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ОБМЕН\Отчет 2 квартал 2020 г. ООО СЖО РМ\"/>
    </mc:Choice>
  </mc:AlternateContent>
  <bookViews>
    <workbookView xWindow="120" yWindow="120" windowWidth="9720" windowHeight="7320" activeTab="1"/>
  </bookViews>
  <sheets>
    <sheet name="Лист 1" sheetId="4" r:id="rId1"/>
    <sheet name="Лист2" sheetId="2" r:id="rId2"/>
  </sheets>
  <definedNames>
    <definedName name="sub_1111" localSheetId="0">'Лист 1'!$A$82</definedName>
    <definedName name="sub_2222" localSheetId="0">'Лист 1'!$A$83</definedName>
    <definedName name="sub_3333" localSheetId="0">'Лист 1'!$A$84</definedName>
    <definedName name="sub_4444" localSheetId="0">'Лист 1'!$A$85</definedName>
    <definedName name="sub_5555" localSheetId="0">'Лист 1'!$A$86</definedName>
    <definedName name="_xlnm.Print_Area" localSheetId="0">'Лист 1'!$A$1:$P$86</definedName>
    <definedName name="_xlnm.Print_Area" localSheetId="1">Лист2!$A$1:$G$44</definedName>
  </definedNames>
  <calcPr calcId="162913"/>
</workbook>
</file>

<file path=xl/calcChain.xml><?xml version="1.0" encoding="utf-8"?>
<calcChain xmlns="http://schemas.openxmlformats.org/spreadsheetml/2006/main">
  <c r="F31" i="4" l="1"/>
  <c r="F49" i="4"/>
  <c r="F27" i="4"/>
  <c r="F53" i="4"/>
  <c r="F25" i="4"/>
  <c r="D28" i="2"/>
  <c r="F55" i="4"/>
  <c r="C23" i="2"/>
  <c r="D22" i="2"/>
  <c r="D39" i="2"/>
  <c r="C39" i="2"/>
  <c r="C22" i="2"/>
  <c r="E40" i="2"/>
  <c r="E39" i="2"/>
  <c r="F40" i="2"/>
  <c r="J77" i="4"/>
  <c r="M77" i="4"/>
  <c r="N77" i="4"/>
  <c r="N76" i="4"/>
  <c r="N75" i="4"/>
  <c r="N31" i="4"/>
  <c r="O77" i="4"/>
  <c r="H77" i="4"/>
  <c r="H76" i="4"/>
  <c r="H75" i="4"/>
  <c r="H31" i="4"/>
  <c r="F79" i="4"/>
  <c r="I78" i="4"/>
  <c r="I77" i="4"/>
  <c r="H78" i="4"/>
  <c r="H79" i="4"/>
  <c r="I79" i="4"/>
  <c r="I56" i="4"/>
  <c r="F56" i="4"/>
  <c r="H56" i="4"/>
  <c r="H55" i="4"/>
  <c r="H54" i="4"/>
  <c r="H53" i="4"/>
  <c r="H49" i="4"/>
  <c r="H27" i="4"/>
  <c r="H25" i="4"/>
  <c r="H30" i="4"/>
  <c r="I30" i="4"/>
  <c r="J30" i="4"/>
  <c r="K30" i="4"/>
  <c r="L30" i="4"/>
  <c r="M30" i="4"/>
  <c r="N30" i="4"/>
  <c r="O30" i="4"/>
  <c r="H26" i="4"/>
  <c r="I26" i="4"/>
  <c r="J26" i="4"/>
  <c r="K26" i="4"/>
  <c r="L26" i="4"/>
  <c r="M26" i="4"/>
  <c r="N26" i="4"/>
  <c r="N25" i="4"/>
  <c r="O26" i="4"/>
  <c r="H28" i="4"/>
  <c r="I28" i="4"/>
  <c r="J28" i="4"/>
  <c r="K28" i="4"/>
  <c r="L28" i="4"/>
  <c r="M28" i="4"/>
  <c r="N28" i="4"/>
  <c r="O28" i="4"/>
  <c r="G30" i="4"/>
  <c r="G28" i="4"/>
  <c r="G26" i="4"/>
  <c r="H29" i="4"/>
  <c r="I29" i="4"/>
  <c r="J29" i="4"/>
  <c r="K29" i="4"/>
  <c r="L29" i="4"/>
  <c r="M29" i="4"/>
  <c r="N29" i="4"/>
  <c r="O29" i="4"/>
  <c r="G29" i="4"/>
  <c r="J54" i="4"/>
  <c r="J53" i="4"/>
  <c r="J49" i="4"/>
  <c r="J27" i="4"/>
  <c r="M54" i="4"/>
  <c r="M53" i="4"/>
  <c r="M49" i="4"/>
  <c r="M27" i="4"/>
  <c r="N54" i="4"/>
  <c r="N53" i="4"/>
  <c r="N49" i="4"/>
  <c r="N27" i="4"/>
  <c r="O54" i="4"/>
  <c r="O53" i="4"/>
  <c r="O49" i="4"/>
  <c r="O27" i="4"/>
  <c r="J76" i="4"/>
  <c r="J75" i="4"/>
  <c r="J31" i="4"/>
  <c r="M76" i="4"/>
  <c r="M75" i="4"/>
  <c r="M31" i="4"/>
  <c r="O76" i="4"/>
  <c r="O75" i="4"/>
  <c r="O31" i="4"/>
  <c r="G54" i="4"/>
  <c r="G53" i="4"/>
  <c r="G49" i="4"/>
  <c r="G27" i="4"/>
  <c r="G77" i="4"/>
  <c r="G76" i="4"/>
  <c r="G75" i="4"/>
  <c r="G31" i="4"/>
  <c r="D23" i="2"/>
  <c r="E28" i="2"/>
  <c r="F28" i="2"/>
  <c r="L79" i="4"/>
  <c r="K79" i="4"/>
  <c r="M25" i="4"/>
  <c r="F77" i="4"/>
  <c r="I76" i="4"/>
  <c r="I75" i="4"/>
  <c r="I31" i="4"/>
  <c r="J25" i="4"/>
  <c r="G25" i="4"/>
  <c r="O25" i="4"/>
  <c r="E22" i="2"/>
  <c r="F22" i="2"/>
  <c r="F39" i="2"/>
  <c r="K56" i="4"/>
  <c r="K78" i="4"/>
  <c r="K77" i="4"/>
  <c r="K76" i="4"/>
  <c r="K75" i="4"/>
  <c r="K31" i="4"/>
  <c r="I55" i="4"/>
  <c r="L78" i="4"/>
  <c r="L77" i="4"/>
  <c r="L76" i="4"/>
  <c r="L75" i="4"/>
  <c r="L31" i="4"/>
  <c r="L56" i="4"/>
  <c r="E23" i="2"/>
  <c r="F23" i="2"/>
  <c r="F78" i="4"/>
  <c r="L55" i="4"/>
  <c r="L54" i="4"/>
  <c r="L53" i="4"/>
  <c r="L49" i="4"/>
  <c r="L27" i="4"/>
  <c r="L25" i="4"/>
  <c r="I54" i="4"/>
  <c r="I53" i="4"/>
  <c r="I49" i="4"/>
  <c r="I27" i="4"/>
  <c r="I25" i="4"/>
  <c r="K55" i="4"/>
  <c r="K54" i="4"/>
  <c r="K53" i="4"/>
  <c r="K49" i="4"/>
  <c r="K27" i="4"/>
  <c r="K25" i="4"/>
</calcChain>
</file>

<file path=xl/sharedStrings.xml><?xml version="1.0" encoding="utf-8"?>
<sst xmlns="http://schemas.openxmlformats.org/spreadsheetml/2006/main" count="224" uniqueCount="206">
  <si>
    <t>N </t>
  </si>
  <si>
    <t>Наименование инвестиционного проекта/мероприятия, предусмотренного инвестиционной программой</t>
  </si>
  <si>
    <t>Период реализации согласно инвестиционной программе, годы</t>
  </si>
  <si>
    <t>Срок ввода в эксплуатацию /выполнения мероприятия, год</t>
  </si>
  <si>
    <t>Стадия выполнения*(2),</t>
  </si>
  <si>
    <t>%</t>
  </si>
  <si>
    <t>Стоимостная оценка инвестиций, млн. руб. без НДС</t>
  </si>
  <si>
    <t>Отклонения*(2)</t>
  </si>
  <si>
    <t>Причины отклонений</t>
  </si>
  <si>
    <t>план</t>
  </si>
  <si>
    <t>факт</t>
  </si>
  <si>
    <t>полная стоимость*(3)</t>
  </si>
  <si>
    <t>остаток *(4)</t>
  </si>
  <si>
    <t>на начало отчетного года</t>
  </si>
  <si>
    <t>осталось профинансировать по результатам отчетного периода*(4)</t>
  </si>
  <si>
    <t>млн.</t>
  </si>
  <si>
    <t>руб.</t>
  </si>
  <si>
    <t>без НДС</t>
  </si>
  <si>
    <t>из них за счет: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</si>
  <si>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</si>
  <si>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</si>
  <si>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 (указать)</t>
  </si>
  <si>
    <t>план*(3)</t>
  </si>
  <si>
    <t>факт*(4)</t>
  </si>
  <si>
    <t>ВСЕГО,</t>
  </si>
  <si>
    <t>...</t>
  </si>
  <si>
    <t>*(1)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 на финансирование инвестиционных проектов (отдельных мероприятий), предусмотренных инвестиционной программой.</t>
  </si>
  <si>
    <t>*(2) Нарастающим итогом за год.</t>
  </si>
  <si>
    <t>*(4) В ценах отчетного года.</t>
  </si>
  <si>
    <t>*(3) В соответствии с утвержденной инвестиционной программой</t>
  </si>
  <si>
    <t xml:space="preserve">*(5) При государственном регулировании цен (тарифов) с применением метода обеспечения доходности инвестированного капитала.
</t>
  </si>
  <si>
    <t>Утверждаю</t>
  </si>
  <si>
    <t>     (указывается полное наименование субъекта контроля (надзора)</t>
  </si>
  <si>
    <t>об использовании инвестиционных ресурсов, включенных в регулируемые государством цены (тарифы) в сфере электроэнергетики/теплоснабжения</t>
  </si>
  <si>
    <t>Наименование, реквизиты решения об установлении цен (тарифов)*(1)</t>
  </si>
  <si>
    <t>NN </t>
  </si>
  <si>
    <t>Источник финансирования</t>
  </si>
  <si>
    <t>млн. руб. без НДС</t>
  </si>
  <si>
    <t>План*(3)</t>
  </si>
  <si>
    <t>Факт*(2)</t>
  </si>
  <si>
    <t>А.</t>
  </si>
  <si>
    <t>Собственные средства, в т.ч.:</t>
  </si>
  <si>
    <t>А.1.</t>
  </si>
  <si>
    <t>Чистая прибыль, в т.ч.:</t>
  </si>
  <si>
    <t>А.1.1.</t>
  </si>
  <si>
    <t>прибыль по каждому регулируемому виду деятельности, в т.ч.:</t>
  </si>
  <si>
    <t>А.1.1.1.</t>
  </si>
  <si>
    <t>прибыль, направляемая на инвестиции, в т.ч.:</t>
  </si>
  <si>
    <t>А.1.1.1.1.</t>
  </si>
  <si>
    <t>за счет платы за технологическое присоединение</t>
  </si>
  <si>
    <t>А.2.</t>
  </si>
  <si>
    <t>Амортизационные отчисления</t>
  </si>
  <si>
    <t>А.3.</t>
  </si>
  <si>
    <t>Прочие собственные средства</t>
  </si>
  <si>
    <t>А.3.1</t>
  </si>
  <si>
    <t>Наименование источника</t>
  </si>
  <si>
    <t>Б.</t>
  </si>
  <si>
    <t>Привлеченные средства, в т.ч.:</t>
  </si>
  <si>
    <t>Б.1.</t>
  </si>
  <si>
    <t>Кредиты</t>
  </si>
  <si>
    <t>Б.2.</t>
  </si>
  <si>
    <t>Займы</t>
  </si>
  <si>
    <t>Б.3.</t>
  </si>
  <si>
    <t>Прочие привлеченные средства</t>
  </si>
  <si>
    <t>Б.3.1.</t>
  </si>
  <si>
    <t>В.</t>
  </si>
  <si>
    <t>Бюджетное финансирование</t>
  </si>
  <si>
    <t>Г.</t>
  </si>
  <si>
    <t>Прочие источники финансирования, в т.ч.:</t>
  </si>
  <si>
    <t>Г.1.</t>
  </si>
  <si>
    <t>Лизинг</t>
  </si>
  <si>
    <t>Справочно:</t>
  </si>
  <si>
    <t>Д.</t>
  </si>
  <si>
    <t>Доход на инвестированный капитал*(5)</t>
  </si>
  <si>
    <t>Е.</t>
  </si>
  <si>
    <t>Возврат инвестированного капитала*(5)</t>
  </si>
  <si>
    <t>(подпись)</t>
  </si>
  <si>
    <t>М. П.</t>
  </si>
  <si>
    <t>Таблица 2</t>
  </si>
  <si>
    <t>Таблица 1</t>
  </si>
  <si>
    <t xml:space="preserve">Отчет об источниках финансирования инвестиционных программ, </t>
  </si>
  <si>
    <t>-</t>
  </si>
  <si>
    <t>ВСЕГО</t>
  </si>
  <si>
    <t>в т.ч. предусмотрено средств на выполнение программы энергосбережения</t>
  </si>
  <si>
    <t xml:space="preserve"> </t>
  </si>
  <si>
    <t>С.Н. Балакин</t>
  </si>
  <si>
    <t>Директор ООО "Системы жизнеобеспечения РМ"</t>
  </si>
  <si>
    <r>
      <t xml:space="preserve">                      ОТЧЕТ  </t>
    </r>
    <r>
      <rPr>
        <b/>
        <u/>
        <sz val="12"/>
        <rFont val="Arial"/>
        <family val="2"/>
        <charset val="204"/>
      </rPr>
      <t>по ООО "Системы жизнеобеспечения РМ"</t>
    </r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</si>
  <si>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</si>
  <si>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</si>
  <si>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</si>
  <si>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перевооружение, всего</t>
  </si>
  <si>
    <t>Прочее новое строительство объектов электросетевого хозяйства, всего</t>
  </si>
  <si>
    <t>0.2</t>
  </si>
  <si>
    <t>0.4</t>
  </si>
  <si>
    <t>1.2.2.2</t>
  </si>
  <si>
    <t>1.4</t>
  </si>
  <si>
    <t>1.2.2</t>
  </si>
  <si>
    <t>1.2</t>
  </si>
  <si>
    <t>1.2.3</t>
  </si>
  <si>
    <t>1.2.2.1</t>
  </si>
  <si>
    <t>1.2.3.1</t>
  </si>
  <si>
    <t>1.2.3.2</t>
  </si>
  <si>
    <t>0.1</t>
  </si>
  <si>
    <t>Технологическое присоединение,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</si>
  <si>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</si>
  <si>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</si>
  <si>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"_______________________" 2020 года</t>
  </si>
  <si>
    <t>0.5</t>
  </si>
  <si>
    <t>0.6</t>
  </si>
  <si>
    <t>1</t>
  </si>
  <si>
    <t>Республика Мордовия</t>
  </si>
  <si>
    <t>Покупка земельных участков для целей реализации инвестиционных проектов, всего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</si>
  <si>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</si>
  <si>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</si>
  <si>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</si>
  <si>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</si>
  <si>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</si>
  <si>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</si>
  <si>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</si>
  <si>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Прочие инвестиционные проекты, всего</t>
  </si>
  <si>
    <t>"__________________________" 2020 года</t>
  </si>
  <si>
    <r>
      <t xml:space="preserve">Наименование, дата утверждения инвестиционной программы, сведения о внесении изменений и внесенных изменениях в инвестиционную программу     </t>
    </r>
    <r>
      <rPr>
        <u/>
        <sz val="11"/>
        <rFont val="Arial"/>
        <family val="2"/>
        <charset val="204"/>
      </rPr>
      <t>Приказ №111 от 31 октября 2019 г.</t>
    </r>
  </si>
  <si>
    <t>финансирование в отчетном периоде (за 2020 год)</t>
  </si>
  <si>
    <t>Объем финансирования (за 2020 год),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</si>
  <si>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</si>
  <si>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</si>
  <si>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</si>
  <si>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</si>
  <si>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</si>
  <si>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</si>
  <si>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</si>
  <si>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</si>
  <si>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</si>
  <si>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</si>
  <si>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</si>
  <si>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</si>
  <si>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</si>
  <si>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1.1.1.3</t>
  </si>
  <si>
    <t>1.1.2</t>
  </si>
  <si>
    <t>1.1.2.1</t>
  </si>
  <si>
    <t>1.1.2.2</t>
  </si>
  <si>
    <t>1.1.3</t>
  </si>
  <si>
    <t>1.1.3.1</t>
  </si>
  <si>
    <t>1.1.3.2</t>
  </si>
  <si>
    <t>1.1.3.3</t>
  </si>
  <si>
    <t>1.1.3.4</t>
  </si>
  <si>
    <t>1.1.4</t>
  </si>
  <si>
    <t>1.1.4.1</t>
  </si>
  <si>
    <t>1.1.4.2</t>
  </si>
  <si>
    <t>Реконструкция, модернизация, техническое перевооружение,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</si>
  <si>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</si>
  <si>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</si>
  <si>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</si>
  <si>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электрпередач, всего, в том числе:</t>
  </si>
  <si>
    <t>Реконструкция линий электропередач, всего, в том числе:</t>
  </si>
  <si>
    <t xml:space="preserve">Реконструкция ВЛ-0,4 кВ в Большеигнатовском муниципальном районе, с. Б. Игнатово </t>
  </si>
  <si>
    <t>1.2.1</t>
  </si>
  <si>
    <t>1.2.1.1</t>
  </si>
  <si>
    <t>1.2.1.2</t>
  </si>
  <si>
    <t>1.2.2.1.1</t>
  </si>
  <si>
    <t>1.2.2.1.2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</si>
  <si>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</si>
  <si>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</si>
  <si>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</si>
  <si>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</si>
  <si>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</si>
  <si>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</si>
  <si>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</si>
  <si>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«Включение приборов учета в систему сбора и передачи данных, класс напряжения 110 кВ и выше, всего, в том числе:»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</si>
  <si>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</si>
  <si>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</si>
  <si>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</si>
  <si>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обусловлена схемами и программами перспективного развития электроэнергетики, всего, в том числе:</t>
  </si>
  <si>
    <t>1.2.3.3</t>
  </si>
  <si>
    <t>1.2.3.4</t>
  </si>
  <si>
    <t>1.2.3.5</t>
  </si>
  <si>
    <t>1.2.3.6</t>
  </si>
  <si>
    <t>1.2.3.7</t>
  </si>
  <si>
    <t>1.2.3.8</t>
  </si>
  <si>
    <t>1.2.4</t>
  </si>
  <si>
    <t>1.2.4.1</t>
  </si>
  <si>
    <t>1.2.4.2</t>
  </si>
  <si>
    <t>1.3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</si>
  <si>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</si>
  <si>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</si>
  <si>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</si>
  <si>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</si>
  <si>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Использование лизинга:</t>
  </si>
  <si>
    <t>1.6.1.1</t>
  </si>
  <si>
    <t>Финансовая аренда (лизинг) автотранспортных средств и спецтехники, в том числе:</t>
  </si>
  <si>
    <t>1.6.1.1.1</t>
  </si>
  <si>
    <t>Финансовая аренда (лизинг) транспортных средств УАЗ – 3909 в количестве 2 ед.</t>
  </si>
  <si>
    <t>1.6.1.1.2</t>
  </si>
  <si>
    <t>Финансовая аренда (лизинг) транспортных средств БКМ -317 количестве 1 ед.</t>
  </si>
  <si>
    <t>1.3.1</t>
  </si>
  <si>
    <t>1.3.2</t>
  </si>
  <si>
    <t>1.5</t>
  </si>
  <si>
    <t>1.6</t>
  </si>
  <si>
    <t>1.6.1</t>
  </si>
  <si>
    <t>дата составления                                                                                                                                                 (указывается полное наименование органа государственного контроля (надзора)</t>
  </si>
  <si>
    <t>2020-2024</t>
  </si>
  <si>
    <t>IV кв. 2020 г.</t>
  </si>
  <si>
    <t>за II квартал 2020 г.</t>
  </si>
  <si>
    <r>
      <t xml:space="preserve"> "29" июля 2020 г.                                                                                                                                                                 </t>
    </r>
    <r>
      <rPr>
        <u/>
        <sz val="11"/>
        <rFont val="Arial"/>
        <family val="2"/>
        <charset val="204"/>
      </rPr>
      <t xml:space="preserve"> в Республиканскую cлужбу по тарифам Республики Мордовия</t>
    </r>
    <r>
      <rPr>
        <sz val="11"/>
        <rFont val="Arial"/>
        <family val="2"/>
        <charset val="204"/>
      </rPr>
      <t xml:space="preserve">
Наименование, реквизиты решения об установлении цен (тарифов)*(1)
Наименование, дата утверждения инвестиционной программы, сведения о внесении изменений и внесенных изменениях в инвестиционную программу _______________________________________________________________________________________
</t>
    </r>
  </si>
  <si>
    <t>млн.рублей за II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</si>
</sst>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0.0000"/>
    <numFmt numFmtId="166" formatCode="0.000"/>
    <numFmt numFmtId="167" formatCode="0.0%"/>
  </numFmts>
  <fonts count="32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/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wrapText="1"/>
    </xf>
    <xf numFmtId="0" fontId="0" fillId="0" borderId="0" xfId="0" applyBorder="1"/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/>
    <xf numFmtId="0" fontId="12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center"/>
    </xf>
    <xf numFmtId="165" fontId="0" fillId="0" borderId="0" xfId="0" applyNumberFormat="1"/>
    <xf numFmtId="166" fontId="0" fillId="0" borderId="0" xfId="0" applyNumberFormat="1"/>
    <xf numFmtId="0" fontId="15" fillId="0" borderId="0" xfId="0" applyFont="1"/>
    <xf numFmtId="0" fontId="3" fillId="0" borderId="3" xfId="0" applyFont="1" applyBorder="1" applyAlignment="1">
      <alignment horizontal="justify" vertical="top" wrapText="1"/>
    </xf>
    <xf numFmtId="0" fontId="0" fillId="0" borderId="4" xfId="0" applyBorder="1"/>
    <xf numFmtId="0" fontId="3" fillId="0" borderId="3" xfId="0" applyFont="1" applyBorder="1" applyAlignment="1">
      <alignment vertical="top" wrapText="1"/>
    </xf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1" xfId="1" applyFont="1" applyBorder="1" applyAlignment="1" applyProtection="1">
      <alignment horizontal="center" vertical="top" wrapText="1"/>
    </xf>
    <xf numFmtId="0" fontId="6" fillId="0" borderId="0" xfId="0" applyFo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6" fillId="0" borderId="5" xfId="1" applyFont="1" applyBorder="1" applyAlignment="1" applyProtection="1">
      <alignment horizontal="center" vertical="top" wrapText="1"/>
    </xf>
    <xf numFmtId="0" fontId="16" fillId="0" borderId="1" xfId="1" applyFont="1" applyBorder="1" applyAlignment="1" applyProtection="1">
      <alignment vertical="top" wrapText="1"/>
    </xf>
    <xf numFmtId="166" fontId="10" fillId="0" borderId="0" xfId="0" applyNumberFormat="1" applyFont="1" applyBorder="1" applyAlignment="1">
      <alignment wrapText="1"/>
    </xf>
    <xf numFmtId="49" fontId="23" fillId="0" borderId="0" xfId="0" applyNumberFormat="1" applyFont="1" applyBorder="1" applyAlignment="1">
      <alignment wrapText="1"/>
    </xf>
    <xf numFmtId="166" fontId="21" fillId="2" borderId="0" xfId="3" applyNumberFormat="1" applyFont="1" applyFill="1" applyBorder="1" applyAlignment="1">
      <alignment horizontal="right" vertical="center"/>
    </xf>
    <xf numFmtId="166" fontId="23" fillId="0" borderId="0" xfId="0" applyNumberFormat="1" applyFont="1" applyBorder="1" applyAlignment="1">
      <alignment wrapText="1"/>
    </xf>
    <xf numFmtId="0" fontId="5" fillId="0" borderId="0" xfId="0" applyFont="1"/>
    <xf numFmtId="0" fontId="17" fillId="0" borderId="0" xfId="0" applyFont="1" applyAlignment="1">
      <alignment horizontal="justify" wrapText="1"/>
    </xf>
    <xf numFmtId="166" fontId="21" fillId="2" borderId="6" xfId="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justify" vertical="top" wrapText="1"/>
    </xf>
    <xf numFmtId="166" fontId="22" fillId="0" borderId="6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166" fontId="12" fillId="0" borderId="6" xfId="0" applyNumberFormat="1" applyFont="1" applyBorder="1" applyAlignment="1">
      <alignment horizontal="center" vertical="center" wrapText="1"/>
    </xf>
    <xf numFmtId="166" fontId="12" fillId="2" borderId="6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22" fillId="0" borderId="0" xfId="0" applyFont="1" applyAlignment="1">
      <alignment horizontal="justify" vertical="center" wrapText="1"/>
    </xf>
    <xf numFmtId="0" fontId="24" fillId="0" borderId="0" xfId="0" applyFont="1" applyAlignment="1">
      <alignment vertical="center"/>
    </xf>
    <xf numFmtId="166" fontId="22" fillId="0" borderId="0" xfId="0" applyNumberFormat="1" applyFont="1" applyAlignment="1">
      <alignment horizontal="justify" vertical="center" wrapText="1"/>
    </xf>
    <xf numFmtId="0" fontId="0" fillId="2" borderId="0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right" vertical="center" wrapText="1"/>
    </xf>
    <xf numFmtId="0" fontId="22" fillId="2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right" vertical="center"/>
    </xf>
    <xf numFmtId="0" fontId="20" fillId="2" borderId="0" xfId="3" applyNumberFormat="1" applyFont="1" applyFill="1" applyBorder="1" applyAlignment="1">
      <alignment horizontal="right" vertical="center"/>
    </xf>
    <xf numFmtId="0" fontId="23" fillId="2" borderId="0" xfId="0" applyNumberFormat="1" applyFont="1" applyFill="1" applyBorder="1" applyAlignment="1">
      <alignment wrapText="1"/>
    </xf>
    <xf numFmtId="0" fontId="5" fillId="2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Border="1" applyAlignment="1">
      <alignment wrapText="1"/>
    </xf>
    <xf numFmtId="166" fontId="25" fillId="2" borderId="0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wrapText="1"/>
    </xf>
    <xf numFmtId="166" fontId="13" fillId="0" borderId="0" xfId="0" applyNumberFormat="1" applyFont="1" applyBorder="1" applyAlignment="1">
      <alignment wrapText="1"/>
    </xf>
    <xf numFmtId="166" fontId="27" fillId="0" borderId="0" xfId="0" applyNumberFormat="1" applyFont="1" applyBorder="1" applyAlignment="1">
      <alignment wrapText="1"/>
    </xf>
    <xf numFmtId="0" fontId="27" fillId="0" borderId="0" xfId="0" applyNumberFormat="1" applyFont="1" applyBorder="1" applyAlignment="1">
      <alignment wrapText="1"/>
    </xf>
    <xf numFmtId="164" fontId="28" fillId="3" borderId="0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49" fontId="26" fillId="2" borderId="6" xfId="4" applyNumberFormat="1" applyFont="1" applyFill="1" applyBorder="1" applyAlignment="1">
      <alignment horizontal="center" vertical="center"/>
    </xf>
    <xf numFmtId="0" fontId="26" fillId="2" borderId="6" xfId="4" applyFont="1" applyFill="1" applyBorder="1" applyAlignment="1">
      <alignment horizontal="center" vertical="center" wrapText="1"/>
    </xf>
    <xf numFmtId="166" fontId="6" fillId="0" borderId="0" xfId="0" applyNumberFormat="1" applyFont="1"/>
    <xf numFmtId="166" fontId="29" fillId="0" borderId="0" xfId="0" applyNumberFormat="1" applyFont="1" applyBorder="1" applyAlignment="1">
      <alignment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2" borderId="8" xfId="4" applyFont="1" applyFill="1" applyBorder="1" applyAlignment="1">
      <alignment horizontal="center" vertical="center" wrapText="1"/>
    </xf>
    <xf numFmtId="0" fontId="26" fillId="2" borderId="9" xfId="4" applyFont="1" applyFill="1" applyBorder="1" applyAlignment="1">
      <alignment horizontal="center" vertical="center" wrapText="1"/>
    </xf>
    <xf numFmtId="0" fontId="21" fillId="2" borderId="6" xfId="4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/>
    </xf>
    <xf numFmtId="49" fontId="21" fillId="2" borderId="8" xfId="4" applyNumberFormat="1" applyFont="1" applyFill="1" applyBorder="1" applyAlignment="1">
      <alignment horizontal="center" vertical="center"/>
    </xf>
    <xf numFmtId="49" fontId="26" fillId="2" borderId="9" xfId="4" applyNumberFormat="1" applyFont="1" applyFill="1" applyBorder="1" applyAlignment="1">
      <alignment horizontal="center" vertical="center"/>
    </xf>
    <xf numFmtId="49" fontId="21" fillId="2" borderId="6" xfId="4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horizontal="center" vertical="center"/>
    </xf>
    <xf numFmtId="49" fontId="26" fillId="0" borderId="8" xfId="4" applyNumberFormat="1" applyFont="1" applyFill="1" applyBorder="1" applyAlignment="1">
      <alignment horizontal="center" vertical="center"/>
    </xf>
    <xf numFmtId="49" fontId="26" fillId="0" borderId="9" xfId="4" applyNumberFormat="1" applyFont="1" applyFill="1" applyBorder="1" applyAlignment="1">
      <alignment horizontal="center" vertical="center"/>
    </xf>
    <xf numFmtId="49" fontId="25" fillId="3" borderId="8" xfId="4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12" fillId="3" borderId="6" xfId="4" applyNumberFormat="1" applyFont="1" applyFill="1" applyBorder="1" applyAlignment="1">
      <alignment horizontal="center" vertical="center"/>
    </xf>
    <xf numFmtId="49" fontId="12" fillId="3" borderId="11" xfId="4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49" fontId="12" fillId="0" borderId="6" xfId="0" applyNumberFormat="1" applyFont="1" applyBorder="1" applyAlignment="1">
      <alignment vertical="center" wrapText="1"/>
    </xf>
    <xf numFmtId="0" fontId="26" fillId="2" borderId="10" xfId="4" applyFont="1" applyFill="1" applyBorder="1" applyAlignment="1">
      <alignment horizontal="center" vertical="center" wrapText="1"/>
    </xf>
    <xf numFmtId="49" fontId="31" fillId="0" borderId="10" xfId="4" applyNumberFormat="1" applyFont="1" applyFill="1" applyBorder="1" applyAlignment="1">
      <alignment horizontal="left" vertical="center" wrapText="1"/>
    </xf>
    <xf numFmtId="0" fontId="26" fillId="0" borderId="13" xfId="4" applyFont="1" applyFill="1" applyBorder="1" applyAlignment="1">
      <alignment horizontal="center" vertical="center" wrapText="1"/>
    </xf>
    <xf numFmtId="0" fontId="26" fillId="0" borderId="14" xfId="4" applyFont="1" applyFill="1" applyBorder="1" applyAlignment="1">
      <alignment horizontal="center" vertical="center" wrapText="1"/>
    </xf>
    <xf numFmtId="0" fontId="25" fillId="0" borderId="13" xfId="2" applyFont="1" applyFill="1" applyBorder="1" applyAlignment="1">
      <alignment horizontal="center" vertical="center" wrapText="1"/>
    </xf>
    <xf numFmtId="0" fontId="25" fillId="2" borderId="13" xfId="2" applyFont="1" applyFill="1" applyBorder="1" applyAlignment="1">
      <alignment horizontal="center" vertical="center" wrapText="1"/>
    </xf>
    <xf numFmtId="0" fontId="25" fillId="3" borderId="13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left" vertical="center" wrapText="1"/>
    </xf>
    <xf numFmtId="0" fontId="30" fillId="2" borderId="10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vertical="top" wrapText="1"/>
    </xf>
    <xf numFmtId="0" fontId="0" fillId="0" borderId="6" xfId="0" applyBorder="1"/>
    <xf numFmtId="49" fontId="20" fillId="0" borderId="15" xfId="4" applyNumberFormat="1" applyFont="1" applyFill="1" applyBorder="1" applyAlignment="1">
      <alignment horizontal="center" vertical="center"/>
    </xf>
    <xf numFmtId="49" fontId="20" fillId="0" borderId="16" xfId="4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6" fillId="0" borderId="6" xfId="1" applyFont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6" fillId="2" borderId="6" xfId="1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1" fillId="4" borderId="6" xfId="3" applyFont="1" applyFill="1" applyBorder="1" applyAlignment="1">
      <alignment horizontal="center" vertical="center"/>
    </xf>
    <xf numFmtId="0" fontId="22" fillId="4" borderId="6" xfId="2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1" fillId="5" borderId="6" xfId="2" applyFont="1" applyFill="1" applyBorder="1" applyAlignment="1">
      <alignment horizontal="center" vertical="center" wrapText="1"/>
    </xf>
    <xf numFmtId="166" fontId="12" fillId="2" borderId="8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top" wrapText="1"/>
    </xf>
    <xf numFmtId="166" fontId="12" fillId="0" borderId="0" xfId="0" applyNumberFormat="1" applyFont="1" applyAlignment="1">
      <alignment horizontal="center"/>
    </xf>
    <xf numFmtId="166" fontId="12" fillId="0" borderId="6" xfId="0" applyNumberFormat="1" applyFont="1" applyBorder="1" applyAlignment="1">
      <alignment horizontal="center"/>
    </xf>
    <xf numFmtId="166" fontId="12" fillId="0" borderId="8" xfId="0" applyNumberFormat="1" applyFont="1" applyFill="1" applyBorder="1" applyAlignment="1">
      <alignment horizontal="center" vertical="center" wrapText="1"/>
    </xf>
    <xf numFmtId="0" fontId="21" fillId="2" borderId="0" xfId="3" applyNumberFormat="1" applyFont="1" applyFill="1" applyBorder="1" applyAlignment="1">
      <alignment horizontal="right" vertical="center"/>
    </xf>
    <xf numFmtId="0" fontId="12" fillId="0" borderId="6" xfId="0" applyNumberFormat="1" applyFont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166" fontId="1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49" fontId="21" fillId="4" borderId="17" xfId="0" applyNumberFormat="1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 wrapText="1"/>
    </xf>
    <xf numFmtId="166" fontId="22" fillId="4" borderId="6" xfId="0" applyNumberFormat="1" applyFont="1" applyFill="1" applyBorder="1" applyAlignment="1">
      <alignment horizontal="center" vertical="center" wrapText="1"/>
    </xf>
    <xf numFmtId="166" fontId="21" fillId="4" borderId="6" xfId="3" applyNumberFormat="1" applyFont="1" applyFill="1" applyBorder="1" applyAlignment="1">
      <alignment horizontal="center" vertical="center"/>
    </xf>
    <xf numFmtId="49" fontId="22" fillId="4" borderId="6" xfId="0" applyNumberFormat="1" applyFont="1" applyFill="1" applyBorder="1" applyAlignment="1">
      <alignment horizontal="center" vertical="center" wrapText="1"/>
    </xf>
    <xf numFmtId="166" fontId="22" fillId="6" borderId="6" xfId="0" applyNumberFormat="1" applyFont="1" applyFill="1" applyBorder="1" applyAlignment="1">
      <alignment horizontal="center" vertical="center" wrapText="1"/>
    </xf>
    <xf numFmtId="166" fontId="21" fillId="6" borderId="6" xfId="3" applyNumberFormat="1" applyFont="1" applyFill="1" applyBorder="1" applyAlignment="1">
      <alignment horizontal="center" vertical="center"/>
    </xf>
    <xf numFmtId="49" fontId="22" fillId="6" borderId="6" xfId="0" applyNumberFormat="1" applyFont="1" applyFill="1" applyBorder="1" applyAlignment="1">
      <alignment horizontal="center" vertical="center" wrapText="1"/>
    </xf>
    <xf numFmtId="49" fontId="21" fillId="6" borderId="6" xfId="0" applyNumberFormat="1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 wrapText="1"/>
    </xf>
    <xf numFmtId="166" fontId="12" fillId="4" borderId="6" xfId="0" applyNumberFormat="1" applyFont="1" applyFill="1" applyBorder="1" applyAlignment="1">
      <alignment horizontal="center"/>
    </xf>
    <xf numFmtId="166" fontId="22" fillId="4" borderId="6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49" fontId="22" fillId="4" borderId="13" xfId="4" applyNumberFormat="1" applyFont="1" applyFill="1" applyBorder="1" applyAlignment="1">
      <alignment horizontal="center" vertical="center"/>
    </xf>
    <xf numFmtId="0" fontId="22" fillId="4" borderId="10" xfId="2" applyFont="1" applyFill="1" applyBorder="1" applyAlignment="1">
      <alignment horizontal="left" vertical="center" wrapText="1"/>
    </xf>
    <xf numFmtId="166" fontId="22" fillId="4" borderId="6" xfId="0" applyNumberFormat="1" applyFont="1" applyFill="1" applyBorder="1" applyAlignment="1">
      <alignment horizontal="center"/>
    </xf>
    <xf numFmtId="166" fontId="12" fillId="4" borderId="6" xfId="0" applyNumberFormat="1" applyFont="1" applyFill="1" applyBorder="1" applyAlignment="1">
      <alignment horizontal="center" vertical="center"/>
    </xf>
    <xf numFmtId="49" fontId="25" fillId="6" borderId="13" xfId="4" applyNumberFormat="1" applyFont="1" applyFill="1" applyBorder="1" applyAlignment="1">
      <alignment horizontal="center" vertical="center"/>
    </xf>
    <xf numFmtId="0" fontId="25" fillId="6" borderId="10" xfId="2" applyFont="1" applyFill="1" applyBorder="1" applyAlignment="1">
      <alignment horizontal="left" vertical="center" wrapText="1"/>
    </xf>
    <xf numFmtId="166" fontId="22" fillId="6" borderId="6" xfId="0" applyNumberFormat="1" applyFont="1" applyFill="1" applyBorder="1" applyAlignment="1">
      <alignment horizontal="center"/>
    </xf>
    <xf numFmtId="166" fontId="22" fillId="6" borderId="6" xfId="0" applyNumberFormat="1" applyFont="1" applyFill="1" applyBorder="1" applyAlignment="1">
      <alignment horizontal="center" vertical="center"/>
    </xf>
    <xf numFmtId="166" fontId="12" fillId="6" borderId="6" xfId="0" applyNumberFormat="1" applyFont="1" applyFill="1" applyBorder="1" applyAlignment="1">
      <alignment horizontal="center" vertical="center"/>
    </xf>
    <xf numFmtId="0" fontId="5" fillId="6" borderId="6" xfId="0" applyFont="1" applyFill="1" applyBorder="1"/>
    <xf numFmtId="166" fontId="22" fillId="4" borderId="6" xfId="0" applyNumberFormat="1" applyFont="1" applyFill="1" applyBorder="1" applyAlignment="1">
      <alignment horizontal="center" vertical="top" wrapText="1"/>
    </xf>
    <xf numFmtId="0" fontId="0" fillId="4" borderId="6" xfId="0" applyFill="1" applyBorder="1"/>
    <xf numFmtId="0" fontId="5" fillId="4" borderId="6" xfId="0" applyFont="1" applyFill="1" applyBorder="1"/>
    <xf numFmtId="166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11" fillId="0" borderId="3" xfId="0" applyFont="1" applyBorder="1" applyAlignment="1">
      <alignment vertical="top" wrapText="1"/>
    </xf>
    <xf numFmtId="0" fontId="22" fillId="4" borderId="6" xfId="0" applyFont="1" applyFill="1" applyBorder="1" applyAlignment="1">
      <alignment horizontal="justify" vertical="center" wrapText="1"/>
    </xf>
    <xf numFmtId="0" fontId="22" fillId="4" borderId="6" xfId="0" applyFont="1" applyFill="1" applyBorder="1" applyAlignment="1">
      <alignment horizontal="justify" vertical="top" wrapText="1"/>
    </xf>
    <xf numFmtId="9" fontId="12" fillId="2" borderId="6" xfId="5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66" fontId="12" fillId="0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166" fontId="12" fillId="6" borderId="6" xfId="0" applyNumberFormat="1" applyFont="1" applyFill="1" applyBorder="1" applyAlignment="1">
      <alignment horizontal="center" vertical="center" wrapText="1"/>
    </xf>
    <xf numFmtId="49" fontId="12" fillId="6" borderId="6" xfId="0" applyNumberFormat="1" applyFont="1" applyFill="1" applyBorder="1" applyAlignment="1">
      <alignment horizontal="center" vertical="center" wrapText="1"/>
    </xf>
    <xf numFmtId="166" fontId="12" fillId="4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1" fillId="0" borderId="6" xfId="3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vertical="top" wrapText="1"/>
    </xf>
    <xf numFmtId="49" fontId="22" fillId="6" borderId="8" xfId="4" applyNumberFormat="1" applyFont="1" applyFill="1" applyBorder="1" applyAlignment="1">
      <alignment horizontal="center" vertical="center"/>
    </xf>
    <xf numFmtId="0" fontId="22" fillId="6" borderId="13" xfId="2" applyFont="1" applyFill="1" applyBorder="1" applyAlignment="1">
      <alignment horizontal="center" vertical="center" wrapText="1"/>
    </xf>
    <xf numFmtId="49" fontId="25" fillId="6" borderId="6" xfId="4" applyNumberFormat="1" applyFont="1" applyFill="1" applyBorder="1" applyAlignment="1">
      <alignment horizontal="center" vertical="center"/>
    </xf>
    <xf numFmtId="0" fontId="25" fillId="6" borderId="10" xfId="2" applyFont="1" applyFill="1" applyBorder="1" applyAlignment="1">
      <alignment horizontal="center" vertical="center" wrapText="1"/>
    </xf>
    <xf numFmtId="166" fontId="12" fillId="6" borderId="6" xfId="0" applyNumberFormat="1" applyFont="1" applyFill="1" applyBorder="1" applyAlignment="1">
      <alignment horizontal="center"/>
    </xf>
    <xf numFmtId="0" fontId="0" fillId="6" borderId="6" xfId="0" applyFill="1" applyBorder="1"/>
    <xf numFmtId="49" fontId="25" fillId="6" borderId="10" xfId="4" applyNumberFormat="1" applyFont="1" applyFill="1" applyBorder="1" applyAlignment="1">
      <alignment horizontal="center" vertical="center"/>
    </xf>
    <xf numFmtId="49" fontId="21" fillId="4" borderId="8" xfId="4" applyNumberFormat="1" applyFont="1" applyFill="1" applyBorder="1" applyAlignment="1">
      <alignment horizontal="center" vertical="center"/>
    </xf>
    <xf numFmtId="0" fontId="21" fillId="4" borderId="8" xfId="4" applyFont="1" applyFill="1" applyBorder="1" applyAlignment="1">
      <alignment horizontal="center" vertical="center" wrapText="1"/>
    </xf>
    <xf numFmtId="49" fontId="22" fillId="4" borderId="8" xfId="4" applyNumberFormat="1" applyFont="1" applyFill="1" applyBorder="1" applyAlignment="1">
      <alignment horizontal="center" vertical="center"/>
    </xf>
    <xf numFmtId="0" fontId="22" fillId="4" borderId="13" xfId="2" applyFont="1" applyFill="1" applyBorder="1" applyAlignment="1">
      <alignment horizontal="center" wrapText="1"/>
    </xf>
    <xf numFmtId="49" fontId="12" fillId="0" borderId="11" xfId="4" applyNumberFormat="1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 wrapText="1"/>
    </xf>
    <xf numFmtId="166" fontId="12" fillId="0" borderId="6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9" fontId="22" fillId="4" borderId="6" xfId="5" applyFont="1" applyFill="1" applyBorder="1" applyAlignment="1">
      <alignment horizontal="center" vertical="center" wrapText="1"/>
    </xf>
    <xf numFmtId="167" fontId="22" fillId="4" borderId="6" xfId="5" applyNumberFormat="1" applyFont="1" applyFill="1" applyBorder="1" applyAlignment="1">
      <alignment horizontal="center" vertical="center" wrapText="1"/>
    </xf>
    <xf numFmtId="9" fontId="22" fillId="6" borderId="6" xfId="5" applyFont="1" applyFill="1" applyBorder="1" applyAlignment="1">
      <alignment horizontal="center" vertical="center" wrapText="1"/>
    </xf>
    <xf numFmtId="9" fontId="22" fillId="4" borderId="6" xfId="5" applyFont="1" applyFill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6" fillId="0" borderId="6" xfId="1" applyFont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0" fontId="16" fillId="0" borderId="26" xfId="1" applyFont="1" applyBorder="1" applyAlignment="1" applyProtection="1">
      <alignment horizontal="center" vertical="center" wrapText="1"/>
    </xf>
    <xf numFmtId="0" fontId="16" fillId="0" borderId="27" xfId="1" applyFont="1" applyBorder="1" applyAlignment="1" applyProtection="1">
      <alignment horizontal="center" vertical="center" wrapText="1"/>
    </xf>
    <xf numFmtId="0" fontId="16" fillId="0" borderId="28" xfId="1" applyFont="1" applyBorder="1" applyAlignment="1" applyProtection="1">
      <alignment horizontal="center" vertical="center" wrapText="1"/>
    </xf>
    <xf numFmtId="0" fontId="16" fillId="0" borderId="1" xfId="1" applyFont="1" applyBorder="1" applyAlignment="1" applyProtection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right"/>
    </xf>
  </cellXfs>
  <cellStyles count="6">
    <cellStyle name="Гиперссылка" xfId="1" builtinId="8"/>
    <cellStyle name="Обычный" xfId="0" builtinId="0"/>
    <cellStyle name="Обычный 3" xfId="2"/>
    <cellStyle name="Обычный 7" xfId="3"/>
    <cellStyle name="Обычный 7 3" xfId="4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86"/>
  <sheetViews>
    <sheetView topLeftCell="A28" zoomScale="70" zoomScaleNormal="70" workbookViewId="0">
      <selection activeCell="F31" sqref="F31"/>
    </sheetView>
  </sheetViews>
  <sheetFormatPr defaultRowHeight="12.75" x14ac:dyDescent="0.2"/>
  <cols>
    <col min="1" max="1" width="12.7109375" style="51" customWidth="1"/>
    <col min="2" max="2" width="80.140625" customWidth="1"/>
    <col min="3" max="3" width="13.140625" customWidth="1"/>
    <col min="4" max="4" width="10.42578125" customWidth="1"/>
    <col min="5" max="5" width="6.85546875" customWidth="1"/>
    <col min="6" max="6" width="10" customWidth="1"/>
    <col min="7" max="7" width="13.140625" customWidth="1"/>
    <col min="8" max="8" width="13.85546875" customWidth="1"/>
    <col min="10" max="10" width="12" customWidth="1"/>
    <col min="11" max="11" width="18.85546875" customWidth="1"/>
    <col min="12" max="12" width="13.140625" customWidth="1"/>
    <col min="13" max="13" width="17" customWidth="1"/>
    <col min="14" max="14" width="17.28515625" customWidth="1"/>
    <col min="15" max="15" width="12.7109375" customWidth="1"/>
    <col min="16" max="16" width="40.42578125" customWidth="1"/>
    <col min="17" max="17" width="14.5703125" customWidth="1"/>
    <col min="18" max="18" width="19.85546875" customWidth="1"/>
    <col min="19" max="19" width="19.28515625" customWidth="1"/>
  </cols>
  <sheetData>
    <row r="3" spans="3:37" ht="15.75" x14ac:dyDescent="0.25">
      <c r="N3" s="24"/>
      <c r="O3" s="25"/>
      <c r="P3" s="26" t="s">
        <v>31</v>
      </c>
    </row>
    <row r="4" spans="3:37" ht="15.75" x14ac:dyDescent="0.25">
      <c r="M4" s="227" t="s">
        <v>86</v>
      </c>
      <c r="N4" s="227"/>
      <c r="O4" s="227"/>
      <c r="P4" s="227"/>
      <c r="Q4" s="27"/>
    </row>
    <row r="5" spans="3:37" ht="15" customHeight="1" x14ac:dyDescent="0.25">
      <c r="F5" s="32"/>
      <c r="K5" s="11"/>
      <c r="L5" s="11"/>
      <c r="M5" s="11"/>
      <c r="N5" s="227" t="s">
        <v>85</v>
      </c>
      <c r="O5" s="227"/>
      <c r="P5" s="227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3:37" ht="15" customHeight="1" x14ac:dyDescent="0.2">
      <c r="K6" s="12"/>
      <c r="L6" s="12"/>
      <c r="M6" s="12"/>
      <c r="N6" s="28"/>
      <c r="O6" s="228" t="s">
        <v>76</v>
      </c>
      <c r="P6" s="228"/>
      <c r="Q6" s="12"/>
      <c r="R6" s="12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</row>
    <row r="7" spans="3:37" ht="16.5" customHeight="1" x14ac:dyDescent="0.25">
      <c r="K7" s="12"/>
      <c r="L7" s="12"/>
      <c r="M7" s="13"/>
      <c r="N7" s="229" t="s">
        <v>107</v>
      </c>
      <c r="O7" s="229"/>
      <c r="P7" s="229"/>
      <c r="Q7" s="17"/>
      <c r="R7" s="12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0"/>
    </row>
    <row r="8" spans="3:37" ht="13.5" customHeight="1" x14ac:dyDescent="0.25">
      <c r="K8" s="12"/>
      <c r="L8" s="12"/>
      <c r="M8" s="12"/>
      <c r="N8" s="24"/>
      <c r="O8" s="24"/>
      <c r="P8" s="26" t="s">
        <v>77</v>
      </c>
      <c r="Q8" s="12"/>
      <c r="R8" s="12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</row>
    <row r="9" spans="3:37" ht="19.5" customHeight="1" x14ac:dyDescent="0.25">
      <c r="C9" s="39"/>
      <c r="D9" s="39"/>
      <c r="E9" s="39"/>
      <c r="F9" s="40" t="s">
        <v>87</v>
      </c>
      <c r="G9" s="40"/>
      <c r="H9" s="40"/>
      <c r="I9" s="40"/>
      <c r="J9" s="40"/>
      <c r="K9" s="40"/>
      <c r="L9" s="40"/>
      <c r="M9" s="40"/>
      <c r="N9" s="39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6"/>
    </row>
    <row r="10" spans="3:37" ht="15.75" x14ac:dyDescent="0.25">
      <c r="C10" s="39"/>
      <c r="D10" s="39"/>
      <c r="E10" s="39"/>
      <c r="F10" s="39"/>
      <c r="G10" s="39"/>
      <c r="H10" s="39"/>
      <c r="I10" s="41" t="s">
        <v>32</v>
      </c>
      <c r="J10" s="39"/>
      <c r="K10" s="39"/>
      <c r="L10" s="39"/>
      <c r="M10" s="39"/>
      <c r="N10" s="39"/>
    </row>
    <row r="11" spans="3:37" ht="15.75" x14ac:dyDescent="0.25">
      <c r="C11" s="39"/>
      <c r="D11" s="39"/>
      <c r="E11" s="39"/>
      <c r="F11" s="39"/>
      <c r="G11" s="39"/>
      <c r="H11" s="39"/>
      <c r="I11" s="41" t="s">
        <v>33</v>
      </c>
      <c r="J11" s="39"/>
      <c r="K11" s="39"/>
      <c r="L11" s="39"/>
      <c r="M11" s="39"/>
      <c r="N11" s="39"/>
    </row>
    <row r="12" spans="3:37" ht="15" x14ac:dyDescent="0.2">
      <c r="C12" s="39"/>
      <c r="D12" s="39"/>
      <c r="E12" s="39"/>
      <c r="F12" s="39"/>
      <c r="G12" s="39"/>
      <c r="H12" s="39"/>
      <c r="I12" s="9"/>
      <c r="J12" s="39"/>
      <c r="K12" s="39"/>
      <c r="L12" s="39"/>
      <c r="M12" s="39"/>
      <c r="N12" s="39"/>
    </row>
    <row r="13" spans="3:37" ht="15" x14ac:dyDescent="0.2">
      <c r="C13" s="1" t="s">
        <v>203</v>
      </c>
      <c r="D13" s="39"/>
      <c r="E13" s="39"/>
      <c r="F13" s="39"/>
      <c r="G13" s="39"/>
      <c r="H13" s="39"/>
      <c r="I13" s="1"/>
      <c r="J13" s="39"/>
      <c r="K13" s="39"/>
      <c r="L13" s="39"/>
      <c r="M13" s="39"/>
      <c r="N13" s="39"/>
    </row>
    <row r="14" spans="3:37" ht="9.75" customHeight="1" x14ac:dyDescent="0.2">
      <c r="C14" s="1"/>
      <c r="D14" s="39"/>
      <c r="E14" s="39"/>
      <c r="F14" s="39"/>
      <c r="G14" s="39"/>
      <c r="H14" s="39"/>
      <c r="I14" s="1"/>
      <c r="J14" s="39"/>
      <c r="K14" s="39"/>
      <c r="L14" s="39"/>
      <c r="M14" s="39"/>
      <c r="N14" s="39"/>
    </row>
    <row r="15" spans="3:37" ht="14.25" customHeight="1" x14ac:dyDescent="0.2">
      <c r="C15" s="210" t="s">
        <v>204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</row>
    <row r="16" spans="3:37" x14ac:dyDescent="0.2">
      <c r="C16" s="226" t="s">
        <v>200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</row>
    <row r="17" spans="1:17" x14ac:dyDescent="0.2">
      <c r="C17" s="215" t="s">
        <v>34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7" ht="18" customHeight="1" x14ac:dyDescent="0.2">
      <c r="B18" s="210" t="s">
        <v>122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</row>
    <row r="19" spans="1:17" ht="21" customHeight="1" thickBot="1" x14ac:dyDescent="0.25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21" t="s">
        <v>79</v>
      </c>
      <c r="P19" s="221"/>
    </row>
    <row r="20" spans="1:17" ht="78" customHeight="1" x14ac:dyDescent="0.2">
      <c r="A20" s="222" t="s">
        <v>0</v>
      </c>
      <c r="B20" s="217" t="s">
        <v>1</v>
      </c>
      <c r="C20" s="217" t="s">
        <v>2</v>
      </c>
      <c r="D20" s="217" t="s">
        <v>3</v>
      </c>
      <c r="E20" s="217"/>
      <c r="F20" s="121" t="s">
        <v>4</v>
      </c>
      <c r="G20" s="217" t="s">
        <v>6</v>
      </c>
      <c r="H20" s="217"/>
      <c r="I20" s="217"/>
      <c r="J20" s="217"/>
      <c r="K20" s="217"/>
      <c r="L20" s="216" t="s">
        <v>7</v>
      </c>
      <c r="M20" s="216"/>
      <c r="N20" s="216"/>
      <c r="O20" s="216"/>
      <c r="P20" s="120" t="s">
        <v>8</v>
      </c>
      <c r="Q20" s="2"/>
    </row>
    <row r="21" spans="1:17" ht="15" x14ac:dyDescent="0.2">
      <c r="A21" s="223"/>
      <c r="B21" s="217"/>
      <c r="C21" s="217"/>
      <c r="D21" s="217" t="s">
        <v>9</v>
      </c>
      <c r="E21" s="217" t="s">
        <v>10</v>
      </c>
      <c r="F21" s="211" t="s">
        <v>5</v>
      </c>
      <c r="G21" s="216" t="s">
        <v>11</v>
      </c>
      <c r="H21" s="121" t="s">
        <v>12</v>
      </c>
      <c r="I21" s="217" t="s">
        <v>123</v>
      </c>
      <c r="J21" s="217"/>
      <c r="K21" s="216" t="s">
        <v>14</v>
      </c>
      <c r="L21" s="120" t="s">
        <v>15</v>
      </c>
      <c r="M21" s="217" t="s">
        <v>18</v>
      </c>
      <c r="N21" s="217"/>
      <c r="O21" s="217"/>
      <c r="P21" s="217"/>
      <c r="Q21" s="2"/>
    </row>
    <row r="22" spans="1:17" ht="75" customHeight="1" x14ac:dyDescent="0.2">
      <c r="A22" s="223"/>
      <c r="B22" s="217"/>
      <c r="C22" s="217"/>
      <c r="D22" s="217"/>
      <c r="E22" s="217"/>
      <c r="F22" s="212"/>
      <c r="G22" s="216"/>
      <c r="H22" s="120" t="s">
        <v>13</v>
      </c>
      <c r="I22" s="217"/>
      <c r="J22" s="217"/>
      <c r="K22" s="216"/>
      <c r="L22" s="120" t="s">
        <v>16</v>
      </c>
      <c r="M22" s="217" t="s">
        <v>19</v>
      </c>
      <c r="N22" s="217" t="s">
        <v>20</v>
      </c>
      <c r="O22" s="217" t="s">
        <v>21</v>
      </c>
      <c r="P22" s="217"/>
      <c r="Q22" s="4"/>
    </row>
    <row r="23" spans="1:17" ht="45.75" customHeight="1" x14ac:dyDescent="0.2">
      <c r="A23" s="224"/>
      <c r="B23" s="217"/>
      <c r="C23" s="217"/>
      <c r="D23" s="217"/>
      <c r="E23" s="217"/>
      <c r="F23" s="213"/>
      <c r="G23" s="216"/>
      <c r="H23" s="122"/>
      <c r="I23" s="121" t="s">
        <v>22</v>
      </c>
      <c r="J23" s="123" t="s">
        <v>23</v>
      </c>
      <c r="K23" s="216"/>
      <c r="L23" s="120" t="s">
        <v>17</v>
      </c>
      <c r="M23" s="217"/>
      <c r="N23" s="217"/>
      <c r="O23" s="217"/>
      <c r="P23" s="217"/>
      <c r="Q23" s="2"/>
    </row>
    <row r="24" spans="1:17" ht="15" x14ac:dyDescent="0.2">
      <c r="A24" s="80"/>
      <c r="B24" s="73">
        <v>1</v>
      </c>
      <c r="C24" s="73">
        <v>2</v>
      </c>
      <c r="D24" s="73">
        <v>3</v>
      </c>
      <c r="E24" s="73">
        <v>4</v>
      </c>
      <c r="F24" s="74">
        <v>5</v>
      </c>
      <c r="G24" s="73">
        <v>6</v>
      </c>
      <c r="H24" s="73">
        <v>7</v>
      </c>
      <c r="I24" s="73">
        <v>8</v>
      </c>
      <c r="J24" s="74">
        <v>9</v>
      </c>
      <c r="K24" s="73">
        <v>10</v>
      </c>
      <c r="L24" s="73">
        <v>11</v>
      </c>
      <c r="M24" s="73">
        <v>12</v>
      </c>
      <c r="N24" s="73">
        <v>13</v>
      </c>
      <c r="O24" s="73">
        <v>14</v>
      </c>
      <c r="P24" s="73">
        <v>15</v>
      </c>
      <c r="Q24" s="2"/>
    </row>
    <row r="25" spans="1:17" s="61" customFormat="1" ht="23.25" customHeight="1" x14ac:dyDescent="0.2">
      <c r="A25" s="124">
        <v>0</v>
      </c>
      <c r="B25" s="124" t="s">
        <v>82</v>
      </c>
      <c r="C25" s="142"/>
      <c r="D25" s="142"/>
      <c r="E25" s="142"/>
      <c r="F25" s="205">
        <f>J25/I25</f>
        <v>7.6957229539736563E-2</v>
      </c>
      <c r="G25" s="142">
        <f>SUM(G26:G31)</f>
        <v>6.0813000000000006</v>
      </c>
      <c r="H25" s="142">
        <f t="shared" ref="H25:O25" si="0">SUM(H26:H31)</f>
        <v>6.0813000000000006</v>
      </c>
      <c r="I25" s="142">
        <f t="shared" si="0"/>
        <v>6.0813000000000006</v>
      </c>
      <c r="J25" s="142">
        <f t="shared" si="0"/>
        <v>0.46800000000000003</v>
      </c>
      <c r="K25" s="142">
        <f t="shared" si="0"/>
        <v>5.6133000000000006</v>
      </c>
      <c r="L25" s="142">
        <f t="shared" si="0"/>
        <v>-5.6133000000000006</v>
      </c>
      <c r="M25" s="142">
        <f t="shared" si="0"/>
        <v>0</v>
      </c>
      <c r="N25" s="142">
        <f t="shared" si="0"/>
        <v>0</v>
      </c>
      <c r="O25" s="142">
        <f t="shared" si="0"/>
        <v>0</v>
      </c>
      <c r="P25" s="173"/>
      <c r="Q25" s="62"/>
    </row>
    <row r="26" spans="1:17" s="61" customFormat="1" ht="23.25" customHeight="1" x14ac:dyDescent="0.2">
      <c r="A26" s="125" t="s">
        <v>103</v>
      </c>
      <c r="B26" s="126" t="s">
        <v>104</v>
      </c>
      <c r="C26" s="142"/>
      <c r="D26" s="142"/>
      <c r="E26" s="142"/>
      <c r="F26" s="142"/>
      <c r="G26" s="142">
        <f>G33</f>
        <v>0</v>
      </c>
      <c r="H26" s="142">
        <f t="shared" ref="H26:O26" si="1">H33</f>
        <v>0</v>
      </c>
      <c r="I26" s="142">
        <f t="shared" si="1"/>
        <v>0</v>
      </c>
      <c r="J26" s="142">
        <f t="shared" si="1"/>
        <v>0</v>
      </c>
      <c r="K26" s="142">
        <f t="shared" si="1"/>
        <v>0</v>
      </c>
      <c r="L26" s="142">
        <f t="shared" si="1"/>
        <v>0</v>
      </c>
      <c r="M26" s="142">
        <f t="shared" si="1"/>
        <v>0</v>
      </c>
      <c r="N26" s="142">
        <f t="shared" si="1"/>
        <v>0</v>
      </c>
      <c r="O26" s="142">
        <f t="shared" si="1"/>
        <v>0</v>
      </c>
      <c r="P26" s="173"/>
      <c r="Q26" s="60"/>
    </row>
    <row r="27" spans="1:17" s="48" customFormat="1" ht="21" customHeight="1" x14ac:dyDescent="0.25">
      <c r="A27" s="124" t="s">
        <v>93</v>
      </c>
      <c r="B27" s="126" t="s">
        <v>91</v>
      </c>
      <c r="C27" s="165"/>
      <c r="D27" s="165"/>
      <c r="E27" s="165"/>
      <c r="F27" s="207">
        <f>F49</f>
        <v>0.15490020851951147</v>
      </c>
      <c r="G27" s="142">
        <f>G49</f>
        <v>3.0213000000000001</v>
      </c>
      <c r="H27" s="142">
        <f t="shared" ref="H27:O27" si="2">H49</f>
        <v>3.0213000000000001</v>
      </c>
      <c r="I27" s="142">
        <f t="shared" si="2"/>
        <v>3.0213000000000001</v>
      </c>
      <c r="J27" s="142">
        <f t="shared" si="2"/>
        <v>0.46800000000000003</v>
      </c>
      <c r="K27" s="142">
        <f t="shared" si="2"/>
        <v>2.5533000000000001</v>
      </c>
      <c r="L27" s="142">
        <f t="shared" si="2"/>
        <v>-2.5533000000000001</v>
      </c>
      <c r="M27" s="142">
        <f t="shared" si="2"/>
        <v>0</v>
      </c>
      <c r="N27" s="142">
        <f t="shared" si="2"/>
        <v>0</v>
      </c>
      <c r="O27" s="142">
        <f t="shared" si="2"/>
        <v>0</v>
      </c>
      <c r="P27" s="174"/>
      <c r="Q27" s="49"/>
    </row>
    <row r="28" spans="1:17" s="48" customFormat="1" ht="36" customHeight="1" x14ac:dyDescent="0.25">
      <c r="A28" s="125" t="s">
        <v>105</v>
      </c>
      <c r="B28" s="126" t="s">
        <v>106</v>
      </c>
      <c r="C28" s="165"/>
      <c r="D28" s="165"/>
      <c r="E28" s="165"/>
      <c r="F28" s="165"/>
      <c r="G28" s="142">
        <f>G70</f>
        <v>0</v>
      </c>
      <c r="H28" s="142">
        <f t="shared" ref="H28:O28" si="3">H70</f>
        <v>0</v>
      </c>
      <c r="I28" s="142">
        <f t="shared" si="3"/>
        <v>0</v>
      </c>
      <c r="J28" s="142">
        <f t="shared" si="3"/>
        <v>0</v>
      </c>
      <c r="K28" s="142">
        <f t="shared" si="3"/>
        <v>0</v>
      </c>
      <c r="L28" s="142">
        <f t="shared" si="3"/>
        <v>0</v>
      </c>
      <c r="M28" s="142">
        <f t="shared" si="3"/>
        <v>0</v>
      </c>
      <c r="N28" s="142">
        <f t="shared" si="3"/>
        <v>0</v>
      </c>
      <c r="O28" s="142">
        <f t="shared" si="3"/>
        <v>0</v>
      </c>
      <c r="P28" s="174"/>
      <c r="Q28" s="49"/>
    </row>
    <row r="29" spans="1:17" s="48" customFormat="1" ht="26.25" customHeight="1" x14ac:dyDescent="0.25">
      <c r="A29" s="124" t="s">
        <v>94</v>
      </c>
      <c r="B29" s="126" t="s">
        <v>92</v>
      </c>
      <c r="C29" s="165"/>
      <c r="D29" s="165"/>
      <c r="E29" s="165"/>
      <c r="F29" s="165"/>
      <c r="G29" s="142">
        <f>G73</f>
        <v>0</v>
      </c>
      <c r="H29" s="142">
        <f t="shared" ref="H29:O29" si="4">H73</f>
        <v>0</v>
      </c>
      <c r="I29" s="142">
        <f t="shared" si="4"/>
        <v>0</v>
      </c>
      <c r="J29" s="142">
        <f t="shared" si="4"/>
        <v>0</v>
      </c>
      <c r="K29" s="142">
        <f t="shared" si="4"/>
        <v>0</v>
      </c>
      <c r="L29" s="142">
        <f t="shared" si="4"/>
        <v>0</v>
      </c>
      <c r="M29" s="142">
        <f t="shared" si="4"/>
        <v>0</v>
      </c>
      <c r="N29" s="142">
        <f t="shared" si="4"/>
        <v>0</v>
      </c>
      <c r="O29" s="142">
        <f t="shared" si="4"/>
        <v>0</v>
      </c>
      <c r="P29" s="174"/>
      <c r="Q29" s="49"/>
    </row>
    <row r="30" spans="1:17" s="48" customFormat="1" ht="28.5" x14ac:dyDescent="0.25">
      <c r="A30" s="124" t="s">
        <v>108</v>
      </c>
      <c r="B30" s="127" t="s">
        <v>112</v>
      </c>
      <c r="C30" s="165"/>
      <c r="D30" s="165"/>
      <c r="E30" s="165"/>
      <c r="F30" s="165"/>
      <c r="G30" s="142">
        <f>G74</f>
        <v>0</v>
      </c>
      <c r="H30" s="142">
        <f t="shared" ref="H30:O30" si="5">H74</f>
        <v>0</v>
      </c>
      <c r="I30" s="142">
        <f t="shared" si="5"/>
        <v>0</v>
      </c>
      <c r="J30" s="142">
        <f t="shared" si="5"/>
        <v>0</v>
      </c>
      <c r="K30" s="142">
        <f t="shared" si="5"/>
        <v>0</v>
      </c>
      <c r="L30" s="142">
        <f t="shared" si="5"/>
        <v>0</v>
      </c>
      <c r="M30" s="142">
        <f t="shared" si="5"/>
        <v>0</v>
      </c>
      <c r="N30" s="142">
        <f t="shared" si="5"/>
        <v>0</v>
      </c>
      <c r="O30" s="142">
        <f t="shared" si="5"/>
        <v>0</v>
      </c>
      <c r="P30" s="174"/>
      <c r="Q30" s="49"/>
    </row>
    <row r="31" spans="1:17" s="48" customFormat="1" ht="23.25" customHeight="1" x14ac:dyDescent="0.25">
      <c r="A31" s="124" t="s">
        <v>109</v>
      </c>
      <c r="B31" s="128" t="s">
        <v>120</v>
      </c>
      <c r="C31" s="165"/>
      <c r="D31" s="165"/>
      <c r="E31" s="165"/>
      <c r="F31" s="207">
        <f>J31/I31</f>
        <v>0</v>
      </c>
      <c r="G31" s="142">
        <f>G75</f>
        <v>3.06</v>
      </c>
      <c r="H31" s="142">
        <f t="shared" ref="H31:O31" si="6">H75</f>
        <v>3.06</v>
      </c>
      <c r="I31" s="142">
        <f t="shared" si="6"/>
        <v>3.06</v>
      </c>
      <c r="J31" s="142">
        <f t="shared" si="6"/>
        <v>0</v>
      </c>
      <c r="K31" s="142">
        <f t="shared" si="6"/>
        <v>3.06</v>
      </c>
      <c r="L31" s="142">
        <f t="shared" si="6"/>
        <v>-3.06</v>
      </c>
      <c r="M31" s="142">
        <f t="shared" si="6"/>
        <v>0</v>
      </c>
      <c r="N31" s="142">
        <f t="shared" si="6"/>
        <v>0</v>
      </c>
      <c r="O31" s="142">
        <f t="shared" si="6"/>
        <v>0</v>
      </c>
      <c r="P31" s="174"/>
      <c r="Q31" s="49"/>
    </row>
    <row r="32" spans="1:17" s="48" customFormat="1" ht="23.25" customHeight="1" x14ac:dyDescent="0.25">
      <c r="A32" s="93" t="s">
        <v>110</v>
      </c>
      <c r="B32" s="89" t="s">
        <v>111</v>
      </c>
      <c r="C32" s="130"/>
      <c r="D32" s="130"/>
      <c r="E32" s="130"/>
      <c r="F32" s="57"/>
      <c r="G32" s="53"/>
      <c r="H32" s="53"/>
      <c r="I32" s="53"/>
      <c r="J32" s="53"/>
      <c r="K32" s="53"/>
      <c r="L32" s="53"/>
      <c r="M32" s="53"/>
      <c r="N32" s="53"/>
      <c r="O32" s="53"/>
      <c r="P32" s="52"/>
      <c r="Q32" s="49"/>
    </row>
    <row r="33" spans="1:22" s="48" customFormat="1" ht="23.25" customHeight="1" x14ac:dyDescent="0.25">
      <c r="A33" s="196" t="s">
        <v>113</v>
      </c>
      <c r="B33" s="197" t="s">
        <v>114</v>
      </c>
      <c r="C33" s="165"/>
      <c r="D33" s="165"/>
      <c r="E33" s="165"/>
      <c r="F33" s="183"/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74"/>
      <c r="Q33" s="49"/>
    </row>
    <row r="34" spans="1:22" s="48" customFormat="1" ht="36" customHeight="1" x14ac:dyDescent="0.25">
      <c r="A34" s="94" t="s">
        <v>115</v>
      </c>
      <c r="B34" s="90" t="s">
        <v>116</v>
      </c>
      <c r="C34" s="130"/>
      <c r="D34" s="130"/>
      <c r="E34" s="130"/>
      <c r="F34" s="57"/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2"/>
      <c r="Q34" s="49"/>
    </row>
    <row r="35" spans="1:22" s="48" customFormat="1" ht="36.75" customHeight="1" x14ac:dyDescent="0.25">
      <c r="A35" s="95" t="s">
        <v>117</v>
      </c>
      <c r="B35" s="91" t="s">
        <v>118</v>
      </c>
      <c r="C35" s="130"/>
      <c r="D35" s="130"/>
      <c r="E35" s="130"/>
      <c r="F35" s="57"/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2"/>
      <c r="Q35" s="49"/>
    </row>
    <row r="36" spans="1:22" s="48" customFormat="1" ht="34.5" customHeight="1" x14ac:dyDescent="0.25">
      <c r="A36" s="81" t="s">
        <v>119</v>
      </c>
      <c r="B36" s="82" t="s">
        <v>125</v>
      </c>
      <c r="C36" s="130"/>
      <c r="D36" s="130"/>
      <c r="E36" s="130"/>
      <c r="F36" s="57"/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2"/>
      <c r="Q36" s="49"/>
    </row>
    <row r="37" spans="1:22" s="48" customFormat="1" ht="36" customHeight="1" x14ac:dyDescent="0.2">
      <c r="A37" s="81" t="s">
        <v>138</v>
      </c>
      <c r="B37" s="82" t="s">
        <v>126</v>
      </c>
      <c r="C37" s="53"/>
      <c r="D37" s="53"/>
      <c r="E37" s="53"/>
      <c r="F37" s="57"/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5"/>
      <c r="Q37" s="58"/>
      <c r="R37" s="58"/>
      <c r="S37" s="45"/>
      <c r="T37" s="45"/>
      <c r="U37" s="45"/>
      <c r="V37" s="45"/>
    </row>
    <row r="38" spans="1:22" s="48" customFormat="1" ht="36.75" customHeight="1" x14ac:dyDescent="0.3">
      <c r="A38" s="96" t="s">
        <v>139</v>
      </c>
      <c r="B38" s="92" t="s">
        <v>127</v>
      </c>
      <c r="C38" s="56"/>
      <c r="D38" s="56"/>
      <c r="E38" s="56"/>
      <c r="F38" s="57"/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4"/>
      <c r="Q38" s="76"/>
      <c r="R38" s="45"/>
      <c r="S38" s="45"/>
      <c r="T38" s="45"/>
    </row>
    <row r="39" spans="1:22" ht="32.25" customHeight="1" x14ac:dyDescent="0.3">
      <c r="A39" s="81" t="s">
        <v>140</v>
      </c>
      <c r="B39" s="82" t="s">
        <v>128</v>
      </c>
      <c r="C39" s="56"/>
      <c r="D39" s="56"/>
      <c r="E39" s="56"/>
      <c r="F39" s="57"/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5"/>
      <c r="Q39" s="77"/>
      <c r="R39" s="75"/>
      <c r="S39" s="75"/>
      <c r="T39" s="22"/>
    </row>
    <row r="40" spans="1:22" ht="35.25" customHeight="1" x14ac:dyDescent="0.3">
      <c r="A40" s="81" t="s">
        <v>141</v>
      </c>
      <c r="B40" s="82" t="s">
        <v>129</v>
      </c>
      <c r="C40" s="56"/>
      <c r="D40" s="56"/>
      <c r="E40" s="56"/>
      <c r="F40" s="57"/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5"/>
      <c r="Q40" s="79"/>
      <c r="R40" s="79"/>
      <c r="S40" s="78"/>
      <c r="T40" s="22"/>
    </row>
    <row r="41" spans="1:22" s="48" customFormat="1" ht="30.75" customHeight="1" x14ac:dyDescent="0.2">
      <c r="A41" s="96" t="s">
        <v>142</v>
      </c>
      <c r="B41" s="92" t="s">
        <v>130</v>
      </c>
      <c r="C41" s="53"/>
      <c r="D41" s="53"/>
      <c r="E41" s="53"/>
      <c r="F41" s="57"/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4"/>
      <c r="Q41" s="58"/>
      <c r="R41" s="64"/>
      <c r="S41" s="69"/>
      <c r="T41" s="45"/>
    </row>
    <row r="42" spans="1:22" ht="24" customHeight="1" x14ac:dyDescent="0.25">
      <c r="A42" s="81" t="s">
        <v>143</v>
      </c>
      <c r="B42" s="82" t="s">
        <v>131</v>
      </c>
      <c r="C42" s="56"/>
      <c r="D42" s="56"/>
      <c r="E42" s="56"/>
      <c r="F42" s="57"/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5"/>
      <c r="Q42" s="71"/>
      <c r="R42" s="70"/>
      <c r="S42" s="59"/>
      <c r="T42" s="22"/>
    </row>
    <row r="43" spans="1:22" s="48" customFormat="1" ht="56.25" customHeight="1" x14ac:dyDescent="0.2">
      <c r="A43" s="81" t="s">
        <v>144</v>
      </c>
      <c r="B43" s="82" t="s">
        <v>132</v>
      </c>
      <c r="C43" s="53"/>
      <c r="D43" s="53"/>
      <c r="E43" s="53"/>
      <c r="F43" s="57"/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4"/>
      <c r="Q43" s="65"/>
      <c r="R43" s="63"/>
      <c r="S43" s="47"/>
      <c r="T43" s="45"/>
    </row>
    <row r="44" spans="1:22" ht="45.75" customHeight="1" x14ac:dyDescent="0.2">
      <c r="A44" s="81" t="s">
        <v>145</v>
      </c>
      <c r="B44" s="82" t="s">
        <v>133</v>
      </c>
      <c r="C44" s="56"/>
      <c r="D44" s="56"/>
      <c r="E44" s="56"/>
      <c r="F44" s="57"/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106"/>
      <c r="Q44" s="66"/>
      <c r="R44" s="67"/>
      <c r="S44" s="59"/>
      <c r="T44" s="22"/>
    </row>
    <row r="45" spans="1:22" ht="50.25" customHeight="1" x14ac:dyDescent="0.3">
      <c r="A45" s="81" t="s">
        <v>146</v>
      </c>
      <c r="B45" s="82" t="s">
        <v>134</v>
      </c>
      <c r="C45" s="56"/>
      <c r="D45" s="56"/>
      <c r="E45" s="56"/>
      <c r="F45" s="57"/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106"/>
      <c r="Q45" s="66"/>
      <c r="R45" s="67"/>
      <c r="S45" s="84"/>
      <c r="T45" s="22"/>
    </row>
    <row r="46" spans="1:22" s="48" customFormat="1" ht="51.75" customHeight="1" x14ac:dyDescent="0.3">
      <c r="A46" s="96" t="s">
        <v>147</v>
      </c>
      <c r="B46" s="92" t="s">
        <v>135</v>
      </c>
      <c r="C46" s="53"/>
      <c r="D46" s="53"/>
      <c r="E46" s="53"/>
      <c r="F46" s="57"/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4"/>
      <c r="Q46" s="72"/>
      <c r="R46" s="46"/>
      <c r="S46" s="77"/>
      <c r="T46" s="45"/>
    </row>
    <row r="47" spans="1:22" ht="48" customHeight="1" x14ac:dyDescent="0.2">
      <c r="A47" s="81" t="s">
        <v>148</v>
      </c>
      <c r="B47" s="82" t="s">
        <v>136</v>
      </c>
      <c r="C47" s="56"/>
      <c r="D47" s="56"/>
      <c r="E47" s="56"/>
      <c r="F47" s="57"/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5"/>
      <c r="Q47" s="66"/>
      <c r="R47" s="68"/>
      <c r="S47" s="59"/>
      <c r="T47" s="22"/>
    </row>
    <row r="48" spans="1:22" ht="47.25" customHeight="1" x14ac:dyDescent="0.25">
      <c r="A48" s="81" t="s">
        <v>149</v>
      </c>
      <c r="B48" s="107" t="s">
        <v>137</v>
      </c>
      <c r="C48" s="56"/>
      <c r="D48" s="131"/>
      <c r="E48" s="56"/>
      <c r="F48" s="57"/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5"/>
      <c r="Q48" s="66"/>
      <c r="R48" s="68"/>
      <c r="S48" s="44"/>
      <c r="T48" s="22"/>
    </row>
    <row r="49" spans="1:20" s="48" customFormat="1" ht="33" customHeight="1" x14ac:dyDescent="0.2">
      <c r="A49" s="140" t="s">
        <v>98</v>
      </c>
      <c r="B49" s="141" t="s">
        <v>150</v>
      </c>
      <c r="C49" s="142"/>
      <c r="D49" s="142"/>
      <c r="E49" s="142"/>
      <c r="F49" s="204">
        <f>J49/I49</f>
        <v>0.15490020851951147</v>
      </c>
      <c r="G49" s="143">
        <f>G53</f>
        <v>3.0213000000000001</v>
      </c>
      <c r="H49" s="143">
        <f t="shared" ref="H49:O49" si="7">H53</f>
        <v>3.0213000000000001</v>
      </c>
      <c r="I49" s="143">
        <f t="shared" si="7"/>
        <v>3.0213000000000001</v>
      </c>
      <c r="J49" s="143">
        <f t="shared" si="7"/>
        <v>0.46800000000000003</v>
      </c>
      <c r="K49" s="143">
        <f t="shared" si="7"/>
        <v>2.5533000000000001</v>
      </c>
      <c r="L49" s="143">
        <f t="shared" si="7"/>
        <v>-2.5533000000000001</v>
      </c>
      <c r="M49" s="143">
        <f t="shared" si="7"/>
        <v>0</v>
      </c>
      <c r="N49" s="143">
        <f t="shared" si="7"/>
        <v>0</v>
      </c>
      <c r="O49" s="143">
        <f t="shared" si="7"/>
        <v>0</v>
      </c>
      <c r="P49" s="144"/>
      <c r="Q49" s="65"/>
      <c r="R49" s="134"/>
      <c r="S49" s="47"/>
      <c r="T49" s="45"/>
    </row>
    <row r="50" spans="1:20" ht="33" customHeight="1" x14ac:dyDescent="0.2">
      <c r="A50" s="148" t="s">
        <v>157</v>
      </c>
      <c r="B50" s="149" t="s">
        <v>151</v>
      </c>
      <c r="C50" s="181"/>
      <c r="D50" s="181"/>
      <c r="E50" s="181"/>
      <c r="F50" s="181"/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82"/>
      <c r="Q50" s="66"/>
      <c r="R50" s="68"/>
      <c r="S50" s="44"/>
      <c r="T50" s="22"/>
    </row>
    <row r="51" spans="1:20" ht="23.25" customHeight="1" x14ac:dyDescent="0.2">
      <c r="A51" s="97" t="s">
        <v>158</v>
      </c>
      <c r="B51" s="101" t="s">
        <v>152</v>
      </c>
      <c r="C51" s="56"/>
      <c r="D51" s="56"/>
      <c r="E51" s="56"/>
      <c r="F51" s="57"/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5"/>
      <c r="Q51" s="66"/>
      <c r="R51" s="68"/>
      <c r="S51" s="44"/>
      <c r="T51" s="22"/>
    </row>
    <row r="52" spans="1:20" ht="33" customHeight="1" x14ac:dyDescent="0.2">
      <c r="A52" s="97" t="s">
        <v>159</v>
      </c>
      <c r="B52" s="101" t="s">
        <v>153</v>
      </c>
      <c r="C52" s="56"/>
      <c r="D52" s="56"/>
      <c r="E52" s="56"/>
      <c r="F52" s="57"/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5"/>
      <c r="Q52" s="66"/>
      <c r="R52" s="68"/>
      <c r="S52" s="44"/>
      <c r="T52" s="22"/>
    </row>
    <row r="53" spans="1:20" s="48" customFormat="1" ht="33" customHeight="1" x14ac:dyDescent="0.2">
      <c r="A53" s="148" t="s">
        <v>97</v>
      </c>
      <c r="B53" s="149" t="s">
        <v>154</v>
      </c>
      <c r="C53" s="145"/>
      <c r="D53" s="145"/>
      <c r="E53" s="145"/>
      <c r="F53" s="206">
        <f>J53/I53</f>
        <v>0.15490020851951147</v>
      </c>
      <c r="G53" s="146">
        <f>G54</f>
        <v>3.0213000000000001</v>
      </c>
      <c r="H53" s="146">
        <f t="shared" ref="H53:O53" si="8">H54</f>
        <v>3.0213000000000001</v>
      </c>
      <c r="I53" s="146">
        <f t="shared" si="8"/>
        <v>3.0213000000000001</v>
      </c>
      <c r="J53" s="146">
        <f t="shared" si="8"/>
        <v>0.46800000000000003</v>
      </c>
      <c r="K53" s="146">
        <f t="shared" si="8"/>
        <v>2.5533000000000001</v>
      </c>
      <c r="L53" s="146">
        <f t="shared" si="8"/>
        <v>-2.5533000000000001</v>
      </c>
      <c r="M53" s="146">
        <f t="shared" si="8"/>
        <v>0</v>
      </c>
      <c r="N53" s="146">
        <f t="shared" si="8"/>
        <v>0</v>
      </c>
      <c r="O53" s="146">
        <f t="shared" si="8"/>
        <v>0</v>
      </c>
      <c r="P53" s="147"/>
      <c r="Q53" s="65"/>
      <c r="R53" s="134"/>
      <c r="S53" s="47"/>
      <c r="T53" s="45"/>
    </row>
    <row r="54" spans="1:20" s="48" customFormat="1" ht="18.75" customHeight="1" x14ac:dyDescent="0.2">
      <c r="A54" s="93" t="s">
        <v>100</v>
      </c>
      <c r="B54" s="101" t="s">
        <v>155</v>
      </c>
      <c r="C54" s="184"/>
      <c r="D54" s="184"/>
      <c r="E54" s="184"/>
      <c r="F54" s="184"/>
      <c r="G54" s="185">
        <f>G55+G56</f>
        <v>3.0213000000000001</v>
      </c>
      <c r="H54" s="185">
        <f t="shared" ref="H54:O54" si="9">H55+H56</f>
        <v>3.0213000000000001</v>
      </c>
      <c r="I54" s="185">
        <f t="shared" si="9"/>
        <v>3.0213000000000001</v>
      </c>
      <c r="J54" s="185">
        <f t="shared" si="9"/>
        <v>0.46800000000000003</v>
      </c>
      <c r="K54" s="185">
        <f t="shared" si="9"/>
        <v>2.5533000000000001</v>
      </c>
      <c r="L54" s="185">
        <f t="shared" si="9"/>
        <v>-2.5533000000000001</v>
      </c>
      <c r="M54" s="185">
        <f t="shared" si="9"/>
        <v>0</v>
      </c>
      <c r="N54" s="185">
        <f t="shared" si="9"/>
        <v>0</v>
      </c>
      <c r="O54" s="185">
        <f t="shared" si="9"/>
        <v>0</v>
      </c>
      <c r="P54" s="186"/>
      <c r="Q54" s="65"/>
      <c r="R54" s="134"/>
      <c r="S54" s="47"/>
      <c r="T54" s="45"/>
    </row>
    <row r="55" spans="1:20" ht="35.25" customHeight="1" x14ac:dyDescent="0.2">
      <c r="A55" s="118" t="s">
        <v>160</v>
      </c>
      <c r="B55" s="108" t="s">
        <v>156</v>
      </c>
      <c r="C55" s="135">
        <v>2020</v>
      </c>
      <c r="D55" s="56" t="s">
        <v>202</v>
      </c>
      <c r="E55" s="56" t="s">
        <v>81</v>
      </c>
      <c r="F55" s="175">
        <f>J55/I55</f>
        <v>0.1862464183381089</v>
      </c>
      <c r="G55" s="133">
        <v>2.5127999999999999</v>
      </c>
      <c r="H55" s="133">
        <f>G55</f>
        <v>2.5127999999999999</v>
      </c>
      <c r="I55" s="133">
        <f>H55</f>
        <v>2.5127999999999999</v>
      </c>
      <c r="J55" s="179">
        <v>0.46800000000000003</v>
      </c>
      <c r="K55" s="56">
        <f>I55-J55</f>
        <v>2.0448</v>
      </c>
      <c r="L55" s="56">
        <f>J55-I55</f>
        <v>-2.0448</v>
      </c>
      <c r="M55" s="56">
        <v>0</v>
      </c>
      <c r="N55" s="56">
        <v>0</v>
      </c>
      <c r="O55" s="56">
        <v>0</v>
      </c>
      <c r="P55" s="208"/>
      <c r="Q55" s="66"/>
      <c r="R55" s="68"/>
      <c r="S55" s="44"/>
      <c r="T55" s="22"/>
    </row>
    <row r="56" spans="1:20" ht="37.5" customHeight="1" x14ac:dyDescent="0.2">
      <c r="A56" s="119" t="s">
        <v>161</v>
      </c>
      <c r="B56" s="108" t="s">
        <v>156</v>
      </c>
      <c r="C56" s="135">
        <v>2020</v>
      </c>
      <c r="D56" s="56" t="s">
        <v>202</v>
      </c>
      <c r="E56" s="56" t="s">
        <v>81</v>
      </c>
      <c r="F56" s="136">
        <f>J56/I56*100</f>
        <v>0</v>
      </c>
      <c r="G56" s="133">
        <v>0.50849999999999995</v>
      </c>
      <c r="H56" s="133">
        <f>G56</f>
        <v>0.50849999999999995</v>
      </c>
      <c r="I56" s="133">
        <f>H56</f>
        <v>0.50849999999999995</v>
      </c>
      <c r="J56" s="179">
        <v>0</v>
      </c>
      <c r="K56" s="56">
        <f>I56-J56</f>
        <v>0.50849999999999995</v>
      </c>
      <c r="L56" s="56">
        <f>J56-I56</f>
        <v>-0.50849999999999995</v>
      </c>
      <c r="M56" s="56">
        <v>0</v>
      </c>
      <c r="N56" s="56">
        <v>0</v>
      </c>
      <c r="O56" s="56">
        <v>0</v>
      </c>
      <c r="P56" s="209"/>
      <c r="Q56" s="66"/>
      <c r="R56" s="68"/>
      <c r="S56" s="44"/>
      <c r="T56" s="22"/>
    </row>
    <row r="57" spans="1:20" ht="30" customHeight="1" x14ac:dyDescent="0.2">
      <c r="A57" s="98" t="s">
        <v>95</v>
      </c>
      <c r="B57" s="109" t="s">
        <v>88</v>
      </c>
      <c r="C57" s="56"/>
      <c r="D57" s="56"/>
      <c r="E57" s="56"/>
      <c r="F57" s="57"/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16"/>
      <c r="Q57" s="66"/>
      <c r="R57" s="68"/>
      <c r="S57" s="44"/>
      <c r="T57" s="22"/>
    </row>
    <row r="58" spans="1:20" ht="30.75" customHeight="1" x14ac:dyDescent="0.2">
      <c r="A58" s="148" t="s">
        <v>99</v>
      </c>
      <c r="B58" s="187" t="s">
        <v>89</v>
      </c>
      <c r="C58" s="181"/>
      <c r="D58" s="181"/>
      <c r="E58" s="181"/>
      <c r="F58" s="181"/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88"/>
      <c r="Q58" s="66"/>
      <c r="R58" s="68"/>
      <c r="S58" s="44"/>
      <c r="T58" s="22"/>
    </row>
    <row r="59" spans="1:20" ht="24.75" customHeight="1" x14ac:dyDescent="0.2">
      <c r="A59" s="99" t="s">
        <v>101</v>
      </c>
      <c r="B59" s="110" t="s">
        <v>162</v>
      </c>
      <c r="C59" s="56"/>
      <c r="D59" s="56"/>
      <c r="E59" s="56"/>
      <c r="F59" s="57"/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16"/>
      <c r="Q59" s="66"/>
      <c r="R59" s="68"/>
      <c r="S59" s="44"/>
      <c r="T59" s="22"/>
    </row>
    <row r="60" spans="1:20" ht="24.75" customHeight="1" x14ac:dyDescent="0.2">
      <c r="A60" s="99" t="s">
        <v>102</v>
      </c>
      <c r="B60" s="111" t="s">
        <v>163</v>
      </c>
      <c r="C60" s="56"/>
      <c r="D60" s="56"/>
      <c r="E60" s="56"/>
      <c r="F60" s="57"/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139">
        <v>0</v>
      </c>
      <c r="M60" s="139">
        <v>0</v>
      </c>
      <c r="N60" s="139">
        <v>0</v>
      </c>
      <c r="O60" s="139">
        <v>0</v>
      </c>
      <c r="P60" s="55"/>
      <c r="Q60" s="66"/>
      <c r="R60" s="68"/>
      <c r="S60" s="44"/>
      <c r="T60" s="22"/>
    </row>
    <row r="61" spans="1:20" ht="24.75" customHeight="1" x14ac:dyDescent="0.2">
      <c r="A61" s="99" t="s">
        <v>174</v>
      </c>
      <c r="B61" s="111" t="s">
        <v>164</v>
      </c>
      <c r="C61" s="56"/>
      <c r="D61" s="56"/>
      <c r="E61" s="56"/>
      <c r="F61" s="57"/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  <c r="N61" s="139">
        <v>0</v>
      </c>
      <c r="O61" s="139">
        <v>0</v>
      </c>
      <c r="P61" s="55"/>
      <c r="Q61" s="66"/>
      <c r="R61" s="68"/>
      <c r="S61" s="44"/>
      <c r="T61" s="22"/>
    </row>
    <row r="62" spans="1:20" ht="24.75" customHeight="1" x14ac:dyDescent="0.2">
      <c r="A62" s="99" t="s">
        <v>175</v>
      </c>
      <c r="B62" s="111" t="s">
        <v>165</v>
      </c>
      <c r="C62" s="56"/>
      <c r="D62" s="56"/>
      <c r="E62" s="56"/>
      <c r="F62" s="57"/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139">
        <v>0</v>
      </c>
      <c r="M62" s="139">
        <v>0</v>
      </c>
      <c r="N62" s="139">
        <v>0</v>
      </c>
      <c r="O62" s="139">
        <v>0</v>
      </c>
      <c r="P62" s="55"/>
      <c r="Q62" s="66"/>
      <c r="R62" s="68"/>
      <c r="S62" s="44"/>
      <c r="T62" s="22"/>
    </row>
    <row r="63" spans="1:20" ht="36.75" customHeight="1" x14ac:dyDescent="0.2">
      <c r="A63" s="99" t="s">
        <v>176</v>
      </c>
      <c r="B63" s="111" t="s">
        <v>166</v>
      </c>
      <c r="C63" s="56"/>
      <c r="D63" s="56"/>
      <c r="E63" s="56"/>
      <c r="F63" s="57"/>
      <c r="G63" s="139">
        <v>0</v>
      </c>
      <c r="H63" s="139">
        <v>0</v>
      </c>
      <c r="I63" s="139">
        <v>0</v>
      </c>
      <c r="J63" s="139">
        <v>0</v>
      </c>
      <c r="K63" s="139">
        <v>0</v>
      </c>
      <c r="L63" s="139">
        <v>0</v>
      </c>
      <c r="M63" s="139">
        <v>0</v>
      </c>
      <c r="N63" s="139">
        <v>0</v>
      </c>
      <c r="O63" s="139">
        <v>0</v>
      </c>
      <c r="P63" s="55"/>
      <c r="Q63" s="66"/>
      <c r="R63" s="68"/>
      <c r="S63" s="44"/>
      <c r="T63" s="22"/>
    </row>
    <row r="64" spans="1:20" ht="28.5" x14ac:dyDescent="0.25">
      <c r="A64" s="95" t="s">
        <v>177</v>
      </c>
      <c r="B64" s="112" t="s">
        <v>167</v>
      </c>
      <c r="C64" s="132"/>
      <c r="D64" s="132"/>
      <c r="E64" s="132"/>
      <c r="F64" s="57"/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139">
        <v>0</v>
      </c>
      <c r="O64" s="139">
        <v>0</v>
      </c>
      <c r="P64" s="117"/>
    </row>
    <row r="65" spans="1:20" ht="28.5" x14ac:dyDescent="0.25">
      <c r="A65" s="95" t="s">
        <v>178</v>
      </c>
      <c r="B65" s="112" t="s">
        <v>168</v>
      </c>
      <c r="C65" s="132"/>
      <c r="D65" s="132"/>
      <c r="E65" s="132"/>
      <c r="F65" s="132"/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17"/>
    </row>
    <row r="66" spans="1:20" ht="33" customHeight="1" x14ac:dyDescent="0.2">
      <c r="A66" s="95" t="s">
        <v>179</v>
      </c>
      <c r="B66" s="112" t="s">
        <v>169</v>
      </c>
      <c r="C66" s="56"/>
      <c r="D66" s="56"/>
      <c r="E66" s="56"/>
      <c r="F66" s="57"/>
      <c r="G66" s="139">
        <v>0</v>
      </c>
      <c r="H66" s="139">
        <v>0</v>
      </c>
      <c r="I66" s="139">
        <v>0</v>
      </c>
      <c r="J66" s="139">
        <v>0</v>
      </c>
      <c r="K66" s="139">
        <v>0</v>
      </c>
      <c r="L66" s="139">
        <v>0</v>
      </c>
      <c r="M66" s="139">
        <v>0</v>
      </c>
      <c r="N66" s="139">
        <v>0</v>
      </c>
      <c r="O66" s="139">
        <v>0</v>
      </c>
      <c r="P66" s="55"/>
      <c r="Q66" s="66"/>
      <c r="R66" s="68"/>
      <c r="S66" s="44"/>
      <c r="T66" s="22"/>
    </row>
    <row r="67" spans="1:20" ht="32.25" customHeight="1" x14ac:dyDescent="0.2">
      <c r="A67" s="189" t="s">
        <v>180</v>
      </c>
      <c r="B67" s="190" t="s">
        <v>170</v>
      </c>
      <c r="C67" s="181"/>
      <c r="D67" s="181"/>
      <c r="E67" s="181"/>
      <c r="F67" s="181"/>
      <c r="G67" s="162">
        <v>0</v>
      </c>
      <c r="H67" s="162">
        <v>0</v>
      </c>
      <c r="I67" s="162">
        <v>0</v>
      </c>
      <c r="J67" s="162">
        <v>0</v>
      </c>
      <c r="K67" s="162">
        <v>0</v>
      </c>
      <c r="L67" s="162">
        <v>0</v>
      </c>
      <c r="M67" s="162">
        <v>0</v>
      </c>
      <c r="N67" s="162">
        <v>0</v>
      </c>
      <c r="O67" s="162">
        <v>0</v>
      </c>
      <c r="P67" s="182"/>
      <c r="Q67" s="66"/>
      <c r="R67" s="68"/>
      <c r="S67" s="44"/>
      <c r="T67" s="22"/>
    </row>
    <row r="68" spans="1:20" ht="22.5" customHeight="1" x14ac:dyDescent="0.2">
      <c r="A68" s="100" t="s">
        <v>181</v>
      </c>
      <c r="B68" s="113" t="s">
        <v>171</v>
      </c>
      <c r="C68" s="56"/>
      <c r="D68" s="56"/>
      <c r="E68" s="56"/>
      <c r="F68" s="57"/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139">
        <v>0</v>
      </c>
      <c r="M68" s="139">
        <v>0</v>
      </c>
      <c r="N68" s="139">
        <v>0</v>
      </c>
      <c r="O68" s="139">
        <v>0</v>
      </c>
      <c r="P68" s="55"/>
      <c r="Q68" s="66"/>
      <c r="R68" s="68"/>
      <c r="S68" s="44"/>
      <c r="T68" s="22"/>
    </row>
    <row r="69" spans="1:20" ht="34.5" customHeight="1" x14ac:dyDescent="0.2">
      <c r="A69" s="100" t="s">
        <v>182</v>
      </c>
      <c r="B69" s="113" t="s">
        <v>172</v>
      </c>
      <c r="C69" s="56"/>
      <c r="D69" s="56"/>
      <c r="E69" s="56"/>
      <c r="F69" s="57"/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39">
        <v>0</v>
      </c>
      <c r="P69" s="55"/>
      <c r="Q69" s="66"/>
      <c r="R69" s="68"/>
      <c r="S69" s="44"/>
      <c r="T69" s="22"/>
    </row>
    <row r="70" spans="1:20" ht="47.25" x14ac:dyDescent="0.25">
      <c r="A70" s="198" t="s">
        <v>183</v>
      </c>
      <c r="B70" s="199" t="s">
        <v>173</v>
      </c>
      <c r="C70" s="152"/>
      <c r="D70" s="152"/>
      <c r="E70" s="152"/>
      <c r="F70" s="152"/>
      <c r="G70" s="153">
        <v>0</v>
      </c>
      <c r="H70" s="153">
        <v>0</v>
      </c>
      <c r="I70" s="153">
        <v>0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53">
        <v>0</v>
      </c>
      <c r="P70" s="166"/>
    </row>
    <row r="71" spans="1:20" ht="34.5" customHeight="1" x14ac:dyDescent="0.25">
      <c r="A71" s="191" t="s">
        <v>195</v>
      </c>
      <c r="B71" s="192" t="s">
        <v>184</v>
      </c>
      <c r="C71" s="193"/>
      <c r="D71" s="193"/>
      <c r="E71" s="193"/>
      <c r="F71" s="193"/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162">
        <v>0</v>
      </c>
      <c r="M71" s="162">
        <v>0</v>
      </c>
      <c r="N71" s="162">
        <v>0</v>
      </c>
      <c r="O71" s="162">
        <v>0</v>
      </c>
      <c r="P71" s="194"/>
    </row>
    <row r="72" spans="1:20" ht="33" customHeight="1" x14ac:dyDescent="0.25">
      <c r="A72" s="195" t="s">
        <v>196</v>
      </c>
      <c r="B72" s="192" t="s">
        <v>185</v>
      </c>
      <c r="C72" s="193"/>
      <c r="D72" s="193"/>
      <c r="E72" s="193"/>
      <c r="F72" s="193"/>
      <c r="G72" s="162">
        <v>0</v>
      </c>
      <c r="H72" s="162">
        <v>0</v>
      </c>
      <c r="I72" s="162">
        <v>0</v>
      </c>
      <c r="J72" s="162">
        <v>0</v>
      </c>
      <c r="K72" s="162">
        <v>0</v>
      </c>
      <c r="L72" s="162">
        <v>0</v>
      </c>
      <c r="M72" s="162">
        <v>0</v>
      </c>
      <c r="N72" s="162">
        <v>0</v>
      </c>
      <c r="O72" s="162">
        <v>0</v>
      </c>
      <c r="P72" s="194"/>
    </row>
    <row r="73" spans="1:20" ht="28.5" x14ac:dyDescent="0.25">
      <c r="A73" s="150" t="s">
        <v>96</v>
      </c>
      <c r="B73" s="151" t="s">
        <v>90</v>
      </c>
      <c r="C73" s="152"/>
      <c r="D73" s="152"/>
      <c r="E73" s="152"/>
      <c r="F73" s="152"/>
      <c r="G73" s="153">
        <v>0</v>
      </c>
      <c r="H73" s="153">
        <v>0</v>
      </c>
      <c r="I73" s="153">
        <v>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66"/>
    </row>
    <row r="74" spans="1:20" ht="31.5" x14ac:dyDescent="0.25">
      <c r="A74" s="150" t="s">
        <v>197</v>
      </c>
      <c r="B74" s="154" t="s">
        <v>186</v>
      </c>
      <c r="C74" s="152"/>
      <c r="D74" s="152"/>
      <c r="E74" s="152"/>
      <c r="F74" s="152"/>
      <c r="G74" s="153">
        <v>0</v>
      </c>
      <c r="H74" s="153">
        <v>0</v>
      </c>
      <c r="I74" s="153">
        <v>0</v>
      </c>
      <c r="J74" s="153">
        <v>0</v>
      </c>
      <c r="K74" s="153">
        <v>0</v>
      </c>
      <c r="L74" s="153">
        <v>0</v>
      </c>
      <c r="M74" s="153">
        <v>0</v>
      </c>
      <c r="N74" s="153">
        <v>0</v>
      </c>
      <c r="O74" s="153">
        <v>0</v>
      </c>
      <c r="P74" s="166"/>
    </row>
    <row r="75" spans="1:20" s="48" customFormat="1" ht="21.75" customHeight="1" x14ac:dyDescent="0.25">
      <c r="A75" s="155" t="s">
        <v>198</v>
      </c>
      <c r="B75" s="156" t="s">
        <v>187</v>
      </c>
      <c r="C75" s="157"/>
      <c r="D75" s="157"/>
      <c r="E75" s="153"/>
      <c r="F75" s="158"/>
      <c r="G75" s="153">
        <f>G76</f>
        <v>3.06</v>
      </c>
      <c r="H75" s="153">
        <f t="shared" ref="H75:O76" si="10">H76</f>
        <v>3.06</v>
      </c>
      <c r="I75" s="153">
        <f t="shared" si="10"/>
        <v>3.06</v>
      </c>
      <c r="J75" s="153">
        <f t="shared" si="10"/>
        <v>0</v>
      </c>
      <c r="K75" s="153">
        <f t="shared" si="10"/>
        <v>3.06</v>
      </c>
      <c r="L75" s="153">
        <f t="shared" si="10"/>
        <v>-3.06</v>
      </c>
      <c r="M75" s="153">
        <f t="shared" si="10"/>
        <v>0</v>
      </c>
      <c r="N75" s="153">
        <f t="shared" si="10"/>
        <v>0</v>
      </c>
      <c r="O75" s="153">
        <f t="shared" si="10"/>
        <v>0</v>
      </c>
      <c r="P75" s="167"/>
    </row>
    <row r="76" spans="1:20" s="48" customFormat="1" ht="27" customHeight="1" x14ac:dyDescent="0.25">
      <c r="A76" s="159" t="s">
        <v>199</v>
      </c>
      <c r="B76" s="160" t="s">
        <v>188</v>
      </c>
      <c r="C76" s="161"/>
      <c r="D76" s="161"/>
      <c r="E76" s="162"/>
      <c r="F76" s="163"/>
      <c r="G76" s="162">
        <f>G77</f>
        <v>3.06</v>
      </c>
      <c r="H76" s="162">
        <f t="shared" si="10"/>
        <v>3.06</v>
      </c>
      <c r="I76" s="162">
        <f t="shared" si="10"/>
        <v>3.06</v>
      </c>
      <c r="J76" s="162">
        <f t="shared" si="10"/>
        <v>0</v>
      </c>
      <c r="K76" s="162">
        <f t="shared" si="10"/>
        <v>3.06</v>
      </c>
      <c r="L76" s="162">
        <f t="shared" si="10"/>
        <v>-3.06</v>
      </c>
      <c r="M76" s="162">
        <f t="shared" si="10"/>
        <v>0</v>
      </c>
      <c r="N76" s="162">
        <f t="shared" si="10"/>
        <v>0</v>
      </c>
      <c r="O76" s="162">
        <f t="shared" si="10"/>
        <v>0</v>
      </c>
      <c r="P76" s="164"/>
    </row>
    <row r="77" spans="1:20" s="138" customFormat="1" ht="36.75" customHeight="1" x14ac:dyDescent="0.2">
      <c r="A77" s="200" t="s">
        <v>189</v>
      </c>
      <c r="B77" s="201" t="s">
        <v>190</v>
      </c>
      <c r="C77" s="202"/>
      <c r="D77" s="202"/>
      <c r="E77" s="202"/>
      <c r="F77" s="202">
        <f>J77/I77*100</f>
        <v>0</v>
      </c>
      <c r="G77" s="202">
        <f>G78+G79</f>
        <v>3.06</v>
      </c>
      <c r="H77" s="202">
        <f>H78+H79</f>
        <v>3.06</v>
      </c>
      <c r="I77" s="202">
        <f t="shared" ref="I77:O77" si="11">I78+I79</f>
        <v>3.06</v>
      </c>
      <c r="J77" s="202">
        <f t="shared" si="11"/>
        <v>0</v>
      </c>
      <c r="K77" s="202">
        <f t="shared" si="11"/>
        <v>3.06</v>
      </c>
      <c r="L77" s="202">
        <f t="shared" si="11"/>
        <v>-3.06</v>
      </c>
      <c r="M77" s="202">
        <f t="shared" si="11"/>
        <v>0</v>
      </c>
      <c r="N77" s="202">
        <f t="shared" si="11"/>
        <v>0</v>
      </c>
      <c r="O77" s="202">
        <f t="shared" si="11"/>
        <v>0</v>
      </c>
      <c r="P77" s="203"/>
    </row>
    <row r="78" spans="1:20" ht="34.5" customHeight="1" x14ac:dyDescent="0.2">
      <c r="A78" s="103" t="s">
        <v>191</v>
      </c>
      <c r="B78" s="114" t="s">
        <v>192</v>
      </c>
      <c r="C78" s="137" t="s">
        <v>201</v>
      </c>
      <c r="D78" s="56" t="s">
        <v>202</v>
      </c>
      <c r="E78" s="137" t="s">
        <v>81</v>
      </c>
      <c r="F78" s="137">
        <f>J78/I78*100</f>
        <v>0</v>
      </c>
      <c r="G78" s="129">
        <v>0.85399999999999998</v>
      </c>
      <c r="H78" s="137">
        <f>G78</f>
        <v>0.85399999999999998</v>
      </c>
      <c r="I78" s="137">
        <f>H78</f>
        <v>0.85399999999999998</v>
      </c>
      <c r="J78" s="137">
        <v>0</v>
      </c>
      <c r="K78" s="137">
        <f>I78-J78</f>
        <v>0.85399999999999998</v>
      </c>
      <c r="L78" s="137">
        <f>J78-I78</f>
        <v>-0.85399999999999998</v>
      </c>
      <c r="M78" s="137">
        <v>0</v>
      </c>
      <c r="N78" s="137">
        <v>0</v>
      </c>
      <c r="O78" s="137">
        <v>0</v>
      </c>
      <c r="P78" s="180"/>
    </row>
    <row r="79" spans="1:20" ht="33" customHeight="1" x14ac:dyDescent="0.2">
      <c r="A79" s="102" t="s">
        <v>193</v>
      </c>
      <c r="B79" s="115" t="s">
        <v>194</v>
      </c>
      <c r="C79" s="137" t="s">
        <v>201</v>
      </c>
      <c r="D79" s="56" t="s">
        <v>202</v>
      </c>
      <c r="E79" s="137" t="s">
        <v>81</v>
      </c>
      <c r="F79" s="137">
        <f>J79/I79*100</f>
        <v>0</v>
      </c>
      <c r="G79" s="129">
        <v>2.206</v>
      </c>
      <c r="H79" s="137">
        <f>G79</f>
        <v>2.206</v>
      </c>
      <c r="I79" s="137">
        <f>H79</f>
        <v>2.206</v>
      </c>
      <c r="J79" s="137">
        <v>0</v>
      </c>
      <c r="K79" s="137">
        <f>I79-J79</f>
        <v>2.206</v>
      </c>
      <c r="L79" s="137">
        <f>J79-I79</f>
        <v>-2.206</v>
      </c>
      <c r="M79" s="137">
        <v>0</v>
      </c>
      <c r="N79" s="137">
        <v>0</v>
      </c>
      <c r="O79" s="137">
        <v>0</v>
      </c>
      <c r="P79" s="180"/>
    </row>
    <row r="80" spans="1:20" ht="5.25" customHeight="1" x14ac:dyDescent="0.2"/>
    <row r="81" spans="1:12" ht="27.75" customHeight="1" x14ac:dyDescent="0.2">
      <c r="A81" s="220" t="s">
        <v>26</v>
      </c>
      <c r="B81" s="220"/>
      <c r="C81" s="220"/>
      <c r="D81" s="220"/>
      <c r="E81" s="220"/>
      <c r="F81" s="220"/>
      <c r="G81" s="220"/>
      <c r="J81" s="30"/>
      <c r="K81" s="31"/>
      <c r="L81" s="31"/>
    </row>
    <row r="82" spans="1:12" x14ac:dyDescent="0.2">
      <c r="A82" s="214" t="s">
        <v>27</v>
      </c>
      <c r="B82" s="214"/>
      <c r="C82" s="214"/>
      <c r="D82" s="214"/>
      <c r="E82" s="214"/>
    </row>
    <row r="83" spans="1:12" x14ac:dyDescent="0.2">
      <c r="A83" s="215" t="s">
        <v>29</v>
      </c>
      <c r="B83" s="215"/>
      <c r="C83" s="215"/>
      <c r="D83" s="215"/>
      <c r="E83" s="215"/>
    </row>
    <row r="84" spans="1:12" ht="15.75" customHeight="1" x14ac:dyDescent="0.2">
      <c r="A84" s="214" t="s">
        <v>28</v>
      </c>
      <c r="B84" s="214"/>
      <c r="C84" s="214"/>
      <c r="D84" s="214"/>
      <c r="E84" s="214"/>
    </row>
    <row r="85" spans="1:12" ht="16.5" customHeight="1" x14ac:dyDescent="0.2">
      <c r="A85" s="218" t="s">
        <v>30</v>
      </c>
      <c r="B85" s="219"/>
      <c r="C85" s="219"/>
      <c r="D85" s="219"/>
      <c r="E85" s="219"/>
    </row>
    <row r="86" spans="1:12" ht="6" customHeight="1" x14ac:dyDescent="0.2">
      <c r="A86" s="51" t="s">
        <v>84</v>
      </c>
    </row>
  </sheetData>
  <mergeCells count="33">
    <mergeCell ref="S8:AK8"/>
    <mergeCell ref="C16:P16"/>
    <mergeCell ref="M4:P4"/>
    <mergeCell ref="N5:P5"/>
    <mergeCell ref="O6:P6"/>
    <mergeCell ref="N7:P7"/>
    <mergeCell ref="A84:E84"/>
    <mergeCell ref="A85:E85"/>
    <mergeCell ref="E21:E23"/>
    <mergeCell ref="A81:G81"/>
    <mergeCell ref="G21:G23"/>
    <mergeCell ref="D21:D23"/>
    <mergeCell ref="A20:A23"/>
    <mergeCell ref="B20:B23"/>
    <mergeCell ref="C20:C23"/>
    <mergeCell ref="D20:E20"/>
    <mergeCell ref="G20:K20"/>
    <mergeCell ref="P55:P56"/>
    <mergeCell ref="C15:P15"/>
    <mergeCell ref="F21:F23"/>
    <mergeCell ref="A82:E82"/>
    <mergeCell ref="A83:E83"/>
    <mergeCell ref="K21:K23"/>
    <mergeCell ref="P21:P23"/>
    <mergeCell ref="M22:M23"/>
    <mergeCell ref="N22:N23"/>
    <mergeCell ref="I21:J22"/>
    <mergeCell ref="O22:O23"/>
    <mergeCell ref="C17:N17"/>
    <mergeCell ref="O19:P19"/>
    <mergeCell ref="B18:P18"/>
    <mergeCell ref="L20:O20"/>
    <mergeCell ref="M21:O21"/>
  </mergeCells>
  <hyperlinks>
    <hyperlink ref="F20" location="sub_2222" display="sub_2222"/>
    <hyperlink ref="L20" location="sub_2222" display="sub_2222"/>
    <hyperlink ref="G21" location="sub_3333" display="sub_3333"/>
    <hyperlink ref="H21" location="sub_4444" display="sub_4444"/>
    <hyperlink ref="K21" location="sub_4444" display="sub_4444"/>
    <hyperlink ref="I23" location="sub_3333" display="sub_3333"/>
    <hyperlink ref="J23" location="sub_4444" display="sub_4444"/>
  </hyperlinks>
  <printOptions horizontalCentered="1" verticalCentered="1"/>
  <pageMargins left="0.15748031496062992" right="0.15748031496062992" top="3.937007874015748E-2" bottom="0.5905511811023622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43"/>
  <sheetViews>
    <sheetView tabSelected="1" zoomScale="85" zoomScaleNormal="85" workbookViewId="0">
      <selection activeCell="I32" sqref="I32"/>
    </sheetView>
  </sheetViews>
  <sheetFormatPr defaultRowHeight="12.75" x14ac:dyDescent="0.2"/>
  <cols>
    <col min="1" max="1" width="12.28515625" customWidth="1"/>
    <col min="2" max="2" width="32.7109375" customWidth="1"/>
    <col min="3" max="3" width="10.85546875" customWidth="1"/>
    <col min="4" max="4" width="9.5703125" customWidth="1"/>
    <col min="5" max="5" width="15.42578125" customWidth="1"/>
    <col min="6" max="6" width="8.85546875" customWidth="1"/>
    <col min="7" max="7" width="27.140625" customWidth="1"/>
    <col min="21" max="21" width="12.7109375" bestFit="1" customWidth="1"/>
  </cols>
  <sheetData>
    <row r="3" spans="1:7" ht="20.25" x14ac:dyDescent="0.2">
      <c r="A3" s="230" t="s">
        <v>80</v>
      </c>
      <c r="B3" s="230"/>
      <c r="C3" s="230"/>
      <c r="D3" s="230"/>
      <c r="E3" s="230"/>
      <c r="F3" s="230"/>
      <c r="G3" s="230"/>
    </row>
    <row r="4" spans="1:7" ht="20.25" x14ac:dyDescent="0.2">
      <c r="A4" s="230" t="s">
        <v>205</v>
      </c>
      <c r="B4" s="230"/>
      <c r="C4" s="230"/>
      <c r="D4" s="230"/>
      <c r="E4" s="230"/>
      <c r="F4" s="230"/>
      <c r="G4" s="230"/>
    </row>
    <row r="5" spans="1:7" x14ac:dyDescent="0.2">
      <c r="A5" s="29"/>
      <c r="B5" s="29"/>
      <c r="C5" s="29"/>
      <c r="D5" s="29"/>
      <c r="E5" s="29"/>
      <c r="F5" s="29"/>
      <c r="G5" s="29"/>
    </row>
    <row r="8" spans="1:7" ht="15" x14ac:dyDescent="0.25">
      <c r="C8" s="18"/>
      <c r="D8" s="19"/>
      <c r="E8" s="231" t="s">
        <v>31</v>
      </c>
      <c r="F8" s="231"/>
      <c r="G8" s="231"/>
    </row>
    <row r="9" spans="1:7" ht="15" x14ac:dyDescent="0.25">
      <c r="C9" s="231" t="s">
        <v>86</v>
      </c>
      <c r="D9" s="231"/>
      <c r="E9" s="231"/>
      <c r="F9" s="231"/>
      <c r="G9" s="231"/>
    </row>
    <row r="10" spans="1:7" ht="15" x14ac:dyDescent="0.25">
      <c r="C10" s="231" t="s">
        <v>85</v>
      </c>
      <c r="D10" s="231"/>
      <c r="E10" s="231"/>
      <c r="F10" s="231"/>
      <c r="G10" s="231"/>
    </row>
    <row r="11" spans="1:7" ht="15" x14ac:dyDescent="0.2">
      <c r="C11" s="20"/>
      <c r="D11" s="20"/>
      <c r="E11" s="246" t="s">
        <v>76</v>
      </c>
      <c r="F11" s="246"/>
      <c r="G11" s="246"/>
    </row>
    <row r="12" spans="1:7" ht="15" x14ac:dyDescent="0.25">
      <c r="C12" s="247" t="s">
        <v>121</v>
      </c>
      <c r="D12" s="247"/>
      <c r="E12" s="247"/>
      <c r="F12" s="247"/>
      <c r="G12" s="247"/>
    </row>
    <row r="13" spans="1:7" ht="15" x14ac:dyDescent="0.25">
      <c r="C13" s="18"/>
      <c r="D13" s="18"/>
      <c r="E13" s="231" t="s">
        <v>77</v>
      </c>
      <c r="F13" s="231"/>
      <c r="G13" s="231"/>
    </row>
    <row r="16" spans="1:7" x14ac:dyDescent="0.2">
      <c r="F16" s="221" t="s">
        <v>78</v>
      </c>
      <c r="G16" s="221"/>
    </row>
    <row r="17" spans="1:21" ht="13.5" thickBot="1" x14ac:dyDescent="0.25"/>
    <row r="18" spans="1:21" ht="48.75" customHeight="1" x14ac:dyDescent="0.2">
      <c r="A18" s="239" t="s">
        <v>35</v>
      </c>
      <c r="B18" s="239" t="s">
        <v>36</v>
      </c>
      <c r="C18" s="242" t="s">
        <v>124</v>
      </c>
      <c r="D18" s="243"/>
      <c r="E18" s="232" t="s">
        <v>7</v>
      </c>
      <c r="F18" s="233"/>
      <c r="G18" s="236" t="s">
        <v>8</v>
      </c>
    </row>
    <row r="19" spans="1:21" ht="30" customHeight="1" thickBot="1" x14ac:dyDescent="0.25">
      <c r="A19" s="240"/>
      <c r="B19" s="240"/>
      <c r="C19" s="244" t="s">
        <v>37</v>
      </c>
      <c r="D19" s="245"/>
      <c r="E19" s="234"/>
      <c r="F19" s="235"/>
      <c r="G19" s="237"/>
    </row>
    <row r="20" spans="1:21" ht="34.5" customHeight="1" thickBot="1" x14ac:dyDescent="0.25">
      <c r="A20" s="241"/>
      <c r="B20" s="241"/>
      <c r="C20" s="38" t="s">
        <v>38</v>
      </c>
      <c r="D20" s="42" t="s">
        <v>39</v>
      </c>
      <c r="E20" s="3" t="s">
        <v>37</v>
      </c>
      <c r="F20" s="3" t="s">
        <v>5</v>
      </c>
      <c r="G20" s="238"/>
    </row>
    <row r="21" spans="1:21" ht="15.75" thickBot="1" x14ac:dyDescent="0.2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176">
        <v>6</v>
      </c>
    </row>
    <row r="22" spans="1:21" ht="21" customHeight="1" thickBot="1" x14ac:dyDescent="0.25">
      <c r="A22" s="33"/>
      <c r="B22" s="35" t="s">
        <v>24</v>
      </c>
      <c r="C22" s="36">
        <f>C26+C39+C28+C29</f>
        <v>6.0809999999999995</v>
      </c>
      <c r="D22" s="36">
        <f>D26+D39+D28+D29</f>
        <v>0.46800000000000003</v>
      </c>
      <c r="E22" s="36">
        <f>E26+E39+E28+E29</f>
        <v>5.6129999999999995</v>
      </c>
      <c r="F22" s="85">
        <f>E22*100/C22</f>
        <v>92.30389738529847</v>
      </c>
      <c r="G22" s="178"/>
    </row>
    <row r="23" spans="1:21" ht="21.75" customHeight="1" thickBot="1" x14ac:dyDescent="0.25">
      <c r="A23" s="21" t="s">
        <v>40</v>
      </c>
      <c r="B23" s="35" t="s">
        <v>41</v>
      </c>
      <c r="C23" s="36">
        <f>C26+C28+C29</f>
        <v>3.0209999999999999</v>
      </c>
      <c r="D23" s="36">
        <f>D26+D28+D29</f>
        <v>0.46800000000000003</v>
      </c>
      <c r="E23" s="36">
        <f>E26+E28+E29</f>
        <v>2.5529999999999999</v>
      </c>
      <c r="F23" s="85">
        <f>E23*100/C23</f>
        <v>84.508440913604758</v>
      </c>
      <c r="G23" s="178"/>
    </row>
    <row r="24" spans="1:21" ht="19.5" customHeight="1" thickBot="1" x14ac:dyDescent="0.25">
      <c r="A24" s="21" t="s">
        <v>42</v>
      </c>
      <c r="B24" s="35" t="s">
        <v>43</v>
      </c>
      <c r="C24" s="36"/>
      <c r="D24" s="36"/>
      <c r="E24" s="36"/>
      <c r="F24" s="86"/>
      <c r="G24" s="178"/>
    </row>
    <row r="25" spans="1:21" ht="45.75" customHeight="1" thickBot="1" x14ac:dyDescent="0.25">
      <c r="A25" s="21" t="s">
        <v>44</v>
      </c>
      <c r="B25" s="35" t="s">
        <v>45</v>
      </c>
      <c r="C25" s="36"/>
      <c r="D25" s="36"/>
      <c r="E25" s="36"/>
      <c r="F25" s="86"/>
      <c r="G25" s="178"/>
      <c r="H25" s="31"/>
      <c r="U25" s="83"/>
    </row>
    <row r="26" spans="1:21" ht="33.75" customHeight="1" thickBot="1" x14ac:dyDescent="0.25">
      <c r="A26" s="21" t="s">
        <v>46</v>
      </c>
      <c r="B26" s="35" t="s">
        <v>47</v>
      </c>
      <c r="C26" s="36"/>
      <c r="D26" s="36"/>
      <c r="E26" s="36"/>
      <c r="F26" s="85"/>
      <c r="G26" s="178"/>
    </row>
    <row r="27" spans="1:21" ht="48" customHeight="1" thickBot="1" x14ac:dyDescent="0.25">
      <c r="A27" s="21" t="s">
        <v>48</v>
      </c>
      <c r="B27" s="35" t="s">
        <v>49</v>
      </c>
      <c r="C27" s="36"/>
      <c r="D27" s="36"/>
      <c r="E27" s="36"/>
      <c r="F27" s="86"/>
      <c r="G27" s="177"/>
      <c r="K27" s="138"/>
      <c r="L27" s="23"/>
      <c r="M27" s="23"/>
    </row>
    <row r="28" spans="1:21" ht="35.25" customHeight="1" thickBot="1" x14ac:dyDescent="0.25">
      <c r="A28" s="21" t="s">
        <v>50</v>
      </c>
      <c r="B28" s="35" t="s">
        <v>51</v>
      </c>
      <c r="C28" s="36">
        <v>3.0209999999999999</v>
      </c>
      <c r="D28" s="36">
        <f>'Лист 1'!J25</f>
        <v>0.46800000000000003</v>
      </c>
      <c r="E28" s="36">
        <f>C28-D28</f>
        <v>2.5529999999999999</v>
      </c>
      <c r="F28" s="85">
        <f>E28*100/C28</f>
        <v>84.508440913604758</v>
      </c>
      <c r="G28" s="88"/>
      <c r="H28" s="31"/>
    </row>
    <row r="29" spans="1:21" ht="35.25" customHeight="1" thickBot="1" x14ac:dyDescent="0.25">
      <c r="A29" s="21" t="s">
        <v>52</v>
      </c>
      <c r="B29" s="35" t="s">
        <v>53</v>
      </c>
      <c r="C29" s="36"/>
      <c r="D29" s="36"/>
      <c r="E29" s="36"/>
      <c r="F29" s="85"/>
      <c r="G29" s="88"/>
    </row>
    <row r="30" spans="1:21" ht="63.75" customHeight="1" thickBot="1" x14ac:dyDescent="0.25">
      <c r="A30" s="21" t="s">
        <v>54</v>
      </c>
      <c r="B30" s="35" t="s">
        <v>83</v>
      </c>
      <c r="C30" s="37"/>
      <c r="D30" s="36"/>
      <c r="E30" s="36"/>
      <c r="F30" s="85"/>
      <c r="G30" s="88"/>
    </row>
    <row r="31" spans="1:21" ht="15.75" hidden="1" thickBot="1" x14ac:dyDescent="0.25">
      <c r="A31" s="21" t="s">
        <v>25</v>
      </c>
      <c r="B31" s="33"/>
      <c r="C31" s="33"/>
      <c r="D31" s="36"/>
      <c r="E31" s="36"/>
      <c r="F31" s="85"/>
      <c r="G31" s="87"/>
      <c r="H31" s="34"/>
    </row>
    <row r="32" spans="1:21" ht="36" customHeight="1" thickBot="1" x14ac:dyDescent="0.25">
      <c r="A32" s="21" t="s">
        <v>56</v>
      </c>
      <c r="B32" s="35" t="s">
        <v>57</v>
      </c>
      <c r="C32" s="33"/>
      <c r="D32" s="36"/>
      <c r="E32" s="36"/>
      <c r="F32" s="85"/>
      <c r="G32" s="33"/>
    </row>
    <row r="33" spans="1:7" ht="15.75" customHeight="1" thickBot="1" x14ac:dyDescent="0.25">
      <c r="A33" s="21" t="s">
        <v>58</v>
      </c>
      <c r="B33" s="35" t="s">
        <v>59</v>
      </c>
      <c r="C33" s="33"/>
      <c r="D33" s="36"/>
      <c r="E33" s="36"/>
      <c r="F33" s="85"/>
      <c r="G33" s="33"/>
    </row>
    <row r="34" spans="1:7" ht="15.75" thickBot="1" x14ac:dyDescent="0.25">
      <c r="A34" s="21" t="s">
        <v>60</v>
      </c>
      <c r="B34" s="35" t="s">
        <v>61</v>
      </c>
      <c r="C34" s="33"/>
      <c r="D34" s="36"/>
      <c r="E34" s="36"/>
      <c r="F34" s="85"/>
      <c r="G34" s="169"/>
    </row>
    <row r="35" spans="1:7" ht="36.75" customHeight="1" thickBot="1" x14ac:dyDescent="0.25">
      <c r="A35" s="8" t="s">
        <v>62</v>
      </c>
      <c r="B35" s="6" t="s">
        <v>63</v>
      </c>
      <c r="C35" s="7"/>
      <c r="D35" s="36"/>
      <c r="E35" s="36"/>
      <c r="F35" s="85"/>
      <c r="G35" s="33"/>
    </row>
    <row r="36" spans="1:7" ht="21.75" customHeight="1" thickBot="1" x14ac:dyDescent="0.25">
      <c r="A36" s="8" t="s">
        <v>64</v>
      </c>
      <c r="B36" s="6" t="s">
        <v>55</v>
      </c>
      <c r="C36" s="7"/>
      <c r="D36" s="36"/>
      <c r="E36" s="36"/>
      <c r="F36" s="85"/>
      <c r="G36" s="171"/>
    </row>
    <row r="37" spans="1:7" ht="15.75" thickBot="1" x14ac:dyDescent="0.25">
      <c r="A37" s="8" t="s">
        <v>25</v>
      </c>
      <c r="B37" s="7"/>
      <c r="C37" s="7"/>
      <c r="D37" s="36"/>
      <c r="E37" s="36"/>
      <c r="F37" s="85"/>
      <c r="G37" s="33"/>
    </row>
    <row r="38" spans="1:7" ht="30.75" customHeight="1" thickBot="1" x14ac:dyDescent="0.25">
      <c r="A38" s="8" t="s">
        <v>65</v>
      </c>
      <c r="B38" s="6" t="s">
        <v>66</v>
      </c>
      <c r="C38" s="7"/>
      <c r="D38" s="36"/>
      <c r="E38" s="36"/>
      <c r="F38" s="85"/>
      <c r="G38" s="171"/>
    </row>
    <row r="39" spans="1:7" ht="53.25" customHeight="1" thickBot="1" x14ac:dyDescent="0.25">
      <c r="A39" s="8" t="s">
        <v>67</v>
      </c>
      <c r="B39" s="6" t="s">
        <v>68</v>
      </c>
      <c r="C39" s="168">
        <f>C40</f>
        <v>3.06</v>
      </c>
      <c r="D39" s="168">
        <f>D40</f>
        <v>0</v>
      </c>
      <c r="E39" s="168">
        <f>E40</f>
        <v>3.06</v>
      </c>
      <c r="F39" s="85">
        <f>E39*100/C39</f>
        <v>100</v>
      </c>
      <c r="G39" s="172"/>
    </row>
    <row r="40" spans="1:7" ht="22.5" customHeight="1" thickBot="1" x14ac:dyDescent="0.25">
      <c r="A40" s="8" t="s">
        <v>69</v>
      </c>
      <c r="B40" s="6" t="s">
        <v>70</v>
      </c>
      <c r="C40" s="168">
        <v>3.06</v>
      </c>
      <c r="D40" s="36">
        <v>0</v>
      </c>
      <c r="E40" s="36">
        <f>C40-D40</f>
        <v>3.06</v>
      </c>
      <c r="F40" s="85">
        <f>E40*100/C40</f>
        <v>100</v>
      </c>
      <c r="G40" s="105"/>
    </row>
    <row r="41" spans="1:7" ht="15.75" thickBot="1" x14ac:dyDescent="0.25">
      <c r="A41" s="5"/>
      <c r="B41" s="6" t="s">
        <v>71</v>
      </c>
      <c r="C41" s="7"/>
      <c r="D41" s="7"/>
      <c r="E41" s="7"/>
      <c r="F41" s="170"/>
      <c r="G41" s="104"/>
    </row>
    <row r="42" spans="1:7" ht="33" customHeight="1" thickBot="1" x14ac:dyDescent="0.25">
      <c r="A42" s="8" t="s">
        <v>72</v>
      </c>
      <c r="B42" s="43" t="s">
        <v>73</v>
      </c>
      <c r="C42" s="7"/>
      <c r="D42" s="7"/>
      <c r="E42" s="7"/>
      <c r="F42" s="7"/>
      <c r="G42" s="172"/>
    </row>
    <row r="43" spans="1:7" ht="35.25" customHeight="1" thickBot="1" x14ac:dyDescent="0.25">
      <c r="A43" s="8" t="s">
        <v>74</v>
      </c>
      <c r="B43" s="43" t="s">
        <v>75</v>
      </c>
      <c r="C43" s="7"/>
      <c r="D43" s="7"/>
      <c r="E43" s="7"/>
      <c r="F43" s="7"/>
      <c r="G43" s="105"/>
    </row>
  </sheetData>
  <mergeCells count="15">
    <mergeCell ref="A3:G3"/>
    <mergeCell ref="A4:G4"/>
    <mergeCell ref="E13:G13"/>
    <mergeCell ref="F16:G16"/>
    <mergeCell ref="E18:F19"/>
    <mergeCell ref="G18:G20"/>
    <mergeCell ref="A18:A20"/>
    <mergeCell ref="B18:B20"/>
    <mergeCell ref="C18:D18"/>
    <mergeCell ref="C19:D19"/>
    <mergeCell ref="E8:G8"/>
    <mergeCell ref="C10:G10"/>
    <mergeCell ref="E11:G11"/>
    <mergeCell ref="C12:G12"/>
    <mergeCell ref="C9:G9"/>
  </mergeCells>
  <phoneticPr fontId="0" type="noConversion"/>
  <hyperlinks>
    <hyperlink ref="E18" location="sub_2222" display="sub_2222"/>
    <hyperlink ref="C20" location="sub_3333" display="sub_3333"/>
    <hyperlink ref="D20" location="sub_2222" display="sub_2222"/>
    <hyperlink ref="B42" location="sub_5555" display="sub_5555"/>
    <hyperlink ref="B43" location="sub_5555" display="sub_5555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SkRdPXILjKEIM7WTPwSuGP1YxL+jr/kFGVt2Dh/9MyU=</DigestValue>
    </Reference>
    <Reference URI="#idOfficeObject" Type="http://www.w3.org/2000/09/xmldsig#Object">
      <DigestMethod Algorithm="urn:ietf:params:xml:ns:cpxmlsec:algorithms:gostr34112012-256"/>
      <DigestValue>o6CiY4L2KZDgcjhvYHQ5zoBI52U4z8j0f+Ic5tvh2AM=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TNmcAn5uAjXkOoEGdyaJZ/FwcOTeoGzlR6B7xdefHIE=</DigestValue>
    </Reference>
  </SignedInfo>
  <SignatureValue>iqxCkGHaEP5ZoO8lhSBzd0XCzMKaHQuimDwaaU1ajYQnnVb8+mX13p5HczjmKbS/
f+kgIFzOud/2KqiPlWUOxg==</SignatureValue>
  <KeyInfo>
    <X509Data>
      <X509Certificate>MIIJ1zCCCYSgAwIBAgIRAZz1gwDIq920TQid7AZ9Rx4wCgYIKoUDBwEBAwIwggHo
MRswGQYJKoZIhvcNAQkBFgxjYUBzZXJ0dW0ucnUxGDAWBgUqhQNkARINMTExNjY3
MzAwODUzOTEaMBgGCCqFAwOBAwEBEgwwMDY2NzMyNDAzMjgxCzAJBgNVBAYTAlJV
MTMwMQYDVQQIDCo2NiDQodCy0LXRgNC00LvQvtCy0YHQutCw0Y8g0L7QsdC70LDR
gdGC0YwxITAfBgNVBAcMGNCV0LrQsNGC0LXRgNC40L3QsdGD0YDQszFSMFAGA1UE
CQxJ0YPQu9C40YbQsCDQo9C70YzRj9C90L7QstGB0LrQsNGPLCDQtC4gMTMsINC7
0LjRgtC10YAg0JAsINC+0YTQuNGBIDIwOSDQkTFsMGoGA1UECgxj0J7QsdGJ0LXR
gdGC0LLQviDRgSDQvtCz0YDQsNC90LjRh9C10L3QvdC+0Lkg0L7RgtCy0LXRgtGB
0YLQstC10L3QvdC+0YHRgtGM0Y4gItCh0LXRgNGC0YPQvC3Qn9GA0L4iMWwwagYD
VQQDDGPQntCx0YnQtdGB0YLQstC+INGBINC+0LPRgNCw0L3QuNGH0LXQvdC90L7Q
uSDQvtGC0LLQtdGC0YHRgtCy0LXQvdC90L7RgdGC0YzRjiAi0KHQtdGA0YLRg9C8
LdCf0YDQviIwHhcNMjAwNTI3MDc1NTI3WhcNMjEwNTI3MDc1OTAxWjCCAfsxITAf
BgkqhkiG9w0BCQEWEnNqb19la29ub21AbWFpbC5ydTEaMBgGCCqFAwOBAwEBEgww
MDEzMjYyMTg4NTQxFjAUBgUqhQNkAxILMDM4OTQ4MDM3OTgxGDAWBgUqhQNkARIN
MTExMTMyNjAwMTQzNDEbMBkGA1UEDAwS0K3QutC+0L3QvtC80LjRgdGCMUYwRAYD
VQQKDD3QntCe0J4gItCh0JjQodCi0JXQnNCrINCW0JjQl9Cd0JXQntCR0JXQodCf
0JXQp9CV0J3QmNCvINCg0JwiMTswOQYDVQQJDDLQo9Cb0JjQptCQINCR0J7Qm9Cs
0KjQldCS0JjQodCi0KHQmtCQ0K8sIDgx0JAsIDMwNzEXMBUGA1UEBwwO0KHQsNGA
0LDQvdGB0LoxMTAvBgNVBAgMKDEzINCg0LXRgdC/0YPQsdC70LjQutCwINCc0L7R
gNC00L7QstC40Y8xCzAJBgNVBAYTAlJVMTAwLgYDVQQqDCfQmNC90LXRgdGB0LAg
0KHRgtCw0L3QuNGB0LvQsNCy0L7QstC90LAxEzARBgNVBAQMCtCc0YPRgNC30L4x
RjBEBgNVBAMMPdCe0J7QniAi0KHQmNCh0KLQldCc0Ksg0JbQmNCX0J3QldCe0JHQ
ldCh0J/QldCn0JXQndCY0K8g0KDQnCIwZjAfBggqhQMHAQEBATATBgcqhQMCAiQA
BggqhQMHAQECAgNDAARARABjWpPYtPB2gARNjdVeeNo7uKnbKl+X1Wi2uM5KbnGn
b2OM4/d8WsXlI8kzxwC19woVEDPYM68g2e91TSJJOqOCBOkwggTlMA4GA1UdDwEB
/wQEAwIE8DAdBgNVHREEFjAUgRJzam9fZWtvbm9tQG1haWwucnUwEwYDVR0gBAww
CjAIBgYqhQNkcQEwQgYDVR0lBDswOQYIKwYBBQUHAwIGByqFAwICIgYGCCsGAQUF
BwMEBgcqhQMDgTkBBggqhQMDBQoCDAYHKoUDAwcIATCB1QYIKwYBBQUHAQEEgcgw
gcUwNwYIKwYBBQUHMAGGK2h0dHA6Ly9wa2kuc2VydHVtLXByby5ydS9vY3NwcTIw
MTIvb2NzcC5zcmYwRgYIKwYBBQUHMAKGOmh0dHA6Ly9jYS5zZXJ0dW0tcHJvLnJ1
L2NlcnRpZmljYXRlcy9zZXJ0dW0tcHJvLXEtMjAxOS5jcnQwQgYIKwYBBQUHMAKG
Nmh0dHA6Ly9jYS5zZXJ0dW0ucnUvY2VydGlmaWNhdGVzL3NlcnR1bS1wcm8tcS0y
MDE5LmNydDArBgNVHRAEJDAigA8yMDIwMDUyNzA3NTUyN1qBDzIwMjEwNTI3MDc1
OTAxWjCCATMGBSqFA2RwBIIBKDCCASQMKyLQmtGA0LjQv9GC0L7Qn9GA0L4gQ1NQ
IiAo0LLQtdGA0YHQuNGPIDQuMCkMUyLQo9C00L7RgdGC0L7QstC10YDRj9GO0YnQ
uNC5INGG0LXQvdGC0YAgItCa0YDQuNC/0YLQvtCf0YDQviDQo9CmIiDQstC10YDR
gdC40LggMi4wDE/QodC10YDRgtC40YTQuNC60LDRgiDRgdC+0L7RgtCy0LXRgtGB
0YLQstC40Y8g4oSWINCh0KQvMTI0LTMzODAg0L7RgiAxMS4wNS4yMDE4DE/QodC1
0YDRgtC40YTQuNC60LDRgiDRgdC+0L7RgtCy0LXRgtGB0YLQstC40Y8g4oSWINCh
0KQvMTI4LTM1OTIg0L7RgiAxNy4xMC4yMDE4MCMGBSqFA2RvBBoMGCLQmtGA0LjQ
v9GC0L7Qn9GA0L4gQ1NQIjB3BgNVHR8EcDBuMDegNaAzhjFodHRwOi8vY2Euc2Vy
dHVtLXByby5ydS9jZHAvc2VydHVtLXByby1xLTIwMTkuY3JsMDOgMaAvhi1odHRw
Oi8vY2Euc2VydHVtLnJ1L2NkcC9zZXJ0dW0tcHJvLXEtMjAxOS5jcmwwggFgBgNV
HSMEggFXMIIBU4AUxNzWhk4mQZ0wTg+1LlMRuoIWf4OhggEspIIBKDCCASQxHjAc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ggsAjnaQdQAAAAACVDAdBgNVHQ4EFgQU6gEIf6FHC5ZhDyPZlfx1yGR981MwCgYI
KoUDBwEBAwIDQQAmDoie4CLuwgCf2Uuo+ulZxUDDPjQdDoMoKiXAXnmmSfrDepFP
anKODWflJJXvIC2gDjpjeDRucGYCfMAzwH2u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
</DigestValue>
      </Reference>
      <Reference URI="/xl/calcChain.xml?ContentType=application/vnd.openxmlformats-officedocument.spreadsheetml.calcChain+xml">
        <DigestMethod Algorithm="http://www.w3.org/2000/09/xmldsig#sha1"/>
        <DigestValue>6kuw2ehK3jYc5doE0G1rETPqTbs=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OYwjr5eHxTY5V3wQRaWWfYGjAqM=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XGlpyxqHliBkL8x3qbf0zuhj2Tg=
</DigestValue>
      </Reference>
      <Reference URI="/xl/sharedStrings.xml?ContentType=application/vnd.openxmlformats-officedocument.spreadsheetml.sharedStrings+xml">
        <DigestMethod Algorithm="http://www.w3.org/2000/09/xmldsig#sha1"/>
        <DigestValue>jKYCWIAj+TnxoIeUN36yN0e75II=
</DigestValue>
      </Reference>
      <Reference URI="/xl/styles.xml?ContentType=application/vnd.openxmlformats-officedocument.spreadsheetml.styles+xml">
        <DigestMethod Algorithm="http://www.w3.org/2000/09/xmldsig#sha1"/>
        <DigestValue>UuCR0mdOtdMDO5N7js9ZeQtavvg=
</DigestValue>
      </Reference>
      <Reference URI="/xl/theme/theme1.xml?ContentType=application/vnd.openxmlformats-officedocument.theme+xml">
        <DigestMethod Algorithm="http://www.w3.org/2000/09/xmldsig#sha1"/>
        <DigestValue>9WPuFot+Z0nGqBg5HJaxHfaaUSo=
</DigestValue>
      </Reference>
      <Reference URI="/xl/workbook.xml?ContentType=application/vnd.openxmlformats-officedocument.spreadsheetml.sheet.main+xml">
        <DigestMethod Algorithm="http://www.w3.org/2000/09/xmldsig#sha1"/>
        <DigestValue>RNAQZzWKGH33QK1vYmii9TUKxQc=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sheet1.xml?ContentType=application/vnd.openxmlformats-officedocument.spreadsheetml.worksheet+xml">
        <DigestMethod Algorithm="http://www.w3.org/2000/09/xmldsig#sha1"/>
        <DigestValue>93ecWqKjrs6pwgd1TCiMGqOi9SE=
</DigestValue>
      </Reference>
      <Reference URI="/xl/worksheets/sheet2.xml?ContentType=application/vnd.openxmlformats-officedocument.spreadsheetml.worksheet+xml">
        <DigestMethod Algorithm="http://www.w3.org/2000/09/xmldsig#sha1"/>
        <DigestValue>K9lcG5h/K2xehtPU+/a2kKXy/Yo=
</DigestValue>
      </Reference>
    </Manifest>
    <SignatureProperties>
      <SignatureProperty Id="idSignatureTime" Target="#idPackageSignature">
        <mdssi:SignatureTime>
          <mdssi:Format>YYYY-MM-DDThh:mm:ssTZD</mdssi:Format>
          <mdssi:Value>2020-07-29T07:10:46Z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2020-07-29T07:10:46Z</xd:SigningTime>
          <xd:SigningCertificate>
            <xd:Cert>
              <xd:CertDigest>
                <DigestMethod Algorithm="http://www.w3.org/2000/09/xmldsig#sha1"/>
                <DigestValue>qB5YVAL4q6HmWA4IAEykQpw621k=
</DigestValue>
              </xd:CertDigest>
              <xd:IssuerSerial>
                <X509IssuerName>CN="Общество с ограниченной ответственностью ""Сертум-Про""", O="Общество с ограниченной ответственностью ""Сертум-Про""", STREET="улица Ульяновская, д. 13, литер А, офис 209 Б", L=Екатеринбург, S=66 Свердловская область, C=RU, ИНН=006673240328, ОГРН=1116673008539, E=ca@sertum.ru</X509IssuerName>
                <X509SerialNumber>548916704051489226022564640497002694430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Лист 1</vt:lpstr>
      <vt:lpstr>Лист2</vt:lpstr>
      <vt:lpstr>'Лист 1'!sub_1111</vt:lpstr>
      <vt:lpstr>'Лист 1'!sub_2222</vt:lpstr>
      <vt:lpstr>'Лист 1'!sub_3333</vt:lpstr>
      <vt:lpstr>'Лист 1'!sub_4444</vt:lpstr>
      <vt:lpstr>'Лист 1'!sub_5555</vt:lpstr>
      <vt:lpstr>'Лист 1'!Область_печати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Инна</cp:lastModifiedBy>
  <cp:lastPrinted>2020-07-28T11:47:05Z</cp:lastPrinted>
  <dcterms:created xsi:type="dcterms:W3CDTF">1996-10-08T23:32:33Z</dcterms:created>
  <dcterms:modified xsi:type="dcterms:W3CDTF">2020-07-28T11:50:18Z</dcterms:modified>
</cp:coreProperties>
</file>