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795" yWindow="2640" windowWidth="19320" windowHeight="10020" tabRatio="631" activeTab="7"/>
  </bookViews>
  <sheets>
    <sheet name="1" sheetId="12" r:id="rId1"/>
    <sheet name="2" sheetId="115" r:id="rId2"/>
    <sheet name="3-19" sheetId="160" r:id="rId3"/>
    <sheet name="4" sheetId="125" r:id="rId4"/>
    <sheet name="5 " sheetId="154" r:id="rId5"/>
    <sheet name="6" sheetId="119" r:id="rId6"/>
    <sheet name="7" sheetId="120" r:id="rId7"/>
    <sheet name="8" sheetId="152" r:id="rId8"/>
  </sheets>
  <definedNames>
    <definedName name="_xlnm._FilterDatabase" localSheetId="3" hidden="1">'4'!#REF!</definedName>
    <definedName name="_xlnm._FilterDatabase" localSheetId="5" hidden="1">'6'!$A$15:$C$15</definedName>
    <definedName name="_xlnm._FilterDatabase" localSheetId="6" hidden="1">'7'!$A$10:$Q$14</definedName>
    <definedName name="_xlnm.Print_Titles" localSheetId="0">'1'!$10:$13</definedName>
    <definedName name="_xlnm.Print_Titles" localSheetId="1">'2'!$10:$13</definedName>
    <definedName name="_xlnm.Print_Titles" localSheetId="2">'3-19'!$10:$16</definedName>
    <definedName name="_xlnm.Print_Titles" localSheetId="3">'4'!$10:$15</definedName>
    <definedName name="_xlnm.Print_Titles" localSheetId="4">'5 '!$11:$15</definedName>
    <definedName name="_xlnm.Print_Titles" localSheetId="5">'6'!$10:$15</definedName>
    <definedName name="_xlnm.Print_Area" localSheetId="0">'1'!$A$1:$T$88</definedName>
    <definedName name="_xlnm.Print_Area" localSheetId="1">'2'!$A$1:$O$105</definedName>
    <definedName name="_xlnm.Print_Area" localSheetId="2">'3-19'!$A$1:$AE$96</definedName>
    <definedName name="_xlnm.Print_Area" localSheetId="3">'4'!$A$1:$R$94</definedName>
    <definedName name="_xlnm.Print_Area" localSheetId="4">'5 '!$A$1:$AL$125</definedName>
    <definedName name="_xlnm.Print_Area" localSheetId="5">'6'!$A$1:$I$90</definedName>
    <definedName name="_xlnm.Print_Area" localSheetId="6">'7'!$A$1:$X$76</definedName>
    <definedName name="_xlnm.Print_Area" localSheetId="7">'8'!$A$1:$E$55</definedName>
  </definedNames>
  <calcPr calcId="144525"/>
</workbook>
</file>

<file path=xl/calcChain.xml><?xml version="1.0" encoding="utf-8"?>
<calcChain xmlns="http://schemas.openxmlformats.org/spreadsheetml/2006/main">
  <c r="O55" i="115" l="1"/>
  <c r="O54" i="115"/>
  <c r="O53" i="115"/>
  <c r="O52" i="115"/>
  <c r="O51" i="115"/>
  <c r="O50" i="115"/>
  <c r="O49" i="115"/>
  <c r="O48" i="115"/>
  <c r="O47" i="115"/>
  <c r="O46" i="115"/>
  <c r="O45" i="115"/>
  <c r="O44" i="115"/>
  <c r="O43" i="115"/>
  <c r="G26" i="115"/>
  <c r="O26" i="115"/>
  <c r="G27" i="115"/>
  <c r="O27" i="115"/>
  <c r="G28" i="115"/>
  <c r="O28" i="115"/>
  <c r="H29" i="115"/>
  <c r="I29" i="115"/>
  <c r="J29" i="115"/>
  <c r="K29" i="115"/>
  <c r="O29" i="115"/>
  <c r="G30" i="115"/>
  <c r="O30" i="115"/>
  <c r="G31" i="115"/>
  <c r="O31" i="115"/>
  <c r="O32" i="115"/>
  <c r="H33" i="115"/>
  <c r="I33" i="115"/>
  <c r="J33" i="115"/>
  <c r="K33" i="115"/>
  <c r="O33" i="115"/>
  <c r="G34" i="115"/>
  <c r="O34" i="115"/>
  <c r="G35" i="115"/>
  <c r="O35" i="115"/>
  <c r="G36" i="115"/>
  <c r="O36" i="115"/>
  <c r="H37" i="115"/>
  <c r="I37" i="115"/>
  <c r="J37" i="115"/>
  <c r="K37" i="115"/>
  <c r="O37" i="115"/>
  <c r="G38" i="115"/>
  <c r="O38" i="115"/>
  <c r="G39" i="115"/>
  <c r="O39" i="115"/>
  <c r="G40" i="115"/>
  <c r="O40" i="115"/>
  <c r="O41" i="115"/>
  <c r="G42" i="115"/>
  <c r="O42" i="115"/>
  <c r="AA24" i="154"/>
  <c r="AB24" i="154"/>
  <c r="AJ24" i="154"/>
  <c r="J24" i="12"/>
  <c r="J23" i="12" s="1"/>
  <c r="J22" i="12" s="1"/>
  <c r="I22" i="12" s="1"/>
  <c r="G22" i="12" s="1"/>
  <c r="K14" i="12"/>
  <c r="J14" i="12" s="1"/>
  <c r="I14" i="12" s="1"/>
  <c r="G14" i="12" s="1"/>
  <c r="N14" i="12"/>
  <c r="S14" i="12" s="1"/>
  <c r="N81" i="160"/>
  <c r="N21" i="160" s="1"/>
  <c r="N47" i="160"/>
  <c r="G76" i="119"/>
  <c r="T56" i="120"/>
  <c r="T57" i="120"/>
  <c r="M57" i="120"/>
  <c r="M44" i="120"/>
  <c r="H44" i="120"/>
  <c r="I44" i="120"/>
  <c r="M45" i="120"/>
  <c r="AC46" i="154"/>
  <c r="M19" i="125"/>
  <c r="G17" i="125"/>
  <c r="H17" i="125"/>
  <c r="I17" i="125"/>
  <c r="J17" i="125"/>
  <c r="K17" i="125"/>
  <c r="G18" i="125"/>
  <c r="H18" i="125"/>
  <c r="G20" i="125"/>
  <c r="H20" i="125"/>
  <c r="I20" i="125"/>
  <c r="J20" i="125"/>
  <c r="K20" i="125"/>
  <c r="F20" i="125"/>
  <c r="M58" i="125"/>
  <c r="AJ56" i="154"/>
  <c r="AJ55" i="154"/>
  <c r="AJ53" i="154"/>
  <c r="AH46" i="154"/>
  <c r="AI46" i="154"/>
  <c r="AC57" i="154"/>
  <c r="G46" i="119"/>
  <c r="AA26" i="154"/>
  <c r="AB26" i="154"/>
  <c r="AC26" i="154"/>
  <c r="AC25" i="154" s="1"/>
  <c r="AC24" i="154" s="1"/>
  <c r="Z88" i="154"/>
  <c r="AA88" i="154"/>
  <c r="AB88" i="154"/>
  <c r="AC88" i="154"/>
  <c r="AD88" i="154"/>
  <c r="AE88" i="154"/>
  <c r="AF88" i="154"/>
  <c r="AG88" i="154"/>
  <c r="AH88" i="154"/>
  <c r="AI88" i="154"/>
  <c r="AJ88" i="154"/>
  <c r="AK88" i="154"/>
  <c r="AL88" i="154"/>
  <c r="K32" i="115" l="1"/>
  <c r="G29" i="115"/>
  <c r="AC45" i="154"/>
  <c r="AC41" i="154" s="1"/>
  <c r="J32" i="115"/>
  <c r="I32" i="115"/>
  <c r="G37" i="115"/>
  <c r="H32" i="115"/>
  <c r="G33" i="115"/>
  <c r="P14" i="12"/>
  <c r="AJ46" i="154"/>
  <c r="X60" i="120"/>
  <c r="H46" i="119"/>
  <c r="G57" i="119"/>
  <c r="G45" i="119" s="1"/>
  <c r="G41" i="119" s="1"/>
  <c r="H57" i="119"/>
  <c r="I57" i="119"/>
  <c r="H41" i="119"/>
  <c r="I41" i="119"/>
  <c r="I60" i="119"/>
  <c r="I59" i="119" s="1"/>
  <c r="I18" i="119" s="1"/>
  <c r="I16" i="119" s="1"/>
  <c r="E76" i="119"/>
  <c r="F45" i="120"/>
  <c r="F44" i="120" s="1"/>
  <c r="F40" i="120" s="1"/>
  <c r="F17" i="120" s="1"/>
  <c r="T45" i="120"/>
  <c r="J59" i="120"/>
  <c r="J58" i="120" s="1"/>
  <c r="J40" i="120" s="1"/>
  <c r="F62" i="120"/>
  <c r="F19" i="120" s="1"/>
  <c r="K62" i="120"/>
  <c r="R62" i="120" s="1"/>
  <c r="G16" i="125"/>
  <c r="N16" i="125" s="1"/>
  <c r="K16" i="125"/>
  <c r="R18" i="125"/>
  <c r="AE18" i="154"/>
  <c r="AL18" i="154" s="1"/>
  <c r="Z46" i="154"/>
  <c r="AG46" i="154" s="1"/>
  <c r="AL17" i="154"/>
  <c r="AH19" i="154"/>
  <c r="AI19" i="154"/>
  <c r="AJ19" i="154"/>
  <c r="AK19" i="154"/>
  <c r="AL19" i="154"/>
  <c r="AK20" i="154"/>
  <c r="AL20" i="154"/>
  <c r="AH21" i="154"/>
  <c r="AI21" i="154"/>
  <c r="AJ21" i="154"/>
  <c r="AK21" i="154"/>
  <c r="AL21" i="154"/>
  <c r="AG19" i="154"/>
  <c r="AG21" i="154"/>
  <c r="Z26" i="154"/>
  <c r="Z25" i="154" s="1"/>
  <c r="Z24" i="154" s="1"/>
  <c r="AA18" i="154"/>
  <c r="AH18" i="154" s="1"/>
  <c r="AB18" i="154"/>
  <c r="AI18" i="154" s="1"/>
  <c r="AD18" i="154"/>
  <c r="AK18" i="154" s="1"/>
  <c r="AA17" i="154"/>
  <c r="AH17" i="154" s="1"/>
  <c r="AB17" i="154"/>
  <c r="AI17" i="154" s="1"/>
  <c r="AC17" i="154"/>
  <c r="AJ17" i="154" s="1"/>
  <c r="Z60" i="154"/>
  <c r="Z59" i="154" s="1"/>
  <c r="Z57" i="154"/>
  <c r="Z45" i="154" s="1"/>
  <c r="AE59" i="154"/>
  <c r="AE58" i="154" s="1"/>
  <c r="G32" i="115" l="1"/>
  <c r="AJ45" i="154"/>
  <c r="AJ41" i="154"/>
  <c r="AC18" i="154"/>
  <c r="AJ18" i="154" s="1"/>
  <c r="AE16" i="154"/>
  <c r="AL16" i="154" s="1"/>
  <c r="AG45" i="154"/>
  <c r="Z41" i="154"/>
  <c r="Z17" i="154"/>
  <c r="AG17" i="154" s="1"/>
  <c r="AL59" i="154"/>
  <c r="AL58" i="154" s="1"/>
  <c r="AJ61" i="154"/>
  <c r="L78" i="125"/>
  <c r="M78" i="125"/>
  <c r="N78" i="125"/>
  <c r="O78" i="125"/>
  <c r="P78" i="125"/>
  <c r="Q78" i="125"/>
  <c r="R78" i="125"/>
  <c r="L79" i="125"/>
  <c r="M79" i="125"/>
  <c r="N79" i="125"/>
  <c r="O79" i="125"/>
  <c r="P79" i="125"/>
  <c r="Q79" i="125"/>
  <c r="R79" i="125"/>
  <c r="AD27" i="160"/>
  <c r="AD26" i="160" s="1"/>
  <c r="AD25" i="160" s="1"/>
  <c r="S25" i="12"/>
  <c r="N24" i="12"/>
  <c r="N23" i="12" s="1"/>
  <c r="N22" i="12" s="1"/>
  <c r="S22" i="12" s="1"/>
  <c r="I25" i="12"/>
  <c r="I24" i="12"/>
  <c r="I23" i="12"/>
  <c r="G23" i="12" s="1"/>
  <c r="K24" i="12"/>
  <c r="P24" i="12" s="1"/>
  <c r="K103" i="115"/>
  <c r="H91" i="115"/>
  <c r="I91" i="115"/>
  <c r="N91" i="115"/>
  <c r="O91" i="115" s="1"/>
  <c r="O76" i="115"/>
  <c r="I75" i="115"/>
  <c r="I72" i="115"/>
  <c r="G75" i="115"/>
  <c r="G74" i="115"/>
  <c r="I74" i="115"/>
  <c r="N75" i="115"/>
  <c r="N74" i="115" s="1"/>
  <c r="O74" i="115" s="1"/>
  <c r="S24" i="12" l="1"/>
  <c r="K23" i="12"/>
  <c r="AG41" i="154"/>
  <c r="Z18" i="154"/>
  <c r="AG18" i="154" s="1"/>
  <c r="S23" i="12"/>
  <c r="I66" i="115"/>
  <c r="I63" i="115"/>
  <c r="I62" i="115"/>
  <c r="I64" i="115"/>
  <c r="I65" i="115"/>
  <c r="I68" i="115"/>
  <c r="L47" i="125"/>
  <c r="M47" i="125"/>
  <c r="N47" i="125"/>
  <c r="O47" i="125"/>
  <c r="P47" i="125"/>
  <c r="Q47" i="125"/>
  <c r="R47" i="125"/>
  <c r="L48" i="125"/>
  <c r="M48" i="125"/>
  <c r="N48" i="125"/>
  <c r="O48" i="125"/>
  <c r="P48" i="125"/>
  <c r="Q48" i="125"/>
  <c r="R48" i="125"/>
  <c r="R46" i="125"/>
  <c r="Q46" i="125"/>
  <c r="P46" i="125"/>
  <c r="O46" i="125"/>
  <c r="N46" i="125"/>
  <c r="M46" i="125"/>
  <c r="L46" i="125"/>
  <c r="D49" i="125"/>
  <c r="L49" i="125"/>
  <c r="M49" i="125"/>
  <c r="N49" i="125"/>
  <c r="O49" i="125"/>
  <c r="P49" i="125"/>
  <c r="Q49" i="125"/>
  <c r="R49" i="125"/>
  <c r="J42" i="12"/>
  <c r="P42" i="12"/>
  <c r="Q42" i="12"/>
  <c r="R42" i="12"/>
  <c r="S42" i="12"/>
  <c r="T42" i="12"/>
  <c r="Q22" i="12"/>
  <c r="R22" i="12"/>
  <c r="T22" i="12"/>
  <c r="I61" i="115" l="1"/>
  <c r="J62" i="115"/>
  <c r="K22" i="12"/>
  <c r="P22" i="12" s="1"/>
  <c r="P23" i="12"/>
  <c r="G18" i="119"/>
  <c r="G20" i="119"/>
  <c r="E20" i="119"/>
  <c r="E16" i="119" s="1"/>
  <c r="G26" i="119"/>
  <c r="G25" i="119" s="1"/>
  <c r="G24" i="119" s="1"/>
  <c r="D94" i="125"/>
  <c r="D93" i="125"/>
  <c r="D92" i="125"/>
  <c r="D91" i="125"/>
  <c r="D90" i="125"/>
  <c r="D82" i="125"/>
  <c r="D83" i="125"/>
  <c r="D84" i="125"/>
  <c r="D85" i="125"/>
  <c r="D86" i="125"/>
  <c r="D87" i="125"/>
  <c r="D88" i="125"/>
  <c r="D89" i="125"/>
  <c r="D81" i="125"/>
  <c r="D80" i="125"/>
  <c r="D66" i="125"/>
  <c r="D65" i="125"/>
  <c r="D64" i="125"/>
  <c r="D63" i="125"/>
  <c r="D62" i="125"/>
  <c r="D61" i="125"/>
  <c r="D52" i="125"/>
  <c r="D53" i="125"/>
  <c r="D54" i="125"/>
  <c r="D55" i="125"/>
  <c r="D56" i="125"/>
  <c r="D57" i="125"/>
  <c r="D58" i="125"/>
  <c r="D59" i="125"/>
  <c r="D60" i="125"/>
  <c r="D51" i="125"/>
  <c r="D50" i="125"/>
  <c r="D27" i="125"/>
  <c r="D25" i="125"/>
  <c r="D19" i="125"/>
  <c r="D20" i="125"/>
  <c r="D21" i="125"/>
  <c r="D22" i="125"/>
  <c r="D26" i="125"/>
  <c r="F105" i="115"/>
  <c r="F104" i="115"/>
  <c r="F103" i="115"/>
  <c r="F93" i="115"/>
  <c r="F94" i="115"/>
  <c r="F95" i="115"/>
  <c r="F96" i="115"/>
  <c r="F97" i="115"/>
  <c r="F98" i="115"/>
  <c r="F99" i="115"/>
  <c r="F100" i="115"/>
  <c r="F101" i="115"/>
  <c r="F92" i="115"/>
  <c r="F91" i="115"/>
  <c r="F77" i="115"/>
  <c r="F76" i="115"/>
  <c r="F74" i="115"/>
  <c r="F73" i="115"/>
  <c r="F72" i="115"/>
  <c r="N61" i="115"/>
  <c r="F61" i="115" s="1"/>
  <c r="F63" i="115"/>
  <c r="F64" i="115"/>
  <c r="F65" i="115"/>
  <c r="F66" i="115"/>
  <c r="F67" i="115"/>
  <c r="F68" i="115"/>
  <c r="F69" i="115"/>
  <c r="F70" i="115"/>
  <c r="F71" i="115"/>
  <c r="F62" i="115"/>
  <c r="F59" i="115"/>
  <c r="F58" i="115"/>
  <c r="F57" i="115"/>
  <c r="F56" i="115"/>
  <c r="F17" i="115"/>
  <c r="F19" i="115"/>
  <c r="F20" i="115"/>
  <c r="F22" i="115"/>
  <c r="F23" i="115"/>
  <c r="F24" i="115"/>
  <c r="F25" i="115"/>
  <c r="F15" i="115"/>
  <c r="F14" i="115"/>
  <c r="I88" i="12"/>
  <c r="G88" i="12" s="1"/>
  <c r="I87" i="12"/>
  <c r="G87" i="12" s="1"/>
  <c r="I74" i="12"/>
  <c r="G74" i="12" s="1"/>
  <c r="I56" i="12"/>
  <c r="G56" i="12" s="1"/>
  <c r="I46" i="12"/>
  <c r="G46" i="12" s="1"/>
  <c r="I47" i="12"/>
  <c r="G47" i="12" s="1"/>
  <c r="I48" i="12"/>
  <c r="G48" i="12" s="1"/>
  <c r="I49" i="12"/>
  <c r="G49" i="12" s="1"/>
  <c r="I50" i="12"/>
  <c r="G50" i="12" s="1"/>
  <c r="I51" i="12"/>
  <c r="G51" i="12" s="1"/>
  <c r="I52" i="12"/>
  <c r="G52" i="12" s="1"/>
  <c r="I53" i="12"/>
  <c r="G53" i="12" s="1"/>
  <c r="I54" i="12"/>
  <c r="G54" i="12" s="1"/>
  <c r="I45" i="12"/>
  <c r="G45" i="12" s="1"/>
  <c r="G24" i="12"/>
  <c r="G25" i="12"/>
  <c r="I20" i="12"/>
  <c r="G20" i="12" s="1"/>
  <c r="I15" i="12"/>
  <c r="G15" i="12" s="1"/>
  <c r="C21" i="152"/>
  <c r="D21" i="152" s="1"/>
  <c r="D19" i="152"/>
  <c r="D20" i="152"/>
  <c r="D22" i="152"/>
  <c r="D23" i="152"/>
  <c r="D24" i="152"/>
  <c r="D25" i="152"/>
  <c r="D26" i="152"/>
  <c r="D29" i="152"/>
  <c r="D30" i="152"/>
  <c r="D31" i="152"/>
  <c r="D32" i="152"/>
  <c r="D33" i="152"/>
  <c r="D34" i="152"/>
  <c r="D35" i="152"/>
  <c r="D36" i="152"/>
  <c r="D37" i="152"/>
  <c r="D38" i="152"/>
  <c r="D39" i="152"/>
  <c r="D41" i="152"/>
  <c r="D42" i="152"/>
  <c r="D43" i="152"/>
  <c r="D44" i="152"/>
  <c r="D45" i="152"/>
  <c r="D46" i="152"/>
  <c r="D47" i="152"/>
  <c r="D48" i="152"/>
  <c r="D49" i="152"/>
  <c r="D50" i="152"/>
  <c r="D51" i="152"/>
  <c r="C40" i="152"/>
  <c r="D40" i="152" s="1"/>
  <c r="C28" i="152"/>
  <c r="D28" i="152" s="1"/>
  <c r="F24" i="125"/>
  <c r="K45" i="125"/>
  <c r="E45" i="125"/>
  <c r="F45" i="125"/>
  <c r="I45" i="125"/>
  <c r="I18" i="125" s="1"/>
  <c r="I16" i="125" s="1"/>
  <c r="P16" i="125" s="1"/>
  <c r="J45" i="125"/>
  <c r="J18" i="125" s="1"/>
  <c r="G73" i="115"/>
  <c r="G72" i="115" s="1"/>
  <c r="N60" i="115"/>
  <c r="H69" i="115"/>
  <c r="H61" i="115" s="1"/>
  <c r="F75" i="115"/>
  <c r="H75" i="115"/>
  <c r="J75" i="115"/>
  <c r="K75" i="115"/>
  <c r="N18" i="115"/>
  <c r="F18" i="115" s="1"/>
  <c r="N16" i="115"/>
  <c r="F16" i="115" s="1"/>
  <c r="C18" i="152" l="1"/>
  <c r="F60" i="115"/>
  <c r="D45" i="125"/>
  <c r="F18" i="125"/>
  <c r="C27" i="152"/>
  <c r="D27" i="152" s="1"/>
  <c r="D24" i="125"/>
  <c r="F17" i="125"/>
  <c r="G17" i="119"/>
  <c r="G16" i="119" s="1"/>
  <c r="C17" i="152" l="1"/>
  <c r="D18" i="152"/>
  <c r="M18" i="125"/>
  <c r="D18" i="125"/>
  <c r="M17" i="125"/>
  <c r="F16" i="125"/>
  <c r="D17" i="125"/>
  <c r="D17" i="152" l="1"/>
  <c r="C16" i="152"/>
  <c r="M16" i="125"/>
  <c r="D16" i="125"/>
  <c r="I23" i="115"/>
  <c r="I24" i="115"/>
  <c r="I25" i="115"/>
  <c r="G25" i="115" s="1"/>
  <c r="I22" i="115"/>
  <c r="I15" i="115" s="1"/>
  <c r="J76" i="12"/>
  <c r="I76" i="12" s="1"/>
  <c r="G76" i="12" s="1"/>
  <c r="J77" i="12"/>
  <c r="I77" i="12" s="1"/>
  <c r="G77" i="12" s="1"/>
  <c r="J78" i="12"/>
  <c r="I78" i="12" s="1"/>
  <c r="G78" i="12" s="1"/>
  <c r="J79" i="12"/>
  <c r="I79" i="12" s="1"/>
  <c r="G79" i="12" s="1"/>
  <c r="J80" i="12"/>
  <c r="I80" i="12" s="1"/>
  <c r="G80" i="12" s="1"/>
  <c r="J81" i="12"/>
  <c r="I81" i="12" s="1"/>
  <c r="G81" i="12" s="1"/>
  <c r="J82" i="12"/>
  <c r="I82" i="12" s="1"/>
  <c r="G82" i="12" s="1"/>
  <c r="J83" i="12"/>
  <c r="I83" i="12" s="1"/>
  <c r="G83" i="12" s="1"/>
  <c r="J84" i="12"/>
  <c r="I84" i="12" s="1"/>
  <c r="G84" i="12" s="1"/>
  <c r="J75" i="12"/>
  <c r="I75" i="12" s="1"/>
  <c r="G75" i="12" s="1"/>
  <c r="J86" i="12"/>
  <c r="I86" i="12" s="1"/>
  <c r="G86" i="12" s="1"/>
  <c r="J55" i="12"/>
  <c r="I55" i="12" s="1"/>
  <c r="G55" i="12" s="1"/>
  <c r="L55" i="12"/>
  <c r="M55" i="12"/>
  <c r="N55" i="12"/>
  <c r="O55" i="12"/>
  <c r="K55" i="12"/>
  <c r="J44" i="12"/>
  <c r="J41" i="12"/>
  <c r="J40" i="12"/>
  <c r="J17" i="12"/>
  <c r="I17" i="12" s="1"/>
  <c r="G17" i="12" s="1"/>
  <c r="J19" i="12"/>
  <c r="I19" i="12" s="1"/>
  <c r="G19" i="12" s="1"/>
  <c r="J18" i="12"/>
  <c r="I18" i="12" s="1"/>
  <c r="G18" i="12" s="1"/>
  <c r="AK73" i="154"/>
  <c r="AJ73" i="154"/>
  <c r="AK71" i="154"/>
  <c r="AJ71" i="154"/>
  <c r="AK70" i="154"/>
  <c r="AJ70" i="154"/>
  <c r="AK69" i="154"/>
  <c r="AJ69" i="154"/>
  <c r="AK68" i="154"/>
  <c r="AL57" i="154"/>
  <c r="AK35" i="154"/>
  <c r="AK34" i="154" s="1"/>
  <c r="AK33" i="154" s="1"/>
  <c r="AK32" i="154" s="1"/>
  <c r="AK31" i="154" s="1"/>
  <c r="AK30" i="154" s="1"/>
  <c r="AK29" i="154" s="1"/>
  <c r="AK28" i="154" s="1"/>
  <c r="AK27" i="154" s="1"/>
  <c r="AK26" i="154" s="1"/>
  <c r="AK25" i="154" s="1"/>
  <c r="AK24" i="154" s="1"/>
  <c r="AJ38" i="154"/>
  <c r="AJ34" i="154"/>
  <c r="AJ30" i="154"/>
  <c r="AJ26" i="154"/>
  <c r="AD73" i="154"/>
  <c r="AC73" i="154"/>
  <c r="AD71" i="154"/>
  <c r="AI71" i="154" s="1"/>
  <c r="AC71" i="154"/>
  <c r="AH71" i="154" s="1"/>
  <c r="AB71" i="154"/>
  <c r="AA71" i="154"/>
  <c r="AD70" i="154"/>
  <c r="AI70" i="154" s="1"/>
  <c r="AC70" i="154"/>
  <c r="AB70" i="154"/>
  <c r="AD69" i="154"/>
  <c r="AI69" i="154" s="1"/>
  <c r="AC69" i="154"/>
  <c r="AH69" i="154" s="1"/>
  <c r="AB69" i="154"/>
  <c r="AA69" i="154"/>
  <c r="AD68" i="154"/>
  <c r="AI68" i="154" s="1"/>
  <c r="AB68" i="154"/>
  <c r="AA68" i="154"/>
  <c r="AC61" i="154"/>
  <c r="AA20" i="154"/>
  <c r="AE57" i="154"/>
  <c r="AD36" i="154"/>
  <c r="AD35" i="154" s="1"/>
  <c r="AD34" i="154" s="1"/>
  <c r="AD33" i="154" s="1"/>
  <c r="AD32" i="154" s="1"/>
  <c r="AD31" i="154" s="1"/>
  <c r="AD30" i="154" s="1"/>
  <c r="AD29" i="154" s="1"/>
  <c r="AD28" i="154" s="1"/>
  <c r="AD27" i="154" s="1"/>
  <c r="AD26" i="154" s="1"/>
  <c r="AD25" i="154" s="1"/>
  <c r="AC38" i="154"/>
  <c r="AC34" i="154"/>
  <c r="AC30" i="154"/>
  <c r="AB20" i="154"/>
  <c r="C15" i="152" l="1"/>
  <c r="D15" i="152" s="1"/>
  <c r="D16" i="152"/>
  <c r="AD24" i="154"/>
  <c r="AD17" i="154" s="1"/>
  <c r="AI20" i="154"/>
  <c r="AB16" i="154"/>
  <c r="AI16" i="154" s="1"/>
  <c r="I44" i="12"/>
  <c r="G44" i="12" s="1"/>
  <c r="AC33" i="154"/>
  <c r="AH20" i="154"/>
  <c r="AA16" i="154"/>
  <c r="AH16" i="154" s="1"/>
  <c r="AJ33" i="154"/>
  <c r="J43" i="12"/>
  <c r="Q59" i="120"/>
  <c r="F74" i="120"/>
  <c r="I64" i="120"/>
  <c r="H64" i="120"/>
  <c r="I63" i="120"/>
  <c r="H63" i="120"/>
  <c r="D62" i="120"/>
  <c r="J17" i="120"/>
  <c r="J15" i="120" s="1"/>
  <c r="F58" i="120"/>
  <c r="F56" i="120"/>
  <c r="H43" i="120"/>
  <c r="H42" i="120" s="1"/>
  <c r="H41" i="120" s="1"/>
  <c r="H40" i="120" s="1"/>
  <c r="I42" i="120"/>
  <c r="I41" i="120" s="1"/>
  <c r="I40" i="120" s="1"/>
  <c r="F41" i="120"/>
  <c r="I38" i="120"/>
  <c r="H38" i="120"/>
  <c r="F38" i="120"/>
  <c r="I34" i="120"/>
  <c r="H34" i="120"/>
  <c r="F34" i="120"/>
  <c r="I30" i="120"/>
  <c r="H30" i="120"/>
  <c r="F30" i="120"/>
  <c r="I26" i="120"/>
  <c r="H26" i="120"/>
  <c r="G26" i="120"/>
  <c r="E26" i="120"/>
  <c r="I25" i="120"/>
  <c r="I24" i="120" s="1"/>
  <c r="H25" i="120"/>
  <c r="G25" i="120"/>
  <c r="F25" i="120"/>
  <c r="F24" i="120" s="1"/>
  <c r="F23" i="120" s="1"/>
  <c r="F16" i="120" s="1"/>
  <c r="F15" i="120" s="1"/>
  <c r="E25" i="120"/>
  <c r="H24" i="120"/>
  <c r="G17" i="120"/>
  <c r="G16" i="120" s="1"/>
  <c r="G15" i="120" s="1"/>
  <c r="E17" i="120"/>
  <c r="E16" i="120" s="1"/>
  <c r="E15" i="120" s="1"/>
  <c r="D15" i="120"/>
  <c r="O17" i="115"/>
  <c r="O19" i="115"/>
  <c r="O20" i="115"/>
  <c r="O22" i="115"/>
  <c r="O23" i="115"/>
  <c r="O24" i="115"/>
  <c r="O25" i="115"/>
  <c r="O56" i="115"/>
  <c r="O16" i="115" s="1"/>
  <c r="O57" i="115"/>
  <c r="O58" i="115"/>
  <c r="O59" i="115"/>
  <c r="O60" i="115"/>
  <c r="O62" i="115"/>
  <c r="O63" i="115"/>
  <c r="O64" i="115"/>
  <c r="O65" i="115"/>
  <c r="O66" i="115"/>
  <c r="O67" i="115"/>
  <c r="O68" i="115"/>
  <c r="O69" i="115"/>
  <c r="O70" i="115"/>
  <c r="O71" i="115"/>
  <c r="O72" i="115"/>
  <c r="O73" i="115"/>
  <c r="O77" i="115"/>
  <c r="O75" i="115" s="1"/>
  <c r="O80" i="115"/>
  <c r="O81" i="115"/>
  <c r="O82" i="115"/>
  <c r="O83" i="115"/>
  <c r="O84" i="115"/>
  <c r="O85" i="115"/>
  <c r="O86" i="115"/>
  <c r="O87" i="115"/>
  <c r="O88" i="115"/>
  <c r="O89" i="115"/>
  <c r="O90" i="115"/>
  <c r="O18" i="115"/>
  <c r="O92" i="115"/>
  <c r="O93" i="115"/>
  <c r="O94" i="115"/>
  <c r="O95" i="115"/>
  <c r="O96" i="115"/>
  <c r="O97" i="115"/>
  <c r="O98" i="115"/>
  <c r="O99" i="115"/>
  <c r="O100" i="115"/>
  <c r="O101" i="115"/>
  <c r="O102" i="115"/>
  <c r="O103" i="115"/>
  <c r="O104" i="115"/>
  <c r="O105" i="115"/>
  <c r="O15" i="115"/>
  <c r="O14" i="115"/>
  <c r="R16" i="125"/>
  <c r="L28" i="125"/>
  <c r="M28" i="125"/>
  <c r="N28" i="125"/>
  <c r="O28" i="125"/>
  <c r="P28" i="125"/>
  <c r="Q28" i="125"/>
  <c r="R28" i="125"/>
  <c r="L29" i="125"/>
  <c r="M29" i="125"/>
  <c r="N29" i="125"/>
  <c r="O29" i="125"/>
  <c r="P29" i="125"/>
  <c r="Q29" i="125"/>
  <c r="R29" i="125"/>
  <c r="L30" i="125"/>
  <c r="M30" i="125"/>
  <c r="N30" i="125"/>
  <c r="O30" i="125"/>
  <c r="P30" i="125"/>
  <c r="Q30" i="125"/>
  <c r="R30" i="125"/>
  <c r="L31" i="125"/>
  <c r="M31" i="125"/>
  <c r="N31" i="125"/>
  <c r="O31" i="125"/>
  <c r="P31" i="125"/>
  <c r="Q31" i="125"/>
  <c r="R31" i="125"/>
  <c r="L32" i="125"/>
  <c r="M32" i="125"/>
  <c r="N32" i="125"/>
  <c r="O32" i="125"/>
  <c r="P32" i="125"/>
  <c r="Q32" i="125"/>
  <c r="R32" i="125"/>
  <c r="L33" i="125"/>
  <c r="M33" i="125"/>
  <c r="N33" i="125"/>
  <c r="O33" i="125"/>
  <c r="P33" i="125"/>
  <c r="Q33" i="125"/>
  <c r="R33" i="125"/>
  <c r="L34" i="125"/>
  <c r="M34" i="125"/>
  <c r="N34" i="125"/>
  <c r="O34" i="125"/>
  <c r="P34" i="125"/>
  <c r="Q34" i="125"/>
  <c r="R34" i="125"/>
  <c r="L35" i="125"/>
  <c r="M35" i="125"/>
  <c r="N35" i="125"/>
  <c r="O35" i="125"/>
  <c r="P35" i="125"/>
  <c r="Q35" i="125"/>
  <c r="R35" i="125"/>
  <c r="L36" i="125"/>
  <c r="M36" i="125"/>
  <c r="N36" i="125"/>
  <c r="O36" i="125"/>
  <c r="P36" i="125"/>
  <c r="Q36" i="125"/>
  <c r="R36" i="125"/>
  <c r="L37" i="125"/>
  <c r="M37" i="125"/>
  <c r="N37" i="125"/>
  <c r="O37" i="125"/>
  <c r="P37" i="125"/>
  <c r="Q37" i="125"/>
  <c r="R37" i="125"/>
  <c r="L38" i="125"/>
  <c r="M38" i="125"/>
  <c r="N38" i="125"/>
  <c r="O38" i="125"/>
  <c r="P38" i="125"/>
  <c r="Q38" i="125"/>
  <c r="R38" i="125"/>
  <c r="L39" i="125"/>
  <c r="M39" i="125"/>
  <c r="N39" i="125"/>
  <c r="O39" i="125"/>
  <c r="P39" i="125"/>
  <c r="Q39" i="125"/>
  <c r="R39" i="125"/>
  <c r="L40" i="125"/>
  <c r="M40" i="125"/>
  <c r="N40" i="125"/>
  <c r="O40" i="125"/>
  <c r="P40" i="125"/>
  <c r="Q40" i="125"/>
  <c r="R40" i="125"/>
  <c r="L41" i="125"/>
  <c r="M41" i="125"/>
  <c r="N41" i="125"/>
  <c r="O41" i="125"/>
  <c r="P41" i="125"/>
  <c r="Q41" i="125"/>
  <c r="R41" i="125"/>
  <c r="L42" i="125"/>
  <c r="M42" i="125"/>
  <c r="N42" i="125"/>
  <c r="O42" i="125"/>
  <c r="P42" i="125"/>
  <c r="Q42" i="125"/>
  <c r="R42" i="125"/>
  <c r="L43" i="125"/>
  <c r="M43" i="125"/>
  <c r="N43" i="125"/>
  <c r="O43" i="125"/>
  <c r="P43" i="125"/>
  <c r="Q43" i="125"/>
  <c r="R43" i="125"/>
  <c r="L44" i="125"/>
  <c r="M44" i="125"/>
  <c r="N44" i="125"/>
  <c r="O44" i="125"/>
  <c r="P44" i="125"/>
  <c r="Q44" i="125"/>
  <c r="R44" i="125"/>
  <c r="L50" i="125"/>
  <c r="M50" i="125"/>
  <c r="N50" i="125"/>
  <c r="O50" i="125"/>
  <c r="P50" i="125"/>
  <c r="Q50" i="125"/>
  <c r="R50" i="125"/>
  <c r="L51" i="125"/>
  <c r="M51" i="125"/>
  <c r="N51" i="125"/>
  <c r="O51" i="125"/>
  <c r="P51" i="125"/>
  <c r="Q51" i="125"/>
  <c r="R51" i="125"/>
  <c r="L52" i="125"/>
  <c r="M52" i="125"/>
  <c r="N52" i="125"/>
  <c r="O52" i="125"/>
  <c r="P52" i="125"/>
  <c r="Q52" i="125"/>
  <c r="R52" i="125"/>
  <c r="L53" i="125"/>
  <c r="M53" i="125"/>
  <c r="N53" i="125"/>
  <c r="O53" i="125"/>
  <c r="P53" i="125"/>
  <c r="Q53" i="125"/>
  <c r="R53" i="125"/>
  <c r="L54" i="125"/>
  <c r="M54" i="125"/>
  <c r="N54" i="125"/>
  <c r="O54" i="125"/>
  <c r="P54" i="125"/>
  <c r="Q54" i="125"/>
  <c r="R54" i="125"/>
  <c r="L55" i="125"/>
  <c r="M55" i="125"/>
  <c r="N55" i="125"/>
  <c r="O55" i="125"/>
  <c r="P55" i="125"/>
  <c r="Q55" i="125"/>
  <c r="R55" i="125"/>
  <c r="L56" i="125"/>
  <c r="M56" i="125"/>
  <c r="N56" i="125"/>
  <c r="O56" i="125"/>
  <c r="P56" i="125"/>
  <c r="Q56" i="125"/>
  <c r="R56" i="125"/>
  <c r="L57" i="125"/>
  <c r="M57" i="125"/>
  <c r="N57" i="125"/>
  <c r="O57" i="125"/>
  <c r="P57" i="125"/>
  <c r="Q57" i="125"/>
  <c r="R57" i="125"/>
  <c r="L58" i="125"/>
  <c r="N58" i="125"/>
  <c r="O58" i="125"/>
  <c r="P58" i="125"/>
  <c r="Q58" i="125"/>
  <c r="R58" i="125"/>
  <c r="L59" i="125"/>
  <c r="M59" i="125"/>
  <c r="N59" i="125"/>
  <c r="O59" i="125"/>
  <c r="P59" i="125"/>
  <c r="Q59" i="125"/>
  <c r="R59" i="125"/>
  <c r="L60" i="125"/>
  <c r="M60" i="125"/>
  <c r="N60" i="125"/>
  <c r="O60" i="125"/>
  <c r="P60" i="125"/>
  <c r="Q60" i="125"/>
  <c r="R60" i="125"/>
  <c r="L61" i="125"/>
  <c r="M61" i="125"/>
  <c r="N61" i="125"/>
  <c r="O61" i="125"/>
  <c r="P61" i="125"/>
  <c r="Q61" i="125"/>
  <c r="R61" i="125"/>
  <c r="L62" i="125"/>
  <c r="M62" i="125"/>
  <c r="N62" i="125"/>
  <c r="O62" i="125"/>
  <c r="P62" i="125"/>
  <c r="Q62" i="125"/>
  <c r="R62" i="125"/>
  <c r="L63" i="125"/>
  <c r="M63" i="125"/>
  <c r="N63" i="125"/>
  <c r="O63" i="125"/>
  <c r="P63" i="125"/>
  <c r="Q63" i="125"/>
  <c r="R63" i="125"/>
  <c r="R45" i="125" s="1"/>
  <c r="L64" i="125"/>
  <c r="M64" i="125"/>
  <c r="N64" i="125"/>
  <c r="O64" i="125"/>
  <c r="P64" i="125"/>
  <c r="Q64" i="125"/>
  <c r="R64" i="125"/>
  <c r="L65" i="125"/>
  <c r="M65" i="125"/>
  <c r="N65" i="125"/>
  <c r="O65" i="125"/>
  <c r="P65" i="125"/>
  <c r="Q65" i="125"/>
  <c r="R65" i="125"/>
  <c r="L66" i="125"/>
  <c r="M66" i="125"/>
  <c r="N66" i="125"/>
  <c r="O66" i="125"/>
  <c r="P66" i="125"/>
  <c r="Q66" i="125"/>
  <c r="R66" i="125"/>
  <c r="L67" i="125"/>
  <c r="M67" i="125"/>
  <c r="N67" i="125"/>
  <c r="O67" i="125"/>
  <c r="P67" i="125"/>
  <c r="Q67" i="125"/>
  <c r="R67" i="125"/>
  <c r="L68" i="125"/>
  <c r="M68" i="125"/>
  <c r="N68" i="125"/>
  <c r="O68" i="125"/>
  <c r="P68" i="125"/>
  <c r="Q68" i="125"/>
  <c r="R68" i="125"/>
  <c r="L69" i="125"/>
  <c r="M69" i="125"/>
  <c r="N69" i="125"/>
  <c r="O69" i="125"/>
  <c r="P69" i="125"/>
  <c r="Q69" i="125"/>
  <c r="R69" i="125"/>
  <c r="L70" i="125"/>
  <c r="M70" i="125"/>
  <c r="N70" i="125"/>
  <c r="O70" i="125"/>
  <c r="P70" i="125"/>
  <c r="Q70" i="125"/>
  <c r="R70" i="125"/>
  <c r="L71" i="125"/>
  <c r="M71" i="125"/>
  <c r="N71" i="125"/>
  <c r="O71" i="125"/>
  <c r="P71" i="125"/>
  <c r="Q71" i="125"/>
  <c r="R71" i="125"/>
  <c r="L72" i="125"/>
  <c r="M72" i="125"/>
  <c r="N72" i="125"/>
  <c r="O72" i="125"/>
  <c r="P72" i="125"/>
  <c r="Q72" i="125"/>
  <c r="R72" i="125"/>
  <c r="L73" i="125"/>
  <c r="M73" i="125"/>
  <c r="N73" i="125"/>
  <c r="O73" i="125"/>
  <c r="P73" i="125"/>
  <c r="Q73" i="125"/>
  <c r="R73" i="125"/>
  <c r="L74" i="125"/>
  <c r="M74" i="125"/>
  <c r="N74" i="125"/>
  <c r="O74" i="125"/>
  <c r="P74" i="125"/>
  <c r="Q74" i="125"/>
  <c r="R74" i="125"/>
  <c r="L75" i="125"/>
  <c r="M75" i="125"/>
  <c r="N75" i="125"/>
  <c r="O75" i="125"/>
  <c r="P75" i="125"/>
  <c r="Q75" i="125"/>
  <c r="R75" i="125"/>
  <c r="L76" i="125"/>
  <c r="M76" i="125"/>
  <c r="N76" i="125"/>
  <c r="O76" i="125"/>
  <c r="P76" i="125"/>
  <c r="Q76" i="125"/>
  <c r="R76" i="125"/>
  <c r="L77" i="125"/>
  <c r="M77" i="125"/>
  <c r="N77" i="125"/>
  <c r="O77" i="125"/>
  <c r="P77" i="125"/>
  <c r="Q77" i="125"/>
  <c r="R77" i="125"/>
  <c r="L80" i="125"/>
  <c r="M80" i="125"/>
  <c r="N80" i="125"/>
  <c r="O80" i="125"/>
  <c r="P80" i="125"/>
  <c r="Q80" i="125"/>
  <c r="R80" i="125"/>
  <c r="L81" i="125"/>
  <c r="M81" i="125"/>
  <c r="N81" i="125"/>
  <c r="O81" i="125"/>
  <c r="P81" i="125"/>
  <c r="Q81" i="125"/>
  <c r="R81" i="125"/>
  <c r="L82" i="125"/>
  <c r="M82" i="125"/>
  <c r="N82" i="125"/>
  <c r="O82" i="125"/>
  <c r="P82" i="125"/>
  <c r="Q82" i="125"/>
  <c r="R82" i="125"/>
  <c r="L83" i="125"/>
  <c r="M83" i="125"/>
  <c r="N83" i="125"/>
  <c r="O83" i="125"/>
  <c r="P83" i="125"/>
  <c r="Q83" i="125"/>
  <c r="R83" i="125"/>
  <c r="L84" i="125"/>
  <c r="M84" i="125"/>
  <c r="N84" i="125"/>
  <c r="O84" i="125"/>
  <c r="P84" i="125"/>
  <c r="Q84" i="125"/>
  <c r="R84" i="125"/>
  <c r="L85" i="125"/>
  <c r="M85" i="125"/>
  <c r="N85" i="125"/>
  <c r="O85" i="125"/>
  <c r="P85" i="125"/>
  <c r="Q85" i="125"/>
  <c r="R85" i="125"/>
  <c r="L86" i="125"/>
  <c r="M86" i="125"/>
  <c r="N86" i="125"/>
  <c r="O86" i="125"/>
  <c r="P86" i="125"/>
  <c r="Q86" i="125"/>
  <c r="R86" i="125"/>
  <c r="L87" i="125"/>
  <c r="M87" i="125"/>
  <c r="N87" i="125"/>
  <c r="O87" i="125"/>
  <c r="P87" i="125"/>
  <c r="Q87" i="125"/>
  <c r="R87" i="125"/>
  <c r="L88" i="125"/>
  <c r="M88" i="125"/>
  <c r="N88" i="125"/>
  <c r="O88" i="125"/>
  <c r="P88" i="125"/>
  <c r="Q88" i="125"/>
  <c r="R88" i="125"/>
  <c r="L89" i="125"/>
  <c r="M89" i="125"/>
  <c r="N89" i="125"/>
  <c r="O89" i="125"/>
  <c r="P89" i="125"/>
  <c r="Q89" i="125"/>
  <c r="R89" i="125"/>
  <c r="L90" i="125"/>
  <c r="M90" i="125"/>
  <c r="N90" i="125"/>
  <c r="O90" i="125"/>
  <c r="P90" i="125"/>
  <c r="Q90" i="125"/>
  <c r="R90" i="125"/>
  <c r="L91" i="125"/>
  <c r="M91" i="125"/>
  <c r="N91" i="125"/>
  <c r="O91" i="125"/>
  <c r="P91" i="125"/>
  <c r="Q91" i="125"/>
  <c r="R91" i="125"/>
  <c r="L92" i="125"/>
  <c r="M92" i="125"/>
  <c r="N92" i="125"/>
  <c r="O92" i="125"/>
  <c r="P92" i="125"/>
  <c r="Q92" i="125"/>
  <c r="R92" i="125"/>
  <c r="L93" i="125"/>
  <c r="M93" i="125"/>
  <c r="N93" i="125"/>
  <c r="O93" i="125"/>
  <c r="P93" i="125"/>
  <c r="Q93" i="125"/>
  <c r="R93" i="125"/>
  <c r="L94" i="125"/>
  <c r="M94" i="125"/>
  <c r="N94" i="125"/>
  <c r="O94" i="125"/>
  <c r="P94" i="125"/>
  <c r="Q94" i="125"/>
  <c r="R94" i="125"/>
  <c r="L18" i="125"/>
  <c r="N18" i="125"/>
  <c r="O18" i="125"/>
  <c r="P18" i="125"/>
  <c r="Q18" i="125"/>
  <c r="L19" i="125"/>
  <c r="N19" i="125"/>
  <c r="O19" i="125"/>
  <c r="P19" i="125"/>
  <c r="Q19" i="125"/>
  <c r="R19" i="125"/>
  <c r="L20" i="125"/>
  <c r="M20" i="125"/>
  <c r="N20" i="125"/>
  <c r="O20" i="125"/>
  <c r="P20" i="125"/>
  <c r="Q20" i="125"/>
  <c r="R20" i="125"/>
  <c r="L21" i="125"/>
  <c r="M21" i="125"/>
  <c r="N21" i="125"/>
  <c r="O21" i="125"/>
  <c r="P21" i="125"/>
  <c r="Q21" i="125"/>
  <c r="R21" i="125"/>
  <c r="L22" i="125"/>
  <c r="M22" i="125"/>
  <c r="N22" i="125"/>
  <c r="O22" i="125"/>
  <c r="P22" i="125"/>
  <c r="Q22" i="125"/>
  <c r="R22" i="125"/>
  <c r="L24" i="125"/>
  <c r="M24" i="125"/>
  <c r="N24" i="125"/>
  <c r="O24" i="125"/>
  <c r="P24" i="125"/>
  <c r="Q24" i="125"/>
  <c r="R24" i="125"/>
  <c r="L25" i="125"/>
  <c r="M25" i="125"/>
  <c r="N25" i="125"/>
  <c r="O25" i="125"/>
  <c r="P25" i="125"/>
  <c r="Q25" i="125"/>
  <c r="R25" i="125"/>
  <c r="L26" i="125"/>
  <c r="M26" i="125"/>
  <c r="N26" i="125"/>
  <c r="O26" i="125"/>
  <c r="P26" i="125"/>
  <c r="Q26" i="125"/>
  <c r="R26" i="125"/>
  <c r="L27" i="125"/>
  <c r="M27" i="125"/>
  <c r="N27" i="125"/>
  <c r="O27" i="125"/>
  <c r="P27" i="125"/>
  <c r="Q27" i="125"/>
  <c r="R27" i="125"/>
  <c r="N17" i="125"/>
  <c r="O17" i="125"/>
  <c r="P17" i="125"/>
  <c r="Q17" i="125"/>
  <c r="R17" i="125"/>
  <c r="L17" i="125"/>
  <c r="O16" i="125"/>
  <c r="Q16" i="125"/>
  <c r="L16" i="125"/>
  <c r="AK17" i="154" l="1"/>
  <c r="AD16" i="154"/>
  <c r="AK16" i="154" s="1"/>
  <c r="X59" i="120"/>
  <c r="Q58" i="120"/>
  <c r="I33" i="120"/>
  <c r="F33" i="120"/>
  <c r="H33" i="120"/>
  <c r="P45" i="125"/>
  <c r="L45" i="125"/>
  <c r="Q45" i="125"/>
  <c r="M45" i="125"/>
  <c r="I43" i="12"/>
  <c r="G43" i="12" s="1"/>
  <c r="O61" i="115"/>
  <c r="I17" i="120"/>
  <c r="I16" i="120" s="1"/>
  <c r="I15" i="120" s="1"/>
  <c r="H17" i="120"/>
  <c r="H16" i="120" s="1"/>
  <c r="H15" i="120" s="1"/>
  <c r="X74" i="120"/>
  <c r="X16" i="120"/>
  <c r="X18" i="120"/>
  <c r="X19" i="120"/>
  <c r="X20" i="120"/>
  <c r="X21" i="120"/>
  <c r="X23" i="120"/>
  <c r="X24" i="120"/>
  <c r="X25" i="120"/>
  <c r="X26" i="120"/>
  <c r="X27" i="120"/>
  <c r="X28" i="120"/>
  <c r="X29" i="120"/>
  <c r="X30" i="120"/>
  <c r="X31" i="120"/>
  <c r="X32" i="120"/>
  <c r="X33" i="120"/>
  <c r="X34" i="120"/>
  <c r="X35" i="120"/>
  <c r="X36" i="120"/>
  <c r="X37" i="120"/>
  <c r="X38" i="120"/>
  <c r="X39" i="120"/>
  <c r="X41" i="120"/>
  <c r="X42" i="120"/>
  <c r="X43" i="120"/>
  <c r="X44" i="120"/>
  <c r="X45" i="120"/>
  <c r="X46" i="120"/>
  <c r="X47" i="120"/>
  <c r="X48" i="120"/>
  <c r="X49" i="120"/>
  <c r="X50" i="120"/>
  <c r="X51" i="120"/>
  <c r="X52" i="120"/>
  <c r="X53" i="120"/>
  <c r="X54" i="120"/>
  <c r="X55" i="120"/>
  <c r="X56" i="120"/>
  <c r="X57" i="120"/>
  <c r="X61" i="120"/>
  <c r="X62" i="120"/>
  <c r="X63" i="120"/>
  <c r="X64" i="120"/>
  <c r="X65" i="120"/>
  <c r="X66" i="120"/>
  <c r="X67" i="120"/>
  <c r="X68" i="120"/>
  <c r="X69" i="120"/>
  <c r="X70" i="120"/>
  <c r="X71" i="120"/>
  <c r="X72" i="120"/>
  <c r="X73" i="120"/>
  <c r="X75" i="120"/>
  <c r="X76" i="120"/>
  <c r="T26" i="120"/>
  <c r="T27" i="120"/>
  <c r="T28" i="120"/>
  <c r="T29" i="120"/>
  <c r="T31" i="120"/>
  <c r="T32" i="120"/>
  <c r="T35" i="120"/>
  <c r="T36" i="120"/>
  <c r="T37" i="120"/>
  <c r="T39" i="120"/>
  <c r="T42" i="120"/>
  <c r="T43" i="120"/>
  <c r="T46" i="120"/>
  <c r="T47" i="120"/>
  <c r="T48" i="120"/>
  <c r="T49" i="120"/>
  <c r="T50" i="120"/>
  <c r="T51" i="120"/>
  <c r="T52" i="120"/>
  <c r="T53" i="120"/>
  <c r="T55" i="120"/>
  <c r="T59" i="120"/>
  <c r="T60" i="120"/>
  <c r="T61" i="120"/>
  <c r="T63" i="120"/>
  <c r="T64" i="120"/>
  <c r="T65" i="120"/>
  <c r="T66" i="120"/>
  <c r="T67" i="120"/>
  <c r="T68" i="120"/>
  <c r="T69" i="120"/>
  <c r="T70" i="120"/>
  <c r="T71" i="120"/>
  <c r="T72" i="120"/>
  <c r="T73" i="120"/>
  <c r="T75" i="120"/>
  <c r="T76" i="120"/>
  <c r="T18" i="120"/>
  <c r="T20" i="120"/>
  <c r="T21" i="120"/>
  <c r="R21" i="120"/>
  <c r="R23" i="120"/>
  <c r="R24" i="120"/>
  <c r="R25" i="120"/>
  <c r="R26" i="120"/>
  <c r="R27" i="120"/>
  <c r="R28" i="120"/>
  <c r="R29" i="120"/>
  <c r="R30" i="120"/>
  <c r="R31" i="120"/>
  <c r="R32" i="120"/>
  <c r="R33" i="120"/>
  <c r="R34" i="120"/>
  <c r="R35" i="120"/>
  <c r="R36" i="120"/>
  <c r="R37" i="120"/>
  <c r="R38" i="120"/>
  <c r="R39" i="120"/>
  <c r="R40" i="120"/>
  <c r="R41" i="120"/>
  <c r="R42" i="120"/>
  <c r="R43" i="120"/>
  <c r="R44" i="120"/>
  <c r="R45" i="120"/>
  <c r="R46" i="120"/>
  <c r="R47" i="120"/>
  <c r="R48" i="120"/>
  <c r="R49" i="120"/>
  <c r="R50" i="120"/>
  <c r="R51" i="120"/>
  <c r="R52" i="120"/>
  <c r="R53" i="120"/>
  <c r="R54" i="120"/>
  <c r="R55" i="120"/>
  <c r="R56" i="120"/>
  <c r="R57" i="120"/>
  <c r="R58" i="120"/>
  <c r="R59" i="120"/>
  <c r="R60" i="120"/>
  <c r="R61" i="120"/>
  <c r="R63" i="120"/>
  <c r="R64" i="120"/>
  <c r="R65" i="120"/>
  <c r="R66" i="120"/>
  <c r="R67" i="120"/>
  <c r="R68" i="120"/>
  <c r="R69" i="120"/>
  <c r="R70" i="120"/>
  <c r="R71" i="120"/>
  <c r="R72" i="120"/>
  <c r="R73" i="120"/>
  <c r="R74" i="120"/>
  <c r="R75" i="120"/>
  <c r="R76" i="120"/>
  <c r="R16" i="120"/>
  <c r="R17" i="120"/>
  <c r="R18" i="120"/>
  <c r="R19" i="120"/>
  <c r="R20" i="120"/>
  <c r="P15" i="12"/>
  <c r="Q15" i="12"/>
  <c r="R15" i="12"/>
  <c r="S15" i="12"/>
  <c r="T15" i="12"/>
  <c r="P16" i="12"/>
  <c r="Q16" i="12"/>
  <c r="R16" i="12"/>
  <c r="S16" i="12"/>
  <c r="T16" i="12"/>
  <c r="P17" i="12"/>
  <c r="Q17" i="12"/>
  <c r="R17" i="12"/>
  <c r="S17" i="12"/>
  <c r="T17" i="12"/>
  <c r="P18" i="12"/>
  <c r="Q18" i="12"/>
  <c r="R18" i="12"/>
  <c r="S18" i="12"/>
  <c r="T18" i="12"/>
  <c r="P19" i="12"/>
  <c r="Q19" i="12"/>
  <c r="R19" i="12"/>
  <c r="S19" i="12"/>
  <c r="T19" i="12"/>
  <c r="P20" i="12"/>
  <c r="Q20" i="12"/>
  <c r="R20" i="12"/>
  <c r="S20" i="12"/>
  <c r="T20" i="12"/>
  <c r="Q23" i="12"/>
  <c r="R23" i="12"/>
  <c r="T23" i="12"/>
  <c r="Q24" i="12"/>
  <c r="R24" i="12"/>
  <c r="T24" i="12"/>
  <c r="P25" i="12"/>
  <c r="Q25" i="12"/>
  <c r="R25" i="12"/>
  <c r="T25" i="12"/>
  <c r="Q40" i="12"/>
  <c r="R40" i="12"/>
  <c r="S40" i="12"/>
  <c r="T40" i="12"/>
  <c r="P41" i="12"/>
  <c r="Q41" i="12"/>
  <c r="R41" i="12"/>
  <c r="S41" i="12"/>
  <c r="T41" i="12"/>
  <c r="P44" i="12"/>
  <c r="Q44" i="12"/>
  <c r="R44" i="12"/>
  <c r="S44" i="12"/>
  <c r="T44" i="12"/>
  <c r="P45" i="12"/>
  <c r="Q45" i="12"/>
  <c r="R45" i="12"/>
  <c r="S45" i="12"/>
  <c r="T45" i="12"/>
  <c r="P46" i="12"/>
  <c r="Q46" i="12"/>
  <c r="R46" i="12"/>
  <c r="S46" i="12"/>
  <c r="T46" i="12"/>
  <c r="P47" i="12"/>
  <c r="Q47" i="12"/>
  <c r="R47" i="12"/>
  <c r="S47" i="12"/>
  <c r="T47" i="12"/>
  <c r="P48" i="12"/>
  <c r="Q48" i="12"/>
  <c r="R48" i="12"/>
  <c r="S48" i="12"/>
  <c r="T48" i="12"/>
  <c r="P49" i="12"/>
  <c r="Q49" i="12"/>
  <c r="R49" i="12"/>
  <c r="S49" i="12"/>
  <c r="T49" i="12"/>
  <c r="P50" i="12"/>
  <c r="Q50" i="12"/>
  <c r="R50" i="12"/>
  <c r="S50" i="12"/>
  <c r="T50" i="12"/>
  <c r="P51" i="12"/>
  <c r="Q51" i="12"/>
  <c r="R51" i="12"/>
  <c r="S51" i="12"/>
  <c r="T51" i="12"/>
  <c r="P52" i="12"/>
  <c r="Q52" i="12"/>
  <c r="R52" i="12"/>
  <c r="S52" i="12"/>
  <c r="T52" i="12"/>
  <c r="P53" i="12"/>
  <c r="Q53" i="12"/>
  <c r="R53" i="12"/>
  <c r="S53" i="12"/>
  <c r="T53" i="12"/>
  <c r="P54" i="12"/>
  <c r="Q54" i="12"/>
  <c r="R54" i="12"/>
  <c r="S54" i="12"/>
  <c r="T54" i="12"/>
  <c r="P56" i="12"/>
  <c r="P55" i="12" s="1"/>
  <c r="Q56" i="12"/>
  <c r="Q55" i="12" s="1"/>
  <c r="R56" i="12"/>
  <c r="R55" i="12" s="1"/>
  <c r="S56" i="12"/>
  <c r="S55" i="12" s="1"/>
  <c r="T56" i="12"/>
  <c r="R57" i="12"/>
  <c r="T57" i="12"/>
  <c r="R58" i="12"/>
  <c r="T58" i="12"/>
  <c r="R59" i="12"/>
  <c r="S59" i="12"/>
  <c r="T59" i="12"/>
  <c r="R60" i="12"/>
  <c r="S60" i="12"/>
  <c r="T60" i="12"/>
  <c r="P74" i="12"/>
  <c r="Q74" i="12"/>
  <c r="R74" i="12"/>
  <c r="S74" i="12"/>
  <c r="T74" i="12"/>
  <c r="P75" i="12"/>
  <c r="Q75" i="12"/>
  <c r="R75" i="12"/>
  <c r="S75" i="12"/>
  <c r="T75" i="12"/>
  <c r="P76" i="12"/>
  <c r="Q76" i="12"/>
  <c r="R76" i="12"/>
  <c r="S76" i="12"/>
  <c r="T76" i="12"/>
  <c r="P77" i="12"/>
  <c r="Q77" i="12"/>
  <c r="R77" i="12"/>
  <c r="S77" i="12"/>
  <c r="T77" i="12"/>
  <c r="P78" i="12"/>
  <c r="Q78" i="12"/>
  <c r="R78" i="12"/>
  <c r="S78" i="12"/>
  <c r="T78" i="12"/>
  <c r="P79" i="12"/>
  <c r="Q79" i="12"/>
  <c r="R79" i="12"/>
  <c r="S79" i="12"/>
  <c r="T79" i="12"/>
  <c r="P80" i="12"/>
  <c r="Q80" i="12"/>
  <c r="R80" i="12"/>
  <c r="S80" i="12"/>
  <c r="T80" i="12"/>
  <c r="P81" i="12"/>
  <c r="Q81" i="12"/>
  <c r="R81" i="12"/>
  <c r="S81" i="12"/>
  <c r="T81" i="12"/>
  <c r="P82" i="12"/>
  <c r="Q82" i="12"/>
  <c r="R82" i="12"/>
  <c r="S82" i="12"/>
  <c r="T82" i="12"/>
  <c r="P83" i="12"/>
  <c r="Q83" i="12"/>
  <c r="R83" i="12"/>
  <c r="S83" i="12"/>
  <c r="T83" i="12"/>
  <c r="P84" i="12"/>
  <c r="Q84" i="12"/>
  <c r="R84" i="12"/>
  <c r="S84" i="12"/>
  <c r="T84" i="12"/>
  <c r="P86" i="12"/>
  <c r="Q86" i="12"/>
  <c r="R86" i="12"/>
  <c r="S86" i="12"/>
  <c r="T86" i="12"/>
  <c r="P87" i="12"/>
  <c r="Q87" i="12"/>
  <c r="R87" i="12"/>
  <c r="S87" i="12"/>
  <c r="T87" i="12"/>
  <c r="P88" i="12"/>
  <c r="Q88" i="12"/>
  <c r="R88" i="12"/>
  <c r="S88" i="12"/>
  <c r="T88" i="12"/>
  <c r="Q14" i="12"/>
  <c r="R14" i="12"/>
  <c r="T14" i="12"/>
  <c r="L60" i="12"/>
  <c r="Q60" i="12" s="1"/>
  <c r="K60" i="12"/>
  <c r="L59" i="12"/>
  <c r="Q59" i="12" s="1"/>
  <c r="K59" i="12"/>
  <c r="N58" i="12"/>
  <c r="S58" i="12" s="1"/>
  <c r="L58" i="12"/>
  <c r="Q58" i="12" s="1"/>
  <c r="L57" i="12"/>
  <c r="Q57" i="12" s="1"/>
  <c r="Q17" i="120" l="1"/>
  <c r="Q15" i="120" s="1"/>
  <c r="X15" i="120" s="1"/>
  <c r="X58" i="120"/>
  <c r="N57" i="12"/>
  <c r="S57" i="12" s="1"/>
  <c r="P59" i="12"/>
  <c r="J59" i="12"/>
  <c r="I59" i="12" s="1"/>
  <c r="G59" i="12" s="1"/>
  <c r="P60" i="12"/>
  <c r="J60" i="12"/>
  <c r="I60" i="12" s="1"/>
  <c r="G60" i="12" s="1"/>
  <c r="K58" i="12"/>
  <c r="AD81" i="160"/>
  <c r="AD21" i="160" s="1"/>
  <c r="AD54" i="160"/>
  <c r="AD47" i="160"/>
  <c r="M74" i="120"/>
  <c r="T74" i="120" s="1"/>
  <c r="P64" i="120"/>
  <c r="O64" i="120"/>
  <c r="P63" i="120"/>
  <c r="O63" i="120"/>
  <c r="M62" i="120"/>
  <c r="M58" i="120"/>
  <c r="T58" i="120" s="1"/>
  <c r="O43" i="120"/>
  <c r="O42" i="120" s="1"/>
  <c r="O41" i="120" s="1"/>
  <c r="O40" i="120" s="1"/>
  <c r="P42" i="120"/>
  <c r="P41" i="120"/>
  <c r="P40" i="120" s="1"/>
  <c r="M41" i="120"/>
  <c r="T41" i="120" s="1"/>
  <c r="P38" i="120"/>
  <c r="O38" i="120"/>
  <c r="M38" i="120"/>
  <c r="T38" i="120" s="1"/>
  <c r="P34" i="120"/>
  <c r="O34" i="120"/>
  <c r="M34" i="120"/>
  <c r="T34" i="120" s="1"/>
  <c r="P30" i="120"/>
  <c r="O30" i="120"/>
  <c r="M30" i="120"/>
  <c r="T30" i="120" s="1"/>
  <c r="P26" i="120"/>
  <c r="O26" i="120"/>
  <c r="N26" i="120"/>
  <c r="L26" i="120"/>
  <c r="P25" i="120"/>
  <c r="P24" i="120" s="1"/>
  <c r="O25" i="120"/>
  <c r="N25" i="120"/>
  <c r="M25" i="120"/>
  <c r="T25" i="120" s="1"/>
  <c r="L25" i="120"/>
  <c r="O24" i="120"/>
  <c r="N17" i="120"/>
  <c r="N16" i="120" s="1"/>
  <c r="N15" i="120" s="1"/>
  <c r="U15" i="120" s="1"/>
  <c r="L17" i="120"/>
  <c r="L16" i="120" s="1"/>
  <c r="L15" i="120" s="1"/>
  <c r="S15" i="120" s="1"/>
  <c r="K15" i="120"/>
  <c r="R15" i="120" s="1"/>
  <c r="Y88" i="154"/>
  <c r="Y72" i="154" s="1"/>
  <c r="AK87" i="154"/>
  <c r="AJ87" i="154"/>
  <c r="AG87" i="154"/>
  <c r="AL86" i="154"/>
  <c r="AK86" i="154"/>
  <c r="AJ86" i="154"/>
  <c r="AI86" i="154"/>
  <c r="AH86" i="154"/>
  <c r="AL85" i="154"/>
  <c r="AK85" i="154"/>
  <c r="AJ85" i="154"/>
  <c r="AI85" i="154"/>
  <c r="AH85" i="154"/>
  <c r="AG85" i="154"/>
  <c r="AL84" i="154"/>
  <c r="AK84" i="154"/>
  <c r="AJ84" i="154"/>
  <c r="AI84" i="154"/>
  <c r="AH84" i="154"/>
  <c r="AG84" i="154"/>
  <c r="AL83" i="154"/>
  <c r="AK83" i="154"/>
  <c r="AJ83" i="154"/>
  <c r="AI83" i="154"/>
  <c r="AH83" i="154"/>
  <c r="AG83" i="154"/>
  <c r="AL82" i="154"/>
  <c r="AK82" i="154"/>
  <c r="AJ82" i="154"/>
  <c r="AI82" i="154"/>
  <c r="AH82" i="154"/>
  <c r="AG82" i="154"/>
  <c r="AL81" i="154"/>
  <c r="AK81" i="154"/>
  <c r="AJ81" i="154"/>
  <c r="AI81" i="154"/>
  <c r="AH81" i="154"/>
  <c r="AG81" i="154"/>
  <c r="AL80" i="154"/>
  <c r="AK80" i="154"/>
  <c r="AJ80" i="154"/>
  <c r="AI80" i="154"/>
  <c r="AH80" i="154"/>
  <c r="AG80" i="154"/>
  <c r="AL79" i="154"/>
  <c r="AK79" i="154"/>
  <c r="AJ79" i="154"/>
  <c r="AI79" i="154"/>
  <c r="AH79" i="154"/>
  <c r="AG79" i="154"/>
  <c r="AL78" i="154"/>
  <c r="AK78" i="154"/>
  <c r="AJ78" i="154"/>
  <c r="AI78" i="154"/>
  <c r="AH78" i="154"/>
  <c r="AG78" i="154"/>
  <c r="AL77" i="154"/>
  <c r="AK77" i="154"/>
  <c r="AJ77" i="154"/>
  <c r="AI77" i="154"/>
  <c r="AH77" i="154"/>
  <c r="AG77" i="154"/>
  <c r="AI76" i="154"/>
  <c r="AF76" i="154"/>
  <c r="AF72" i="154" s="1"/>
  <c r="AE76" i="154"/>
  <c r="AL76" i="154" s="1"/>
  <c r="AD76" i="154"/>
  <c r="AK76" i="154" s="1"/>
  <c r="AC76" i="154"/>
  <c r="AA76" i="154"/>
  <c r="AH76" i="154" s="1"/>
  <c r="Z76" i="154"/>
  <c r="AG75" i="154"/>
  <c r="AG74" i="154"/>
  <c r="AG73" i="154"/>
  <c r="AG71" i="154"/>
  <c r="AG70" i="154"/>
  <c r="AG69" i="154"/>
  <c r="AG68" i="154"/>
  <c r="AG67" i="154"/>
  <c r="AF66" i="154"/>
  <c r="AF65" i="154" s="1"/>
  <c r="Y66" i="154"/>
  <c r="Y65" i="154" s="1"/>
  <c r="Z64" i="154"/>
  <c r="Z63" i="154" s="1"/>
  <c r="AG63" i="154" s="1"/>
  <c r="AG62" i="154"/>
  <c r="AG61" i="154"/>
  <c r="AF60" i="154"/>
  <c r="AF59" i="154" s="1"/>
  <c r="Y60" i="154"/>
  <c r="Y59" i="154" s="1"/>
  <c r="AG58" i="154"/>
  <c r="AG56" i="154"/>
  <c r="AG55" i="154"/>
  <c r="AG54" i="154"/>
  <c r="AG53" i="154"/>
  <c r="AG52" i="154"/>
  <c r="AG51" i="154"/>
  <c r="AG50" i="154"/>
  <c r="AG49" i="154"/>
  <c r="AG48" i="154"/>
  <c r="AG47" i="154"/>
  <c r="AF46" i="154"/>
  <c r="AF43" i="154" s="1"/>
  <c r="Y46" i="154"/>
  <c r="Y43" i="154" s="1"/>
  <c r="Y41" i="154" s="1"/>
  <c r="Y18" i="154" s="1"/>
  <c r="AG44" i="154"/>
  <c r="AG42" i="154"/>
  <c r="AG40" i="154"/>
  <c r="AG39" i="154"/>
  <c r="AF38" i="154"/>
  <c r="Z38" i="154"/>
  <c r="Y38" i="154"/>
  <c r="AG36" i="154"/>
  <c r="AG35" i="154"/>
  <c r="AF34" i="154"/>
  <c r="Z34" i="154"/>
  <c r="Y34" i="154"/>
  <c r="AG33" i="154"/>
  <c r="AG32" i="154"/>
  <c r="AG31" i="154"/>
  <c r="AF30" i="154"/>
  <c r="AF29" i="154" s="1"/>
  <c r="AF28" i="154" s="1"/>
  <c r="AF17" i="154" s="1"/>
  <c r="Z30" i="154"/>
  <c r="Z29" i="154" s="1"/>
  <c r="Y30" i="154"/>
  <c r="Y29" i="154" s="1"/>
  <c r="Y28" i="154" s="1"/>
  <c r="Y17" i="154" s="1"/>
  <c r="AG27" i="154"/>
  <c r="Y20" i="154"/>
  <c r="W57" i="160"/>
  <c r="W56" i="160" s="1"/>
  <c r="W42" i="160" s="1"/>
  <c r="W19" i="160" s="1"/>
  <c r="AD57" i="160"/>
  <c r="AC91" i="160"/>
  <c r="AB91" i="160"/>
  <c r="AA91" i="160"/>
  <c r="Z91" i="160"/>
  <c r="Y91" i="160"/>
  <c r="X91" i="160"/>
  <c r="U91" i="160"/>
  <c r="R91" i="160"/>
  <c r="M91" i="160"/>
  <c r="L91" i="160"/>
  <c r="K91" i="160"/>
  <c r="J91" i="160"/>
  <c r="I91" i="160"/>
  <c r="H91" i="160"/>
  <c r="G91" i="160"/>
  <c r="F91" i="160"/>
  <c r="E91" i="160"/>
  <c r="D91" i="160"/>
  <c r="AC90" i="160"/>
  <c r="AB90" i="160"/>
  <c r="AA90" i="160"/>
  <c r="Z90" i="160"/>
  <c r="Y90" i="160"/>
  <c r="X90" i="160"/>
  <c r="U90" i="160"/>
  <c r="R90" i="160"/>
  <c r="M90" i="160"/>
  <c r="L90" i="160"/>
  <c r="K90" i="160"/>
  <c r="J90" i="160"/>
  <c r="I90" i="160"/>
  <c r="H90" i="160"/>
  <c r="G90" i="160"/>
  <c r="F90" i="160"/>
  <c r="E90" i="160"/>
  <c r="D90" i="160"/>
  <c r="AC89" i="160"/>
  <c r="AB89" i="160"/>
  <c r="AA89" i="160"/>
  <c r="Z89" i="160"/>
  <c r="Y89" i="160"/>
  <c r="X89" i="160"/>
  <c r="U89" i="160"/>
  <c r="R89" i="160"/>
  <c r="M89" i="160"/>
  <c r="L89" i="160"/>
  <c r="K89" i="160"/>
  <c r="J89" i="160"/>
  <c r="I89" i="160"/>
  <c r="H89" i="160"/>
  <c r="G89" i="160"/>
  <c r="F89" i="160"/>
  <c r="E89" i="160"/>
  <c r="D89" i="160"/>
  <c r="AC88" i="160"/>
  <c r="AB88" i="160"/>
  <c r="AA88" i="160"/>
  <c r="Z88" i="160"/>
  <c r="Y88" i="160"/>
  <c r="X88" i="160"/>
  <c r="U88" i="160"/>
  <c r="R88" i="160"/>
  <c r="M88" i="160"/>
  <c r="L88" i="160"/>
  <c r="K88" i="160"/>
  <c r="J88" i="160"/>
  <c r="I88" i="160"/>
  <c r="H88" i="160"/>
  <c r="G88" i="160"/>
  <c r="F88" i="160"/>
  <c r="E88" i="160"/>
  <c r="D88" i="160"/>
  <c r="AC87" i="160"/>
  <c r="AB87" i="160"/>
  <c r="AA87" i="160"/>
  <c r="Z87" i="160"/>
  <c r="Y87" i="160"/>
  <c r="X87" i="160"/>
  <c r="U87" i="160"/>
  <c r="R87" i="160"/>
  <c r="M87" i="160"/>
  <c r="L87" i="160"/>
  <c r="K87" i="160"/>
  <c r="J87" i="160"/>
  <c r="I87" i="160"/>
  <c r="H87" i="160"/>
  <c r="G87" i="160"/>
  <c r="F87" i="160"/>
  <c r="E87" i="160"/>
  <c r="D87" i="160"/>
  <c r="AC86" i="160"/>
  <c r="AB86" i="160"/>
  <c r="AA86" i="160"/>
  <c r="Z86" i="160"/>
  <c r="Y86" i="160"/>
  <c r="X86" i="160"/>
  <c r="U86" i="160"/>
  <c r="R86" i="160"/>
  <c r="M86" i="160"/>
  <c r="L86" i="160"/>
  <c r="K86" i="160"/>
  <c r="J86" i="160"/>
  <c r="I86" i="160"/>
  <c r="H86" i="160"/>
  <c r="G86" i="160"/>
  <c r="F86" i="160"/>
  <c r="E86" i="160"/>
  <c r="D86" i="160"/>
  <c r="AC85" i="160"/>
  <c r="AB85" i="160"/>
  <c r="AA85" i="160"/>
  <c r="Z85" i="160"/>
  <c r="Y85" i="160"/>
  <c r="X85" i="160"/>
  <c r="U85" i="160"/>
  <c r="R85" i="160"/>
  <c r="M85" i="160"/>
  <c r="L85" i="160"/>
  <c r="K85" i="160"/>
  <c r="J85" i="160"/>
  <c r="I85" i="160"/>
  <c r="H85" i="160"/>
  <c r="G85" i="160"/>
  <c r="F85" i="160"/>
  <c r="E85" i="160"/>
  <c r="D85" i="160"/>
  <c r="AC84" i="160"/>
  <c r="AB84" i="160"/>
  <c r="AA84" i="160"/>
  <c r="Z84" i="160"/>
  <c r="Y84" i="160"/>
  <c r="X84" i="160"/>
  <c r="U84" i="160"/>
  <c r="R84" i="160"/>
  <c r="M84" i="160"/>
  <c r="L84" i="160"/>
  <c r="K84" i="160"/>
  <c r="J84" i="160"/>
  <c r="I84" i="160"/>
  <c r="H84" i="160"/>
  <c r="G84" i="160"/>
  <c r="F84" i="160"/>
  <c r="E84" i="160"/>
  <c r="D84" i="160"/>
  <c r="AC83" i="160"/>
  <c r="AB83" i="160"/>
  <c r="AA83" i="160"/>
  <c r="Z83" i="160"/>
  <c r="Y83" i="160"/>
  <c r="X83" i="160"/>
  <c r="U83" i="160"/>
  <c r="R83" i="160"/>
  <c r="M83" i="160"/>
  <c r="L83" i="160"/>
  <c r="K83" i="160"/>
  <c r="J83" i="160"/>
  <c r="I83" i="160"/>
  <c r="H83" i="160"/>
  <c r="G83" i="160"/>
  <c r="F83" i="160"/>
  <c r="E83" i="160"/>
  <c r="D83" i="160"/>
  <c r="AC82" i="160"/>
  <c r="AB82" i="160"/>
  <c r="AA82" i="160"/>
  <c r="Z82" i="160"/>
  <c r="Y82" i="160"/>
  <c r="X82" i="160"/>
  <c r="U82" i="160"/>
  <c r="R82" i="160"/>
  <c r="M82" i="160"/>
  <c r="L82" i="160"/>
  <c r="K82" i="160"/>
  <c r="J82" i="160"/>
  <c r="I82" i="160"/>
  <c r="H82" i="160"/>
  <c r="G82" i="160"/>
  <c r="F82" i="160"/>
  <c r="E82" i="160"/>
  <c r="D82" i="160"/>
  <c r="AC81" i="160"/>
  <c r="AB81" i="160"/>
  <c r="AB21" i="160" s="1"/>
  <c r="AA81" i="160"/>
  <c r="Z81" i="160"/>
  <c r="Z21" i="160" s="1"/>
  <c r="Y81" i="160"/>
  <c r="X81" i="160"/>
  <c r="X21" i="160" s="1"/>
  <c r="U81" i="160"/>
  <c r="U21" i="160" s="1"/>
  <c r="R81" i="160"/>
  <c r="R21" i="160" s="1"/>
  <c r="P81" i="160"/>
  <c r="P21" i="160" s="1"/>
  <c r="M81" i="160"/>
  <c r="M21" i="160" s="1"/>
  <c r="L81" i="160"/>
  <c r="L21" i="160" s="1"/>
  <c r="K81" i="160"/>
  <c r="K21" i="160" s="1"/>
  <c r="J81" i="160"/>
  <c r="J21" i="160" s="1"/>
  <c r="I81" i="160"/>
  <c r="H81" i="160"/>
  <c r="H21" i="160" s="1"/>
  <c r="G81" i="160"/>
  <c r="G21" i="160" s="1"/>
  <c r="F81" i="160"/>
  <c r="F21" i="160" s="1"/>
  <c r="E81" i="160"/>
  <c r="E21" i="160" s="1"/>
  <c r="D81" i="160"/>
  <c r="D21" i="160" s="1"/>
  <c r="AD78" i="160"/>
  <c r="N64" i="160"/>
  <c r="AD56" i="160"/>
  <c r="N54" i="160"/>
  <c r="N46" i="160" s="1"/>
  <c r="N42" i="160" s="1"/>
  <c r="N19" i="160" s="1"/>
  <c r="AD46" i="160"/>
  <c r="AD44" i="160"/>
  <c r="AD43" i="160" s="1"/>
  <c r="P44" i="160"/>
  <c r="P42" i="160" s="1"/>
  <c r="P19" i="160" s="1"/>
  <c r="AC28" i="160"/>
  <c r="AB28" i="160"/>
  <c r="AA28" i="160"/>
  <c r="Z28" i="160"/>
  <c r="Y28" i="160"/>
  <c r="X28" i="160"/>
  <c r="V28" i="160"/>
  <c r="U28" i="160"/>
  <c r="R28" i="160"/>
  <c r="P28" i="160"/>
  <c r="M28" i="160"/>
  <c r="L28" i="160"/>
  <c r="K28" i="160"/>
  <c r="J28" i="160"/>
  <c r="I28" i="160"/>
  <c r="H28" i="160"/>
  <c r="G28" i="160"/>
  <c r="F28" i="160"/>
  <c r="E28" i="160"/>
  <c r="AC27" i="160"/>
  <c r="AC26" i="160" s="1"/>
  <c r="AC25" i="160" s="1"/>
  <c r="AC18" i="160" s="1"/>
  <c r="AB27" i="160"/>
  <c r="AB26" i="160" s="1"/>
  <c r="AB25" i="160" s="1"/>
  <c r="AB18" i="160" s="1"/>
  <c r="AA27" i="160"/>
  <c r="AA26" i="160" s="1"/>
  <c r="AA25" i="160" s="1"/>
  <c r="AA18" i="160" s="1"/>
  <c r="Z27" i="160"/>
  <c r="Z26" i="160" s="1"/>
  <c r="Z25" i="160" s="1"/>
  <c r="Z18" i="160" s="1"/>
  <c r="Y27" i="160"/>
  <c r="Y26" i="160" s="1"/>
  <c r="Y25" i="160" s="1"/>
  <c r="Y18" i="160" s="1"/>
  <c r="X27" i="160"/>
  <c r="X26" i="160" s="1"/>
  <c r="X25" i="160" s="1"/>
  <c r="X18" i="160" s="1"/>
  <c r="V27" i="160"/>
  <c r="V26" i="160" s="1"/>
  <c r="V25" i="160" s="1"/>
  <c r="V18" i="160" s="1"/>
  <c r="U27" i="160"/>
  <c r="U26" i="160" s="1"/>
  <c r="U25" i="160" s="1"/>
  <c r="U18" i="160" s="1"/>
  <c r="R27" i="160"/>
  <c r="R26" i="160" s="1"/>
  <c r="R25" i="160" s="1"/>
  <c r="R18" i="160" s="1"/>
  <c r="P27" i="160"/>
  <c r="P26" i="160" s="1"/>
  <c r="P25" i="160" s="1"/>
  <c r="P18" i="160" s="1"/>
  <c r="N27" i="160"/>
  <c r="N26" i="160" s="1"/>
  <c r="N25" i="160" s="1"/>
  <c r="N18" i="160" s="1"/>
  <c r="M27" i="160"/>
  <c r="M26" i="160" s="1"/>
  <c r="M25" i="160" s="1"/>
  <c r="M18" i="160" s="1"/>
  <c r="L27" i="160"/>
  <c r="L26" i="160" s="1"/>
  <c r="L25" i="160" s="1"/>
  <c r="L18" i="160" s="1"/>
  <c r="K27" i="160"/>
  <c r="K26" i="160" s="1"/>
  <c r="K25" i="160" s="1"/>
  <c r="K18" i="160" s="1"/>
  <c r="J27" i="160"/>
  <c r="J26" i="160" s="1"/>
  <c r="J25" i="160" s="1"/>
  <c r="J18" i="160" s="1"/>
  <c r="I27" i="160"/>
  <c r="I26" i="160" s="1"/>
  <c r="I25" i="160" s="1"/>
  <c r="I18" i="160" s="1"/>
  <c r="H27" i="160"/>
  <c r="H26" i="160" s="1"/>
  <c r="H25" i="160" s="1"/>
  <c r="H18" i="160" s="1"/>
  <c r="G27" i="160"/>
  <c r="G26" i="160" s="1"/>
  <c r="G25" i="160" s="1"/>
  <c r="G18" i="160" s="1"/>
  <c r="F27" i="160"/>
  <c r="F26" i="160" s="1"/>
  <c r="F25" i="160" s="1"/>
  <c r="F18" i="160" s="1"/>
  <c r="E27" i="160"/>
  <c r="E26" i="160" s="1"/>
  <c r="E25" i="160" s="1"/>
  <c r="E18" i="160" s="1"/>
  <c r="D27" i="160"/>
  <c r="D26" i="160" s="1"/>
  <c r="D25" i="160" s="1"/>
  <c r="D18" i="160" s="1"/>
  <c r="AD23" i="160"/>
  <c r="AC23" i="160"/>
  <c r="AB23" i="160"/>
  <c r="AA23" i="160"/>
  <c r="Z23" i="160"/>
  <c r="Y23" i="160"/>
  <c r="X23" i="160"/>
  <c r="V23" i="160"/>
  <c r="U23" i="160"/>
  <c r="R23" i="160"/>
  <c r="P23" i="160"/>
  <c r="N23" i="160"/>
  <c r="M23" i="160"/>
  <c r="L23" i="160"/>
  <c r="K23" i="160"/>
  <c r="J23" i="160"/>
  <c r="I23" i="160"/>
  <c r="H23" i="160"/>
  <c r="G23" i="160"/>
  <c r="F23" i="160"/>
  <c r="E23" i="160"/>
  <c r="D23" i="160"/>
  <c r="AD22" i="160"/>
  <c r="AC22" i="160"/>
  <c r="AB22" i="160"/>
  <c r="AA22" i="160"/>
  <c r="Z22" i="160"/>
  <c r="Y22" i="160"/>
  <c r="X22" i="160"/>
  <c r="V22" i="160"/>
  <c r="U22" i="160"/>
  <c r="R22" i="160"/>
  <c r="P22" i="160"/>
  <c r="N22" i="160"/>
  <c r="M22" i="160"/>
  <c r="L22" i="160"/>
  <c r="K22" i="160"/>
  <c r="J22" i="160"/>
  <c r="I22" i="160"/>
  <c r="H22" i="160"/>
  <c r="G22" i="160"/>
  <c r="F22" i="160"/>
  <c r="E22" i="160"/>
  <c r="D22" i="160"/>
  <c r="AC21" i="160"/>
  <c r="AA21" i="160"/>
  <c r="Y21" i="160"/>
  <c r="V21" i="160"/>
  <c r="I21" i="160"/>
  <c r="AC20" i="160"/>
  <c r="AB20" i="160"/>
  <c r="AA20" i="160"/>
  <c r="Z20" i="160"/>
  <c r="Y20" i="160"/>
  <c r="X20" i="160"/>
  <c r="V20" i="160"/>
  <c r="U20" i="160"/>
  <c r="R20" i="160"/>
  <c r="P20" i="160"/>
  <c r="N20" i="160"/>
  <c r="M20" i="160"/>
  <c r="L20" i="160"/>
  <c r="K20" i="160"/>
  <c r="J20" i="160"/>
  <c r="I20" i="160"/>
  <c r="H20" i="160"/>
  <c r="G20" i="160"/>
  <c r="F20" i="160"/>
  <c r="E20" i="160"/>
  <c r="D20" i="160"/>
  <c r="AC19" i="160"/>
  <c r="AB19" i="160"/>
  <c r="AA19" i="160"/>
  <c r="Z19" i="160"/>
  <c r="Y19" i="160"/>
  <c r="X19" i="160"/>
  <c r="V19" i="160"/>
  <c r="U19" i="160"/>
  <c r="R19" i="160"/>
  <c r="M19" i="160"/>
  <c r="L19" i="160"/>
  <c r="K19" i="160"/>
  <c r="J19" i="160"/>
  <c r="I19" i="160"/>
  <c r="H19" i="160"/>
  <c r="G19" i="160"/>
  <c r="F19" i="160"/>
  <c r="E19" i="160"/>
  <c r="D19" i="160"/>
  <c r="W18" i="160"/>
  <c r="AJ76" i="154" l="1"/>
  <c r="AC20" i="154"/>
  <c r="AF41" i="154"/>
  <c r="AF18" i="154" s="1"/>
  <c r="T62" i="120"/>
  <c r="M19" i="120"/>
  <c r="AD42" i="160"/>
  <c r="AD19" i="160" s="1"/>
  <c r="AF20" i="154"/>
  <c r="AG76" i="154"/>
  <c r="Z20" i="154"/>
  <c r="K57" i="12"/>
  <c r="P57" i="12" s="1"/>
  <c r="M33" i="120"/>
  <c r="T33" i="120" s="1"/>
  <c r="P33" i="120"/>
  <c r="P58" i="12"/>
  <c r="J58" i="12"/>
  <c r="Y16" i="154"/>
  <c r="AG60" i="154"/>
  <c r="AG59" i="154" s="1"/>
  <c r="AG64" i="154"/>
  <c r="P17" i="120"/>
  <c r="P16" i="120" s="1"/>
  <c r="M24" i="120"/>
  <c r="T24" i="120" s="1"/>
  <c r="T44" i="120"/>
  <c r="O33" i="120"/>
  <c r="N17" i="160"/>
  <c r="Z17" i="160"/>
  <c r="X17" i="160"/>
  <c r="AB17" i="160"/>
  <c r="E17" i="160"/>
  <c r="G17" i="160"/>
  <c r="I17" i="160"/>
  <c r="W17" i="160"/>
  <c r="O17" i="120"/>
  <c r="O16" i="120" s="1"/>
  <c r="D17" i="160"/>
  <c r="F17" i="160"/>
  <c r="H17" i="160"/>
  <c r="K17" i="160"/>
  <c r="M17" i="160"/>
  <c r="P17" i="160"/>
  <c r="V17" i="160"/>
  <c r="Y17" i="160"/>
  <c r="AA17" i="160"/>
  <c r="AC17" i="160"/>
  <c r="J17" i="160"/>
  <c r="L17" i="160"/>
  <c r="R17" i="160"/>
  <c r="U17" i="160"/>
  <c r="AF16" i="154" l="1"/>
  <c r="AJ20" i="154"/>
  <c r="AC16" i="154"/>
  <c r="AJ16" i="154" s="1"/>
  <c r="AG20" i="154"/>
  <c r="Z16" i="154"/>
  <c r="AG16" i="154" s="1"/>
  <c r="T19" i="120"/>
  <c r="I58" i="12"/>
  <c r="G58" i="12" s="1"/>
  <c r="J57" i="12"/>
  <c r="J39" i="12" s="1"/>
  <c r="O15" i="120"/>
  <c r="V15" i="120" s="1"/>
  <c r="V16" i="120"/>
  <c r="P15" i="120"/>
  <c r="W15" i="120" s="1"/>
  <c r="W16" i="120"/>
  <c r="M23" i="120"/>
  <c r="X40" i="120"/>
  <c r="M40" i="120"/>
  <c r="X88" i="154"/>
  <c r="W88" i="154"/>
  <c r="W72" i="154" s="1"/>
  <c r="V88" i="154"/>
  <c r="V72" i="154" s="1"/>
  <c r="U88" i="154"/>
  <c r="T88" i="154"/>
  <c r="S88" i="154"/>
  <c r="R88" i="154"/>
  <c r="R72" i="154" s="1"/>
  <c r="P88" i="154"/>
  <c r="P72" i="154" s="1"/>
  <c r="O72" i="154"/>
  <c r="L88" i="154"/>
  <c r="K88" i="154"/>
  <c r="K72" i="154" s="1"/>
  <c r="D88" i="154"/>
  <c r="D72" i="154" s="1"/>
  <c r="L76" i="154"/>
  <c r="L20" i="154" s="1"/>
  <c r="E76" i="154"/>
  <c r="E20" i="154" s="1"/>
  <c r="I72" i="154"/>
  <c r="H72" i="154"/>
  <c r="W66" i="154"/>
  <c r="W65" i="154" s="1"/>
  <c r="V66" i="154"/>
  <c r="V65" i="154" s="1"/>
  <c r="S66" i="154"/>
  <c r="R66" i="154"/>
  <c r="R65" i="154" s="1"/>
  <c r="P66" i="154"/>
  <c r="P65" i="154" s="1"/>
  <c r="O66" i="154"/>
  <c r="O65" i="154" s="1"/>
  <c r="L66" i="154"/>
  <c r="L65" i="154" s="1"/>
  <c r="K66" i="154"/>
  <c r="K65" i="154" s="1"/>
  <c r="I66" i="154"/>
  <c r="I65" i="154" s="1"/>
  <c r="H66" i="154"/>
  <c r="H65" i="154" s="1"/>
  <c r="E66" i="154"/>
  <c r="E65" i="154" s="1"/>
  <c r="D66" i="154"/>
  <c r="D65" i="154" s="1"/>
  <c r="W60" i="154"/>
  <c r="W59" i="154" s="1"/>
  <c r="V60" i="154"/>
  <c r="V59" i="154" s="1"/>
  <c r="S60" i="154"/>
  <c r="R60" i="154"/>
  <c r="R59" i="154" s="1"/>
  <c r="P60" i="154"/>
  <c r="L60" i="154"/>
  <c r="L59" i="154" s="1"/>
  <c r="K60" i="154"/>
  <c r="K59" i="154" s="1"/>
  <c r="J60" i="154"/>
  <c r="J59" i="154" s="1"/>
  <c r="I60" i="154"/>
  <c r="H60" i="154"/>
  <c r="H59" i="154" s="1"/>
  <c r="G60" i="154"/>
  <c r="G59" i="154" s="1"/>
  <c r="F60" i="154"/>
  <c r="F59" i="154" s="1"/>
  <c r="E60" i="154"/>
  <c r="D60" i="154"/>
  <c r="D59" i="154" s="1"/>
  <c r="X59" i="154"/>
  <c r="U59" i="154"/>
  <c r="T59" i="154"/>
  <c r="S59" i="154"/>
  <c r="Q59" i="154"/>
  <c r="P59" i="154"/>
  <c r="O59" i="154"/>
  <c r="N59" i="154"/>
  <c r="M59" i="154"/>
  <c r="I59" i="154"/>
  <c r="E59" i="154"/>
  <c r="X46" i="154"/>
  <c r="X43" i="154" s="1"/>
  <c r="X41" i="154" s="1"/>
  <c r="X18" i="154" s="1"/>
  <c r="W46" i="154"/>
  <c r="W43" i="154" s="1"/>
  <c r="W41" i="154" s="1"/>
  <c r="V46" i="154"/>
  <c r="V43" i="154" s="1"/>
  <c r="V41" i="154" s="1"/>
  <c r="U46" i="154"/>
  <c r="U43" i="154" s="1"/>
  <c r="U41" i="154" s="1"/>
  <c r="U18" i="154" s="1"/>
  <c r="T46" i="154"/>
  <c r="T43" i="154" s="1"/>
  <c r="T41" i="154" s="1"/>
  <c r="T18" i="154" s="1"/>
  <c r="R46" i="154"/>
  <c r="R43" i="154" s="1"/>
  <c r="Q46" i="154"/>
  <c r="Q43" i="154" s="1"/>
  <c r="Q41" i="154" s="1"/>
  <c r="Q18" i="154" s="1"/>
  <c r="P46" i="154"/>
  <c r="P43" i="154" s="1"/>
  <c r="P41" i="154" s="1"/>
  <c r="O46" i="154"/>
  <c r="N46" i="154"/>
  <c r="N43" i="154" s="1"/>
  <c r="N41" i="154" s="1"/>
  <c r="N18" i="154" s="1"/>
  <c r="M46" i="154"/>
  <c r="M43" i="154" s="1"/>
  <c r="M41" i="154" s="1"/>
  <c r="M18" i="154" s="1"/>
  <c r="L46" i="154"/>
  <c r="L43" i="154" s="1"/>
  <c r="K46" i="154"/>
  <c r="K43" i="154" s="1"/>
  <c r="J46" i="154"/>
  <c r="J43" i="154" s="1"/>
  <c r="I46" i="154"/>
  <c r="I43" i="154" s="1"/>
  <c r="I41" i="154" s="1"/>
  <c r="H46" i="154"/>
  <c r="H43" i="154" s="1"/>
  <c r="G46" i="154"/>
  <c r="G43" i="154" s="1"/>
  <c r="F46" i="154"/>
  <c r="F43" i="154" s="1"/>
  <c r="E46" i="154"/>
  <c r="E43" i="154" s="1"/>
  <c r="E41" i="154" s="1"/>
  <c r="O43" i="154"/>
  <c r="O41" i="154" s="1"/>
  <c r="W38" i="154"/>
  <c r="V38" i="154"/>
  <c r="S38" i="154"/>
  <c r="R38" i="154"/>
  <c r="P38" i="154"/>
  <c r="O38" i="154"/>
  <c r="L38" i="154"/>
  <c r="K38" i="154"/>
  <c r="I38" i="154"/>
  <c r="H38" i="154"/>
  <c r="E38" i="154"/>
  <c r="D38" i="154"/>
  <c r="W34" i="154"/>
  <c r="V34" i="154"/>
  <c r="S34" i="154"/>
  <c r="R34" i="154"/>
  <c r="P34" i="154"/>
  <c r="O34" i="154"/>
  <c r="L34" i="154"/>
  <c r="K34" i="154"/>
  <c r="I34" i="154"/>
  <c r="H34" i="154"/>
  <c r="E34" i="154"/>
  <c r="D34" i="154"/>
  <c r="W30" i="154"/>
  <c r="W29" i="154" s="1"/>
  <c r="W28" i="154" s="1"/>
  <c r="W17" i="154" s="1"/>
  <c r="V30" i="154"/>
  <c r="V29" i="154" s="1"/>
  <c r="V28" i="154" s="1"/>
  <c r="S30" i="154"/>
  <c r="R30" i="154"/>
  <c r="R29" i="154" s="1"/>
  <c r="R28" i="154" s="1"/>
  <c r="R17" i="154" s="1"/>
  <c r="P30" i="154"/>
  <c r="P29" i="154" s="1"/>
  <c r="P28" i="154" s="1"/>
  <c r="P17" i="154" s="1"/>
  <c r="O30" i="154"/>
  <c r="O29" i="154" s="1"/>
  <c r="O28" i="154" s="1"/>
  <c r="L30" i="154"/>
  <c r="L29" i="154" s="1"/>
  <c r="L28" i="154" s="1"/>
  <c r="K30" i="154"/>
  <c r="K29" i="154" s="1"/>
  <c r="K28" i="154" s="1"/>
  <c r="K17" i="154" s="1"/>
  <c r="I30" i="154"/>
  <c r="H30" i="154"/>
  <c r="H29" i="154" s="1"/>
  <c r="H28" i="154" s="1"/>
  <c r="E30" i="154"/>
  <c r="E29" i="154" s="1"/>
  <c r="E28" i="154" s="1"/>
  <c r="D30" i="154"/>
  <c r="D29" i="154" s="1"/>
  <c r="D28" i="154" s="1"/>
  <c r="D17" i="154" s="1"/>
  <c r="V26" i="154"/>
  <c r="V25" i="154" s="1"/>
  <c r="S26" i="154"/>
  <c r="S25" i="154" s="1"/>
  <c r="S24" i="154" s="1"/>
  <c r="O26" i="154"/>
  <c r="O25" i="154" s="1"/>
  <c r="L26" i="154"/>
  <c r="L25" i="154" s="1"/>
  <c r="H26" i="154"/>
  <c r="H25" i="154" s="1"/>
  <c r="E26" i="154"/>
  <c r="E25" i="154" s="1"/>
  <c r="X20" i="154"/>
  <c r="W20" i="154"/>
  <c r="V20" i="154"/>
  <c r="U20" i="154"/>
  <c r="T20" i="154"/>
  <c r="S20" i="154"/>
  <c r="R20" i="154"/>
  <c r="Q20" i="154"/>
  <c r="P20" i="154"/>
  <c r="O20" i="154"/>
  <c r="N20" i="154"/>
  <c r="M20" i="154"/>
  <c r="K20" i="154"/>
  <c r="J20" i="154"/>
  <c r="I20" i="154"/>
  <c r="H20" i="154"/>
  <c r="G20" i="154"/>
  <c r="F20" i="154"/>
  <c r="S18" i="154"/>
  <c r="D18" i="154"/>
  <c r="G105" i="115"/>
  <c r="G104" i="115"/>
  <c r="J103" i="115"/>
  <c r="J20" i="115" s="1"/>
  <c r="I103" i="115"/>
  <c r="H103" i="115"/>
  <c r="H20" i="115" s="1"/>
  <c r="G102" i="115"/>
  <c r="G101" i="115"/>
  <c r="G100" i="115"/>
  <c r="G99" i="115"/>
  <c r="G98" i="115"/>
  <c r="G97" i="115"/>
  <c r="G96" i="115"/>
  <c r="G95" i="115"/>
  <c r="G94" i="115"/>
  <c r="G93" i="115"/>
  <c r="G92" i="115"/>
  <c r="K91" i="115"/>
  <c r="K18" i="115" s="1"/>
  <c r="J91" i="115"/>
  <c r="H90" i="115"/>
  <c r="G90" i="115"/>
  <c r="H89" i="115"/>
  <c r="G89" i="115"/>
  <c r="H88" i="115"/>
  <c r="G88" i="115"/>
  <c r="H86" i="115"/>
  <c r="G86" i="115"/>
  <c r="H85" i="115"/>
  <c r="G85" i="115"/>
  <c r="H84" i="115"/>
  <c r="G84" i="115"/>
  <c r="H83" i="115"/>
  <c r="G83" i="115"/>
  <c r="H82" i="115"/>
  <c r="G82" i="115"/>
  <c r="K81" i="115"/>
  <c r="K80" i="115" s="1"/>
  <c r="J81" i="115"/>
  <c r="I81" i="115"/>
  <c r="I80" i="115" s="1"/>
  <c r="J74" i="115"/>
  <c r="H74" i="115"/>
  <c r="K72" i="115"/>
  <c r="H72" i="115"/>
  <c r="G71" i="115"/>
  <c r="J66" i="115"/>
  <c r="K61" i="115"/>
  <c r="K60" i="115" s="1"/>
  <c r="G59" i="115"/>
  <c r="K24" i="115"/>
  <c r="K23" i="115" s="1"/>
  <c r="K22" i="115" s="1"/>
  <c r="K15" i="115" s="1"/>
  <c r="J24" i="115"/>
  <c r="J23" i="115" s="1"/>
  <c r="H24" i="115"/>
  <c r="H22" i="115"/>
  <c r="K20" i="115"/>
  <c r="I20" i="115"/>
  <c r="H19" i="115"/>
  <c r="G19" i="115" s="1"/>
  <c r="J18" i="115"/>
  <c r="I18" i="115"/>
  <c r="H18" i="115"/>
  <c r="H17" i="115"/>
  <c r="G17" i="115" s="1"/>
  <c r="H15" i="115"/>
  <c r="G23" i="115" l="1"/>
  <c r="J87" i="115"/>
  <c r="H87" i="115" s="1"/>
  <c r="D20" i="154"/>
  <c r="H41" i="154"/>
  <c r="L41" i="154"/>
  <c r="L18" i="154" s="1"/>
  <c r="E24" i="154"/>
  <c r="E17" i="154" s="1"/>
  <c r="L24" i="154"/>
  <c r="G91" i="115"/>
  <c r="T40" i="120"/>
  <c r="M17" i="120"/>
  <c r="T17" i="120" s="1"/>
  <c r="I57" i="115"/>
  <c r="I79" i="115"/>
  <c r="O24" i="154"/>
  <c r="O17" i="154" s="1"/>
  <c r="G41" i="154"/>
  <c r="G18" i="154" s="1"/>
  <c r="K79" i="115"/>
  <c r="K78" i="115" s="1"/>
  <c r="K74" i="115" s="1"/>
  <c r="G103" i="115"/>
  <c r="H24" i="154"/>
  <c r="H17" i="154" s="1"/>
  <c r="V24" i="154"/>
  <c r="V17" i="154" s="1"/>
  <c r="L72" i="154"/>
  <c r="M16" i="120"/>
  <c r="T23" i="120"/>
  <c r="T16" i="120"/>
  <c r="D16" i="154"/>
  <c r="Q16" i="154"/>
  <c r="M16" i="154"/>
  <c r="G16" i="154"/>
  <c r="X16" i="154"/>
  <c r="G18" i="115"/>
  <c r="I57" i="12"/>
  <c r="G57" i="12" s="1"/>
  <c r="G20" i="115"/>
  <c r="J22" i="115"/>
  <c r="J15" i="115" s="1"/>
  <c r="G15" i="115" s="1"/>
  <c r="G24" i="115"/>
  <c r="J61" i="115"/>
  <c r="J60" i="115" s="1"/>
  <c r="I18" i="154"/>
  <c r="E18" i="154"/>
  <c r="V18" i="154"/>
  <c r="G81" i="115"/>
  <c r="AG25" i="154"/>
  <c r="S29" i="154"/>
  <c r="AG30" i="154"/>
  <c r="AG34" i="154"/>
  <c r="K41" i="154"/>
  <c r="K18" i="154" s="1"/>
  <c r="K16" i="154" s="1"/>
  <c r="T16" i="154"/>
  <c r="F41" i="154"/>
  <c r="F18" i="154" s="1"/>
  <c r="F16" i="154" s="1"/>
  <c r="J41" i="154"/>
  <c r="J18" i="154" s="1"/>
  <c r="J16" i="154" s="1"/>
  <c r="R41" i="154"/>
  <c r="R18" i="154" s="1"/>
  <c r="R16" i="154" s="1"/>
  <c r="AG66" i="154"/>
  <c r="E72" i="154"/>
  <c r="K57" i="115"/>
  <c r="H60" i="115"/>
  <c r="H81" i="115"/>
  <c r="AG26" i="154"/>
  <c r="AG38" i="154"/>
  <c r="X17" i="120"/>
  <c r="O18" i="154"/>
  <c r="I29" i="154"/>
  <c r="N16" i="154"/>
  <c r="U16" i="154"/>
  <c r="H18" i="154"/>
  <c r="P18" i="154"/>
  <c r="P16" i="154" s="1"/>
  <c r="W18" i="154"/>
  <c r="W16" i="154" s="1"/>
  <c r="S65" i="154"/>
  <c r="AG65" i="154" s="1"/>
  <c r="J80" i="115"/>
  <c r="J79" i="115" s="1"/>
  <c r="AG24" i="154" l="1"/>
  <c r="O16" i="154"/>
  <c r="E16" i="154"/>
  <c r="K56" i="115"/>
  <c r="G22" i="115"/>
  <c r="J78" i="115"/>
  <c r="H78" i="115" s="1"/>
  <c r="H79" i="115"/>
  <c r="L17" i="154"/>
  <c r="L16" i="154" s="1"/>
  <c r="H16" i="154"/>
  <c r="V16" i="154"/>
  <c r="M15" i="120"/>
  <c r="T15" i="120" s="1"/>
  <c r="I78" i="115"/>
  <c r="G79" i="115"/>
  <c r="I39" i="12"/>
  <c r="G39" i="12" s="1"/>
  <c r="J16" i="12"/>
  <c r="I16" i="12" s="1"/>
  <c r="G16" i="12" s="1"/>
  <c r="S28" i="154"/>
  <c r="AG28" i="154" s="1"/>
  <c r="AG29" i="154"/>
  <c r="S17" i="154"/>
  <c r="I28" i="154"/>
  <c r="H80" i="115"/>
  <c r="H57" i="115" s="1"/>
  <c r="H56" i="115" s="1"/>
  <c r="J57" i="115"/>
  <c r="J56" i="115" s="1"/>
  <c r="J16" i="115" s="1"/>
  <c r="G80" i="115"/>
  <c r="G57" i="115" s="1"/>
  <c r="K16" i="115" l="1"/>
  <c r="K14" i="115" s="1"/>
  <c r="K41" i="115"/>
  <c r="G78" i="115"/>
  <c r="H16" i="115"/>
  <c r="H14" i="115" s="1"/>
  <c r="J14" i="115"/>
  <c r="S16" i="154"/>
  <c r="I17" i="154"/>
  <c r="I16" i="154" s="1"/>
  <c r="H18" i="12" l="1"/>
  <c r="H16" i="12"/>
  <c r="P43" i="12" l="1"/>
  <c r="P39" i="12" s="1"/>
  <c r="M43" i="12"/>
  <c r="M39" i="12" s="1"/>
  <c r="O43" i="12" l="1"/>
  <c r="O39" i="12" s="1"/>
  <c r="T55" i="12"/>
  <c r="R43" i="12"/>
  <c r="R39" i="12" s="1"/>
  <c r="L43" i="12" l="1"/>
  <c r="L39" i="12" s="1"/>
  <c r="T43" i="12"/>
  <c r="T39" i="12" s="1"/>
  <c r="Q43" i="12" l="1"/>
  <c r="Q39" i="12" s="1"/>
  <c r="N43" i="12" l="1"/>
  <c r="N39" i="12" s="1"/>
  <c r="K43" i="12"/>
  <c r="K39" i="12" s="1"/>
  <c r="S43" i="12"/>
  <c r="S39" i="12" s="1"/>
  <c r="I60" i="115"/>
  <c r="I56" i="115" s="1"/>
  <c r="I16" i="115" s="1"/>
  <c r="G70" i="115"/>
  <c r="G69" i="115"/>
  <c r="G68" i="115"/>
  <c r="G61" i="115" l="1"/>
  <c r="G60" i="115" s="1"/>
  <c r="G56" i="115" s="1"/>
  <c r="I14" i="115"/>
  <c r="G16" i="115"/>
  <c r="G14" i="115" s="1"/>
  <c r="AD18" i="160"/>
  <c r="AD17" i="160" s="1"/>
</calcChain>
</file>

<file path=xl/sharedStrings.xml><?xml version="1.0" encoding="utf-8"?>
<sst xmlns="http://schemas.openxmlformats.org/spreadsheetml/2006/main" count="5204" uniqueCount="486">
  <si>
    <t>…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</si>
  <si>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</si>
  <si>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</si>
  <si>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</si>
  <si>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</si>
  <si>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</si>
  <si>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</si>
  <si>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</si>
  <si>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</si>
  <si>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</si>
  <si>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</si>
  <si>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</si>
  <si>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</si>
  <si>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</si>
  <si>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</si>
  <si>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</si>
  <si>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</si>
  <si>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</si>
  <si>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</si>
  <si>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</si>
  <si>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</si>
  <si>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</si>
  <si>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</si>
  <si>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</si>
  <si>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</si>
  <si>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</si>
  <si>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</si>
  <si>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</si>
  <si>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</si>
  <si>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</si>
  <si>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</si>
  <si>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</si>
  <si>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</si>
  <si>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 xml:space="preserve"> </t>
  </si>
  <si>
    <t>5</t>
  </si>
  <si>
    <t>6</t>
  </si>
  <si>
    <t>4.1</t>
  </si>
  <si>
    <t>4.1.1</t>
  </si>
  <si>
    <t>4.1.2</t>
  </si>
  <si>
    <t>4.1.3</t>
  </si>
  <si>
    <t>4.1.4</t>
  </si>
  <si>
    <t>4.1.5</t>
  </si>
  <si>
    <t>4.1.6</t>
  </si>
  <si>
    <t>4.2</t>
  </si>
  <si>
    <t>7</t>
  </si>
  <si>
    <t>8</t>
  </si>
  <si>
    <t>9</t>
  </si>
  <si>
    <t>10</t>
  </si>
  <si>
    <t>11</t>
  </si>
  <si>
    <t>оборудование</t>
  </si>
  <si>
    <t>прочие затраты</t>
  </si>
  <si>
    <t>4.4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</si>
  <si>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</si>
  <si>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</si>
  <si>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</si>
  <si>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</si>
  <si>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</si>
  <si>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</si>
  <si>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</si>
  <si>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</si>
  <si>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</si>
  <si>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</si>
  <si>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</si>
  <si>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</si>
  <si>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</si>
  <si>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</si>
  <si>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</si>
  <si>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</si>
  <si>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</si>
  <si>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</si>
  <si>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</si>
  <si>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</si>
  <si>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</si>
  <si>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</si>
  <si>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</si>
  <si>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</si>
  <si>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</si>
  <si>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</si>
  <si>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</si>
  <si>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</si>
  <si>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</si>
  <si>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</si>
  <si>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</si>
  <si>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</si>
  <si>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</si>
  <si>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</si>
  <si>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4.3.7</t>
  </si>
  <si>
    <t>4.4.7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</si>
  <si>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</si>
  <si>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</si>
  <si>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</si>
  <si>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</si>
  <si>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</si>
  <si>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</si>
  <si>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Утвержденный план</t>
  </si>
  <si>
    <t>Плановые показатели реализации инвестиционной программы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</si>
  <si>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</si>
  <si>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</si>
  <si>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</si>
  <si>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</si>
  <si>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</si>
  <si>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</si>
  <si>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</si>
  <si>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</si>
  <si>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</si>
  <si>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</si>
  <si>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</si>
  <si>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</si>
  <si>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</si>
  <si>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</si>
  <si>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</si>
  <si>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</si>
  <si>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</si>
  <si>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</si>
  <si>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</si>
  <si>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</si>
  <si>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</si>
  <si>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</si>
  <si>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</si>
  <si>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</si>
  <si>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</si>
  <si>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</si>
  <si>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</si>
  <si>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</si>
  <si>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</si>
  <si>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</si>
  <si>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</si>
  <si>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</si>
  <si>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</si>
  <si>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</si>
  <si>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</si>
  <si>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</si>
  <si>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</si>
  <si>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</si>
  <si>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</si>
  <si>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</si>
  <si>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</si>
  <si>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</si>
  <si>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</si>
  <si>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</si>
  <si>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</si>
  <si>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</si>
  <si>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</si>
  <si>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</si>
  <si>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</si>
  <si>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</si>
  <si>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</si>
  <si>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</si>
  <si>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</si>
  <si>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</si>
  <si>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</si>
  <si>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</si>
  <si>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</si>
  <si>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</si>
  <si>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</si>
  <si>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</si>
  <si>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</si>
  <si>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4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</si>
  <si>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</si>
  <si>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</si>
  <si>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</si>
  <si>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</si>
  <si>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</si>
  <si>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</si>
  <si>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</si>
  <si>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</si>
  <si>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</si>
  <si>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</si>
  <si>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</si>
  <si>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</si>
  <si>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</si>
  <si>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</si>
  <si>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</si>
  <si>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</si>
  <si>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</si>
  <si>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t xml:space="preserve">     менее 3 лет, то в настоящей форме удаляются столбцы 4.3.1 - 4.3.6  или 4.2.1 - 4.3.6.</t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</si>
  <si>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</si>
  <si>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</si>
  <si>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</si>
  <si>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</si>
  <si>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</si>
  <si>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</si>
  <si>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</si>
  <si>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</si>
  <si>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</si>
  <si>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</si>
  <si>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</si>
  <si>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</si>
  <si>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</si>
  <si>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</si>
  <si>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</si>
  <si>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</si>
  <si>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</si>
  <si>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</si>
  <si>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</si>
  <si>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</si>
  <si>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</si>
  <si>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</si>
  <si>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</si>
  <si>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</si>
  <si>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</si>
  <si>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</si>
  <si>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0</t>
  </si>
  <si>
    <t>ВСЕГО по инвестиционной программе, в том числе:</t>
  </si>
  <si>
    <t>нд</t>
  </si>
  <si>
    <t>0.4</t>
  </si>
  <si>
    <t>0.5</t>
  </si>
  <si>
    <t>0.6</t>
  </si>
  <si>
    <t>Технологическое присоединение энергопринимающих устройств потребителей, всего, в том числе:</t>
  </si>
  <si>
    <t>1.1.1.1.2</t>
  </si>
  <si>
    <t>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не превышающей 15 кВт включительно, не включаемых в состав платы за технологическое присоединение (строительство "последней мили")</t>
  </si>
  <si>
    <t>F_SZhO_13.19</t>
  </si>
  <si>
    <t>1</t>
  </si>
  <si>
    <t>Республика Мордовия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</si>
  <si>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</si>
  <si>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</si>
  <si>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</si>
  <si>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электрпередач, всего, в том числе:</t>
  </si>
  <si>
    <t>1.2.2.1</t>
  </si>
  <si>
    <t>Реконструкция линий электропередач, всего, в том числе:</t>
  </si>
  <si>
    <t>1.2.2.1.1</t>
  </si>
  <si>
    <t xml:space="preserve">Реконструкция ВЛ-0,4 кВ, РМ, Лямбирский район, с. Лямбирь по ул.  Комсомольская, Ленина, Садовая,  Тукая, Энергетиков   </t>
  </si>
  <si>
    <t>F_SZhO_01</t>
  </si>
  <si>
    <t>1.2.2.1.2</t>
  </si>
  <si>
    <t>F_SZhO_011</t>
  </si>
  <si>
    <t>1.2.2.1.3</t>
  </si>
  <si>
    <t xml:space="preserve">Реконструкция ВЛ-0,4 кВ, РМ, Атяшевский район, п. Атяшево по ул. Первомайская, Строителей, Ленина, Горюнова, пер. Школьный и Транспортный </t>
  </si>
  <si>
    <t>F_SZhO_02.17</t>
  </si>
  <si>
    <t>1.2.2.1.4</t>
  </si>
  <si>
    <t>F_SZhO_021.17</t>
  </si>
  <si>
    <t>1.2.2.1.5</t>
  </si>
  <si>
    <t>Реконструкция ВЛ-0,4 кВ, РМ, Ичалковский район, п. Смольный по ул. Тополей,Набережная,Школьная, Центральная,Спортивная,Дружбы,Солнечная, Новая, с. Кемля по ул. Советская, Октябрьская</t>
  </si>
  <si>
    <t>F_SZhO_03.18</t>
  </si>
  <si>
    <t>1.2.2.1.6</t>
  </si>
  <si>
    <t>F_SZhO_031.18</t>
  </si>
  <si>
    <t>1.2.2.1.7</t>
  </si>
  <si>
    <t>Реконструкция ВЛ-0,4 кВ, РМ, Большеберезниковский район, с. Б. Березники по ул. 50 лет Октября,60 лет Октября, Победы, Луначарского</t>
  </si>
  <si>
    <t>F_SZhO_04.19</t>
  </si>
  <si>
    <t>1.2.2.1.8</t>
  </si>
  <si>
    <t>F_SZhO_041.19</t>
  </si>
  <si>
    <t>1.2.2.1.9</t>
  </si>
  <si>
    <t xml:space="preserve">Реконструкция ВЛ-0,4 кВ, РМ, Лямбирский район, с. Лямбирь по ул. Октябрьская  </t>
  </si>
  <si>
    <t>F_SZhO_16.19</t>
  </si>
  <si>
    <t>1.2.2.1.10</t>
  </si>
  <si>
    <t>F_SZhO_161.19</t>
  </si>
  <si>
    <t>1.2.2.2</t>
  </si>
  <si>
    <t>Модернизация, техническое перевооружение линий электропередачи, всего, в том числе:</t>
  </si>
  <si>
    <t>1.2.2.2.1</t>
  </si>
  <si>
    <t>Мероприятие по замене провода меньшего сечения на большее с. Б.Березники Большеберезниковского района</t>
  </si>
  <si>
    <t>F_SZhO_05.19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</si>
  <si>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</si>
  <si>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</si>
  <si>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1.2.3.1.1</t>
  </si>
  <si>
    <t xml:space="preserve">Замена старых индукционных приборов учета(класс точности 2.5) на АСКУЭ </t>
  </si>
  <si>
    <t>F_SZhO_07</t>
  </si>
  <si>
    <t>F_SZhO_071</t>
  </si>
  <si>
    <t>Прочее новое строительство объектов электросетевого хозяйства, всего, в том числе:</t>
  </si>
  <si>
    <t>Строительство ТП 10/0,4 кВ, РМ, Кочкуровский район, с. Кочкурово по ул. Молодежная</t>
  </si>
  <si>
    <t>F_SZhO_08.19</t>
  </si>
  <si>
    <t>1.4.2</t>
  </si>
  <si>
    <t>F_SZhO_081.19</t>
  </si>
  <si>
    <t>1.4.3</t>
  </si>
  <si>
    <t>Строительство ВЛ-10 кВ, РМ, Кочкуровский район, с. Кочкурово по ул. Молодежная</t>
  </si>
  <si>
    <t>F_SZhO_09.19</t>
  </si>
  <si>
    <t>1.4.4</t>
  </si>
  <si>
    <t>F_SZhO_091.19</t>
  </si>
  <si>
    <t>1.4.5</t>
  </si>
  <si>
    <t>Строительство ВЛ-0,4 кВ, РМ, Кочкуровский район, с. Кочкурово по ул. Молодежная</t>
  </si>
  <si>
    <t>F_SZhO_10.19</t>
  </si>
  <si>
    <t>1.4.6</t>
  </si>
  <si>
    <t>F_SZhO_101.19</t>
  </si>
  <si>
    <t>1.4.7</t>
  </si>
  <si>
    <t>Строительство ТП 10/0,4 кВ, РМ, Ляимбирский район, с. Лямбирь по ул. Октябрьская</t>
  </si>
  <si>
    <t>F_SZhO_15.19</t>
  </si>
  <si>
    <t>1.4.8</t>
  </si>
  <si>
    <t>F_SZhO_151.19</t>
  </si>
  <si>
    <t>1.4.9</t>
  </si>
  <si>
    <t xml:space="preserve">Строительство ВЛ-10 кВ, РМ, Лямбирский район, с. Лямбирь по ул.  Октябрьская  </t>
  </si>
  <si>
    <t>F_SZhO_14.19</t>
  </si>
  <si>
    <t>1.4.10</t>
  </si>
  <si>
    <t>F_SZhO_141.19</t>
  </si>
  <si>
    <t>1.6</t>
  </si>
  <si>
    <t>Прочие инвестиционные проекты, всего, в том числе:</t>
  </si>
  <si>
    <t>1.6.1</t>
  </si>
  <si>
    <t>Закупка Автоподъемника АГП-18 на базе ГАЗ 3308</t>
  </si>
  <si>
    <t>F_SZhO_11.16</t>
  </si>
  <si>
    <t>1.6.2</t>
  </si>
  <si>
    <t>Закупка Бурильной крановой машины БКМ-317-01 на базе ГАЗ 3308</t>
  </si>
  <si>
    <t>F_SZhO_12.17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</si>
  <si>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</si>
  <si>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</si>
  <si>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</si>
  <si>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</si>
  <si>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</si>
  <si>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</si>
  <si>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</si>
  <si>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 </t>
    </r>
  </si>
  <si>
    <t>0.1</t>
  </si>
  <si>
    <t>0.2</t>
  </si>
  <si>
    <t>0.3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</si>
  <si>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</si>
  <si>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</si>
  <si>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</si>
  <si>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</si>
  <si>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</si>
  <si>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</si>
  <si>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</si>
  <si>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</si>
  <si>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</si>
  <si>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</si>
  <si>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</si>
  <si>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</si>
  <si>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</si>
  <si>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</si>
  <si>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</si>
  <si>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</si>
  <si>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</si>
  <si>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</si>
  <si>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</si>
  <si>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</si>
  <si>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</si>
  <si>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</si>
  <si>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</si>
  <si>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</si>
  <si>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</si>
  <si>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 xml:space="preserve">Замена старых индукционных приборов учета (класс точности 2.5) на АСКУЭ 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</si>
  <si>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</si>
  <si>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</si>
  <si>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</si>
  <si>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</si>
  <si>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</si>
  <si>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</si>
  <si>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</si>
  <si>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</si>
  <si>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</si>
  <si>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</si>
  <si>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</si>
  <si>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</si>
  <si>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</si>
  <si>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</si>
  <si>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</si>
  <si>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</si>
  <si>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</si>
  <si>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</si>
  <si>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</si>
  <si>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</si>
  <si>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</si>
  <si>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</si>
  <si>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</si>
  <si>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</si>
  <si>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r>
      <rPr>
        <sz val="12"/>
        <color indexed="8"/>
        <rFont val="Times New Roman"/>
        <family val="1"/>
        <charset val="204"/>
      </rPr>
      <t xml:space="preserve"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Ртр.n)</t>
    </r>
  </si>
  <si>
    <r>
      <rPr>
        <sz val="12"/>
        <color indexed="8"/>
        <rFont val="Times New Roman"/>
        <family val="1"/>
        <charset val="204"/>
      </rPr>
      <t xml:space="preserve">Показатель увеличения мощности силовых трансформаторов на подстанциях в рамках осуществления технологического присоединения к электрическим сетям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Ртп_тр.n)</t>
    </r>
  </si>
  <si>
    <r>
      <rPr>
        <sz val="12"/>
        <color indexed="8"/>
        <rFont val="Times New Roman"/>
        <family val="1"/>
        <charset val="204"/>
      </rP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сеям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Lлэп.n)</t>
    </r>
  </si>
  <si>
    <r>
      <rPr>
        <sz val="12"/>
        <color indexed="8"/>
        <rFont val="Times New Roman"/>
        <family val="1"/>
        <charset val="204"/>
      </rP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сеям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Lтп_лэп.n)</t>
    </r>
  </si>
  <si>
    <r>
      <rPr>
        <sz val="12"/>
        <color indexed="8"/>
        <rFont val="Times New Roman"/>
        <family val="1"/>
        <charset val="204"/>
      </rPr>
      <t xml:space="preserve">Показатель максимальной мощности присоединяемых потребителей электрической эенергии </t>
    </r>
    <r>
      <rPr>
        <sz val="14"/>
        <color indexed="8"/>
        <rFont val="Times New Roman"/>
        <family val="1"/>
        <charset val="204"/>
      </rPr>
      <t>(Sпотр.тп)</t>
    </r>
  </si>
  <si>
    <r>
      <rPr>
        <sz val="12"/>
        <color indexed="8"/>
        <rFont val="Times New Roman"/>
        <family val="1"/>
        <charset val="204"/>
      </rP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</t>
    </r>
    <r>
      <rPr>
        <sz val="14"/>
        <color indexed="8"/>
        <rFont val="Times New Roman"/>
        <family val="1"/>
        <charset val="204"/>
      </rPr>
      <t>(Sэх.тп)</t>
    </r>
  </si>
  <si>
    <r>
      <rPr>
        <sz val="12"/>
        <color indexed="8"/>
        <rFont val="Times New Roman"/>
        <family val="1"/>
        <charset val="204"/>
      </rPr>
      <t xml:space="preserve">Показатель степени загрузки трансформаторной подстанции </t>
    </r>
    <r>
      <rPr>
        <sz val="14"/>
        <color indexed="8"/>
        <rFont val="Times New Roman"/>
        <family val="1"/>
        <charset val="204"/>
      </rPr>
      <t>(Кзагр.)</t>
    </r>
  </si>
  <si>
    <r>
      <rPr>
        <sz val="12"/>
        <color indexed="8"/>
        <rFont val="Times New Roman"/>
        <family val="1"/>
        <charset val="204"/>
      </rPr>
      <t xml:space="preserve">Показатель замены силовых трансформаторов </t>
    </r>
    <r>
      <rPr>
        <sz val="14"/>
        <color indexed="8"/>
        <rFont val="Times New Roman"/>
        <family val="1"/>
        <charset val="204"/>
      </rPr>
      <t>(Рз_тр.n)</t>
    </r>
  </si>
  <si>
    <r>
      <rPr>
        <sz val="12"/>
        <color indexed="8"/>
        <rFont val="Times New Roman"/>
        <family val="1"/>
        <charset val="204"/>
      </rPr>
      <t>Показатель замены линий электропередачи</t>
    </r>
    <r>
      <rPr>
        <sz val="14"/>
        <color indexed="8"/>
        <rFont val="Times New Roman"/>
        <family val="1"/>
        <charset val="204"/>
      </rPr>
      <t xml:space="preserve"> (Lз_лэп.n)</t>
    </r>
  </si>
  <si>
    <r>
      <rPr>
        <sz val="12"/>
        <color indexed="8"/>
        <rFont val="Times New Roman"/>
        <family val="1"/>
        <charset val="204"/>
      </rPr>
      <t xml:space="preserve">Показатель замены выключателей </t>
    </r>
    <r>
      <rPr>
        <sz val="14"/>
        <color indexed="8"/>
        <rFont val="Times New Roman"/>
        <family val="1"/>
        <charset val="204"/>
      </rPr>
      <t>(Вз.n)</t>
    </r>
  </si>
  <si>
    <r>
      <rPr>
        <sz val="12"/>
        <color indexed="8"/>
        <rFont val="Times New Roman"/>
        <family val="1"/>
        <charset val="204"/>
      </rPr>
      <t xml:space="preserve">Показатель замены устройств компенсации реактивной мощности </t>
    </r>
    <r>
      <rPr>
        <sz val="14"/>
        <color indexed="8"/>
        <rFont val="Times New Roman"/>
        <family val="1"/>
        <charset val="204"/>
      </rPr>
      <t>(Рз_укрм.n)</t>
    </r>
  </si>
  <si>
    <r>
      <rPr>
        <sz val="12"/>
        <color indexed="8"/>
        <rFont val="Times New Roman"/>
        <family val="1"/>
        <charset val="204"/>
      </rPr>
      <t xml:space="preserve"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ПОдист)</t>
    </r>
  </si>
  <si>
    <r>
      <rPr>
        <sz val="12"/>
        <color indexed="8"/>
        <rFont val="Times New Roman"/>
        <family val="1"/>
        <charset val="204"/>
      </rPr>
      <t xml:space="preserve">Показатель оценки изменения средней продолжительности прекращения передачи электрической энергии потребителям услуг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пsaidi)</t>
    </r>
  </si>
  <si>
    <r>
      <rPr>
        <sz val="12"/>
        <color indexed="8"/>
        <rFont val="Times New Roman"/>
        <family val="1"/>
        <charset val="204"/>
      </rPr>
      <t>Показатель оценки изменения средней частоты прекращения передачи электрической энергии потребителям услуг</t>
    </r>
    <r>
      <rPr>
        <sz val="14"/>
        <color indexed="8"/>
        <rFont val="Times New Roman"/>
        <family val="1"/>
        <charset val="204"/>
      </rPr>
      <t xml:space="preserve"> 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Пsaifi)</t>
    </r>
  </si>
  <si>
    <r>
      <rPr>
        <sz val="12"/>
        <color indexed="8"/>
        <rFont val="Times New Roman"/>
        <family val="1"/>
        <charset val="204"/>
      </rPr>
      <t xml:space="preserve">Показатель оценки изменения объема недоотпущенной электрической энергии </t>
    </r>
    <r>
      <rPr>
        <sz val="14"/>
        <color indexed="8"/>
        <rFont val="Times New Roman"/>
        <family val="1"/>
        <charset val="204"/>
      </rPr>
      <t>(</t>
    </r>
    <r>
      <rPr>
        <sz val="14"/>
        <color indexed="8"/>
        <rFont val="Calibri"/>
        <family val="2"/>
        <charset val="204"/>
      </rPr>
      <t>Δ</t>
    </r>
    <r>
      <rPr>
        <sz val="14"/>
        <color indexed="8"/>
        <rFont val="Times New Roman"/>
        <family val="1"/>
        <charset val="204"/>
      </rPr>
      <t>Пens)</t>
    </r>
  </si>
  <si>
    <r>
      <rPr>
        <sz val="12"/>
        <color indexed="8"/>
        <rFont val="Times New Roman"/>
        <family val="1"/>
        <charset val="204"/>
      </rP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  </r>
    <r>
      <rPr>
        <sz val="14"/>
        <color indexed="8"/>
        <rFont val="Times New Roman"/>
        <family val="1"/>
        <charset val="204"/>
      </rPr>
      <t>(Nсд_тпр)</t>
    </r>
  </si>
  <si>
    <r>
      <rPr>
        <sz val="12"/>
        <color indexed="8"/>
        <rFont val="Times New Roman"/>
        <family val="1"/>
        <charset val="204"/>
      </rPr>
  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  </r>
    <r>
      <rPr>
        <sz val="14"/>
        <color indexed="8"/>
        <rFont val="Times New Roman"/>
        <family val="1"/>
        <charset val="204"/>
      </rPr>
      <t xml:space="preserve"> (Nсд_тпр.нс)</t>
    </r>
  </si>
  <si>
    <r>
      <rPr>
        <sz val="12"/>
        <color indexed="8"/>
        <rFont val="Times New Roman"/>
        <family val="1"/>
        <charset val="204"/>
      </rP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</t>
    </r>
    <r>
      <rPr>
        <sz val="14"/>
        <color indexed="8"/>
        <rFont val="Times New Roman"/>
        <family val="1"/>
        <charset val="204"/>
      </rPr>
      <t>(Фтз)</t>
    </r>
  </si>
  <si>
    <r>
      <rPr>
        <sz val="12"/>
        <color indexed="8"/>
        <rFont val="Times New Roman"/>
        <family val="1"/>
        <charset val="204"/>
      </rPr>
      <t xml:space="preserve"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</t>
    </r>
    <r>
      <rPr>
        <sz val="14"/>
        <color indexed="8"/>
        <rFont val="Times New Roman"/>
        <family val="1"/>
        <charset val="204"/>
      </rPr>
      <t>(Фоив)</t>
    </r>
  </si>
  <si>
    <r>
      <rPr>
        <sz val="12"/>
        <color indexed="8"/>
        <rFont val="Times New Roman"/>
        <family val="1"/>
        <charset val="204"/>
      </rP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  </r>
    <r>
      <rPr>
        <sz val="14"/>
        <color indexed="8"/>
        <rFont val="Times New Roman"/>
        <family val="1"/>
        <charset val="204"/>
      </rPr>
      <t xml:space="preserve"> (Фтрр)</t>
    </r>
  </si>
  <si>
    <r>
      <rPr>
        <sz val="12"/>
        <color indexed="8"/>
        <rFont val="Times New Roman"/>
        <family val="1"/>
        <charset val="204"/>
      </rPr>
      <t>Показатель объема финансовых потребностей, необходимых для реализации мероприятий, направленных на развитие информационной инфраструктуры</t>
    </r>
    <r>
      <rPr>
        <sz val="14"/>
        <color indexed="8"/>
        <rFont val="Times New Roman"/>
        <family val="1"/>
        <charset val="204"/>
      </rPr>
      <t xml:space="preserve"> (Фит)</t>
    </r>
  </si>
  <si>
    <r>
      <rPr>
        <sz val="12"/>
        <color indexed="8"/>
        <rFont val="Times New Roman"/>
        <family val="1"/>
        <charset val="204"/>
      </rP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</t>
    </r>
    <r>
      <rPr>
        <sz val="14"/>
        <color indexed="8"/>
        <rFont val="Times New Roman"/>
        <family val="1"/>
        <charset val="204"/>
      </rPr>
      <t xml:space="preserve"> (Фхо)</t>
    </r>
  </si>
  <si>
    <r>
      <rPr>
        <sz val="12"/>
        <color indexed="8"/>
        <rFont val="Times New Roman"/>
        <family val="1"/>
        <charset val="204"/>
      </rP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  </r>
    <r>
      <rPr>
        <sz val="14"/>
        <color indexed="8"/>
        <rFont val="Times New Roman"/>
        <family val="1"/>
        <charset val="204"/>
      </rPr>
      <t>(Фнэ)</t>
    </r>
  </si>
  <si>
    <t>Класс напряжения, кВ</t>
  </si>
  <si>
    <t>6-10</t>
  </si>
  <si>
    <t>4.3</t>
  </si>
  <si>
    <t>4.9</t>
  </si>
  <si>
    <t>4.10</t>
  </si>
  <si>
    <t>4.11</t>
  </si>
  <si>
    <t>4.12</t>
  </si>
  <si>
    <t>4.13</t>
  </si>
  <si>
    <t>4.14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</si>
  <si>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</si>
  <si>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</si>
  <si>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</si>
  <si>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r>
      <rPr>
        <vertAlign val="superscript"/>
        <sz val="15.5"/>
        <rFont val="Times New Roman"/>
        <family val="1"/>
        <charset val="204"/>
      </rPr>
      <t>1)</t>
    </r>
    <r>
      <rPr>
        <sz val="15.5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</si>
  <si>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5.5"/>
        <rFont val="Times New Roman"/>
        <family val="1"/>
        <charset val="204"/>
      </rPr>
      <t>2)</t>
    </r>
    <r>
      <rPr>
        <sz val="15.5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</si>
  <si>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5.5"/>
        <rFont val="Times New Roman"/>
        <family val="1"/>
        <charset val="204"/>
      </rPr>
      <t>3)</t>
    </r>
    <r>
      <rPr>
        <sz val="15.5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</si>
  <si>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>Реконструкция ВЛ-0,4 кВ, РМ, Атяшевский район, п.Атяшево по ул. Первомайская, Строителей, Ленина, Горюнова, пер. Школьный и Транспортный</t>
  </si>
  <si>
    <t>Реконструкция ВЛ-0,4 кВ, РМ, Ичалковский район, п. Смольный по ул. Тополей, Набережная, Школьная, Центральная, Спортивная, Дружбы, Солнечная, Новая, с. Кемля по ул. Советская, Октябрьская</t>
  </si>
  <si>
    <t>Реконструкция Вл-0,4 кВ РМ, Большеберезниковский район, . Б. Березники по ул. 50 лет Октября, 60 лет Октября, Победы, Луначарского</t>
  </si>
  <si>
    <t xml:space="preserve">Реконструкция ВЛ-0,4 кВ, РМ, Лямбирский район, с. Лямбирь по ул.  Октябрьская  </t>
  </si>
  <si>
    <t xml:space="preserve">Мероприятие по замене провода меньшего сечения на большее в с. Б.Березники Большеберезниковского района </t>
  </si>
  <si>
    <t>1.2.3.1.2</t>
  </si>
  <si>
    <t xml:space="preserve">Строительство  ВЛ-10 кВ, РМ, Лямбирский район, с. Лямбирь по ул.  Октябрьская  </t>
  </si>
  <si>
    <t xml:space="preserve">Строительство  ТП 10/0,4 кВ, РМ, Лямбирский район, с. Лямбирь по ул.  Октябрьская  </t>
  </si>
  <si>
    <t>Закупка Бурильной крановой машины БКМ -317-01 на базе ГАЗ 3308</t>
  </si>
  <si>
    <r>
      <t xml:space="preserve">2019 год </t>
    </r>
    <r>
      <rPr>
        <vertAlign val="superscript"/>
        <sz val="12"/>
        <rFont val="Times New Roman"/>
        <family val="1"/>
        <charset val="204"/>
      </rPr>
      <t>3)</t>
    </r>
  </si>
  <si>
    <t>2016-2019</t>
  </si>
  <si>
    <t xml:space="preserve"> План принятия основных средств и нематериальных активов к бухгалтерскому учету на 2019 год</t>
  </si>
  <si>
    <t>Итого  план 
На 2019 год</t>
  </si>
  <si>
    <t>МВ×А</t>
  </si>
  <si>
    <t>Мвар</t>
  </si>
  <si>
    <t>км ЛЭП</t>
  </si>
  <si>
    <t>МВт</t>
  </si>
  <si>
    <t>Другое</t>
  </si>
  <si>
    <t>1.2.3.1.3</t>
  </si>
  <si>
    <t>G_SZhO_07</t>
  </si>
  <si>
    <t>G_SZhO_071</t>
  </si>
  <si>
    <t>1.2.1.1.1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</si>
  <si>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</si>
  <si>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</si>
  <si>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</si>
  <si>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</si>
  <si>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</si>
  <si>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</si>
  <si>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</si>
  <si>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</si>
  <si>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</si>
  <si>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Мероприятие по замене провода меньшего сечения на большее в с. Б.Березники Большеберезниковского района</t>
  </si>
  <si>
    <t>1.2.3.1.5</t>
  </si>
  <si>
    <t>6.1.8</t>
  </si>
  <si>
    <t>6.1.9</t>
  </si>
  <si>
    <t>6.1.10</t>
  </si>
  <si>
    <t>6.1.11</t>
  </si>
  <si>
    <t>6.1.12</t>
  </si>
  <si>
    <t>6.1.13</t>
  </si>
  <si>
    <t>6.1.14</t>
  </si>
  <si>
    <t>2019 год</t>
  </si>
  <si>
    <t>4.3.8</t>
  </si>
  <si>
    <t>4.3.9</t>
  </si>
  <si>
    <t>4.3.10</t>
  </si>
  <si>
    <t>4.3.11</t>
  </si>
  <si>
    <t>4.3.12</t>
  </si>
  <si>
    <t>Реконструкция ВЛ-0,4 кВ РМ, Большеберезниковский район, . Б. Березники по ул. 50 лет Октября, 60 лет Октября, Победы, Луначарского</t>
  </si>
  <si>
    <t>Замена старых индукционных приборов учета (класс точности 2.5) на АСКУЭ</t>
  </si>
  <si>
    <t>F_SZhO_01.19</t>
  </si>
  <si>
    <t>F_SZhO_011.19</t>
  </si>
  <si>
    <t xml:space="preserve">Мероприятие по замене провода меньшего сечения на большее  в с. Б.Березники Большеберезниковского района </t>
  </si>
  <si>
    <t>F_SZhO_07.19</t>
  </si>
  <si>
    <t>F_SZhO_071.19</t>
  </si>
  <si>
    <t>4.5</t>
  </si>
  <si>
    <t>4.6</t>
  </si>
  <si>
    <t>4.7</t>
  </si>
  <si>
    <t>4.8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</si>
  <si>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</si>
  <si>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</si>
  <si>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</si>
  <si>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</si>
  <si>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</si>
  <si>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</si>
  <si>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</si>
  <si>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</si>
  <si>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</si>
  <si>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</si>
  <si>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</si>
  <si>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</si>
  <si>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</si>
  <si>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</si>
  <si>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 xml:space="preserve"> Утвержденный план</t>
  </si>
  <si>
    <t>Общество с ограниченной ответственностью "Системы жизнеобеспечения РМ"</t>
  </si>
  <si>
    <t xml:space="preserve">План 
на 01.01.2019 года </t>
  </si>
  <si>
    <t>Технологическое присоединение, в том числе:</t>
  </si>
  <si>
    <r>
      <t>План 
на 01.01.2019года</t>
    </r>
    <r>
      <rPr>
        <vertAlign val="superscript"/>
        <sz val="12"/>
        <rFont val="Times New Roman"/>
        <family val="1"/>
        <charset val="204"/>
      </rPr>
      <t>3)</t>
    </r>
  </si>
  <si>
    <t>Освоение капитальных вложений в прогнозных ценах соответствующих лет, млн. руб. (без НДС)</t>
  </si>
  <si>
    <t>14</t>
  </si>
  <si>
    <t xml:space="preserve">полученная от реализации продукции и оказанных услуг по регулируемым ценам (тарифам): </t>
  </si>
  <si>
    <t>производства и поставки электрической энергии и мощности</t>
  </si>
  <si>
    <t>производства и поставки тепловой энергии</t>
  </si>
  <si>
    <t>оказание услуг по передаче электрической энергии</t>
  </si>
  <si>
    <t>1.2.1.3</t>
  </si>
  <si>
    <t>Год 2019</t>
  </si>
  <si>
    <t>1.1.3.3</t>
  </si>
  <si>
    <t>1.1.3.4</t>
  </si>
  <si>
    <t>1.1.1.1.1</t>
  </si>
  <si>
    <t xml:space="preserve">«Приложение 1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</si>
  <si>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2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</si>
  <si>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3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</si>
  <si>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4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</si>
  <si>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5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</si>
  <si>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6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</si>
  <si>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7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</si>
  <si>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Приложение 8 к приказу Министерства энергетики и тарифной 
политики Республики Мордовия 14 августа 2015 г. № 60
(в редакции приказа Республиканской службы по тарифам 
Республики Мордовия от 31 октября 2019 г. № 110)
</t>
  </si>
  <si>
    <t xml:space="preserve">2. Настоящий приказ вступает в силу со дня принятия.
3. Контроль за исполнением настоящего приказа возложить на первого заместителя начальника Республиканской службы по тарифам Республики Мордовия А.А. Волкова. </t>
  </si>
  <si>
    <t>Начальник                                                                                                 А.В. Рязанов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</si>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</sst>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  <numFmt numFmtId="169" formatCode="0.0"/>
    <numFmt numFmtId="170" formatCode="#,##0.00\ [$руб.-419];[Red]\-#,##0.00\ [$руб.-419]"/>
    <numFmt numFmtId="171" formatCode="#,##0.00&quot;    &quot;;#,##0.00&quot;    &quot;;\-#&quot;    &quot;;@\ "/>
    <numFmt numFmtId="172" formatCode="_-* #,##0.000_р_._-;\-* #,##0.000_р_._-;_-* &quot;-&quot;??_р_._-;_-@_-"/>
  </numFmts>
  <fonts count="7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5.5"/>
      <name val="Times New Roman"/>
      <family val="1"/>
      <charset val="204"/>
    </font>
    <font>
      <vertAlign val="superscript"/>
      <sz val="15.5"/>
      <name val="Times New Roman"/>
      <family val="1"/>
      <charset val="204"/>
    </font>
    <font>
      <sz val="11"/>
      <color indexed="8"/>
      <name val="SimSu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rgb="FFFF0000"/>
        <bgColor indexed="24"/>
      </patternFill>
    </fill>
    <fill>
      <patternFill patternType="solid">
        <fgColor theme="0"/>
        <bgColor indexed="10"/>
      </patternFill>
    </fill>
    <fill>
      <patternFill patternType="solid">
        <fgColor theme="0" tint="-0.14999847407452621"/>
        <b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9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8" fillId="0" borderId="0"/>
    <xf numFmtId="0" fontId="38" fillId="0" borderId="0"/>
    <xf numFmtId="16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8" fillId="0" borderId="0"/>
    <xf numFmtId="9" fontId="51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3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28" fillId="0" borderId="0" applyNumberFormat="0" applyFill="0" applyBorder="0" applyProtection="0"/>
    <xf numFmtId="0" fontId="68" fillId="0" borderId="0" applyNumberFormat="0" applyFill="0" applyBorder="0" applyProtection="0">
      <alignment horizontal="center"/>
    </xf>
    <xf numFmtId="0" fontId="68" fillId="0" borderId="0" applyNumberFormat="0" applyFill="0" applyBorder="0" applyProtection="0">
      <alignment horizontal="center" textRotation="90"/>
    </xf>
    <xf numFmtId="0" fontId="69" fillId="0" borderId="0" applyNumberFormat="0" applyFill="0" applyBorder="0" applyProtection="0"/>
    <xf numFmtId="170" fontId="69" fillId="0" borderId="0" applyFill="0" applyBorder="0" applyProtection="0"/>
    <xf numFmtId="171" fontId="12" fillId="0" borderId="0" applyFill="0" applyBorder="0" applyProtection="0"/>
    <xf numFmtId="0" fontId="72" fillId="0" borderId="0"/>
    <xf numFmtId="0" fontId="72" fillId="0" borderId="0"/>
  </cellStyleXfs>
  <cellXfs count="686">
    <xf numFmtId="0" fontId="0" fillId="0" borderId="0" xfId="0"/>
    <xf numFmtId="0" fontId="12" fillId="0" borderId="0" xfId="0" applyFont="1"/>
    <xf numFmtId="0" fontId="12" fillId="0" borderId="0" xfId="0" applyFont="1" applyFill="1"/>
    <xf numFmtId="0" fontId="34" fillId="0" borderId="0" xfId="45" applyFont="1" applyFill="1" applyBorder="1" applyAlignment="1">
      <alignment vertical="center"/>
    </xf>
    <xf numFmtId="0" fontId="39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1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9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0" fillId="24" borderId="0" xfId="58" applyFont="1" applyFill="1" applyAlignment="1">
      <alignment vertical="center" wrapText="1"/>
    </xf>
    <xf numFmtId="0" fontId="40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8" fillId="24" borderId="10" xfId="57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1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vertical="center"/>
    </xf>
    <xf numFmtId="164" fontId="12" fillId="0" borderId="10" xfId="57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4" fillId="24" borderId="10" xfId="57" applyNumberFormat="1" applyFont="1" applyFill="1" applyBorder="1" applyAlignment="1">
      <alignment horizontal="center" vertical="center"/>
    </xf>
    <xf numFmtId="0" fontId="54" fillId="24" borderId="10" xfId="57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12" fillId="24" borderId="0" xfId="0" applyFont="1" applyFill="1"/>
    <xf numFmtId="0" fontId="0" fillId="24" borderId="0" xfId="0" applyFont="1" applyFill="1"/>
    <xf numFmtId="49" fontId="59" fillId="25" borderId="18" xfId="0" applyNumberFormat="1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/>
    </xf>
    <xf numFmtId="49" fontId="61" fillId="24" borderId="10" xfId="0" applyNumberFormat="1" applyFont="1" applyFill="1" applyBorder="1" applyAlignment="1">
      <alignment horizontal="center" vertical="center"/>
    </xf>
    <xf numFmtId="49" fontId="59" fillId="25" borderId="19" xfId="283" applyNumberFormat="1" applyFont="1" applyFill="1" applyBorder="1" applyAlignment="1">
      <alignment horizontal="center" vertical="center"/>
    </xf>
    <xf numFmtId="49" fontId="61" fillId="24" borderId="19" xfId="283" applyNumberFormat="1" applyFont="1" applyFill="1" applyBorder="1" applyAlignment="1">
      <alignment horizontal="center" vertical="center"/>
    </xf>
    <xf numFmtId="0" fontId="61" fillId="24" borderId="19" xfId="283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 wrapText="1"/>
    </xf>
    <xf numFmtId="49" fontId="59" fillId="24" borderId="10" xfId="0" applyNumberFormat="1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center" vertical="center" wrapText="1"/>
    </xf>
    <xf numFmtId="49" fontId="59" fillId="25" borderId="10" xfId="0" applyNumberFormat="1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 wrapText="1"/>
    </xf>
    <xf numFmtId="0" fontId="62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49" fontId="61" fillId="24" borderId="11" xfId="0" applyNumberFormat="1" applyFont="1" applyFill="1" applyBorder="1" applyAlignment="1">
      <alignment horizontal="center" vertical="center"/>
    </xf>
    <xf numFmtId="49" fontId="63" fillId="24" borderId="10" xfId="0" applyNumberFormat="1" applyFont="1" applyFill="1" applyBorder="1" applyAlignment="1">
      <alignment vertical="center" wrapText="1"/>
    </xf>
    <xf numFmtId="49" fontId="63" fillId="24" borderId="11" xfId="0" applyNumberFormat="1" applyFont="1" applyFill="1" applyBorder="1" applyAlignment="1">
      <alignment vertical="center" wrapText="1"/>
    </xf>
    <xf numFmtId="49" fontId="59" fillId="25" borderId="20" xfId="283" applyNumberFormat="1" applyFont="1" applyFill="1" applyBorder="1" applyAlignment="1">
      <alignment horizontal="center" vertical="center"/>
    </xf>
    <xf numFmtId="49" fontId="61" fillId="24" borderId="19" xfId="283" applyNumberFormat="1" applyFont="1" applyFill="1" applyBorder="1" applyAlignment="1">
      <alignment horizontal="left" vertical="center"/>
    </xf>
    <xf numFmtId="0" fontId="37" fillId="24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left" vertical="center" wrapText="1"/>
    </xf>
    <xf numFmtId="0" fontId="12" fillId="26" borderId="21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 wrapText="1"/>
    </xf>
    <xf numFmtId="0" fontId="0" fillId="0" borderId="0" xfId="0" applyFont="1"/>
    <xf numFmtId="0" fontId="62" fillId="24" borderId="22" xfId="283" applyFont="1" applyFill="1" applyBorder="1" applyAlignment="1">
      <alignment horizontal="center" vertical="center" wrapText="1"/>
    </xf>
    <xf numFmtId="0" fontId="62" fillId="24" borderId="10" xfId="283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9" fillId="25" borderId="13" xfId="0" applyFont="1" applyFill="1" applyBorder="1" applyAlignment="1">
      <alignment horizontal="center" vertical="center" wrapText="1"/>
    </xf>
    <xf numFmtId="168" fontId="13" fillId="25" borderId="13" xfId="0" applyNumberFormat="1" applyFont="1" applyFill="1" applyBorder="1" applyAlignment="1">
      <alignment horizontal="center" vertical="center"/>
    </xf>
    <xf numFmtId="168" fontId="12" fillId="24" borderId="10" xfId="0" applyNumberFormat="1" applyFont="1" applyFill="1" applyBorder="1" applyAlignment="1">
      <alignment horizontal="center" vertical="center"/>
    </xf>
    <xf numFmtId="168" fontId="13" fillId="25" borderId="10" xfId="0" applyNumberFormat="1" applyFont="1" applyFill="1" applyBorder="1" applyAlignment="1">
      <alignment horizontal="center" vertical="center"/>
    </xf>
    <xf numFmtId="168" fontId="13" fillId="24" borderId="10" xfId="0" applyNumberFormat="1" applyFont="1" applyFill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 wrapText="1"/>
    </xf>
    <xf numFmtId="0" fontId="12" fillId="26" borderId="0" xfId="0" applyFont="1" applyFill="1" applyBorder="1" applyAlignment="1">
      <alignment horizontal="center" vertical="center" wrapText="1"/>
    </xf>
    <xf numFmtId="0" fontId="60" fillId="25" borderId="23" xfId="283" applyFont="1" applyFill="1" applyBorder="1" applyAlignment="1">
      <alignment horizontal="center" vertical="center" wrapText="1"/>
    </xf>
    <xf numFmtId="0" fontId="61" fillId="24" borderId="24" xfId="283" applyFont="1" applyFill="1" applyBorder="1" applyAlignment="1">
      <alignment horizontal="left" vertical="center" wrapText="1"/>
    </xf>
    <xf numFmtId="0" fontId="12" fillId="26" borderId="25" xfId="0" applyFont="1" applyFill="1" applyBorder="1" applyAlignment="1">
      <alignment horizontal="center" vertical="center" wrapText="1"/>
    </xf>
    <xf numFmtId="4" fontId="12" fillId="24" borderId="10" xfId="283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168" fontId="12" fillId="24" borderId="13" xfId="0" applyNumberFormat="1" applyFont="1" applyFill="1" applyBorder="1" applyAlignment="1">
      <alignment horizontal="center" vertical="center"/>
    </xf>
    <xf numFmtId="17" fontId="12" fillId="24" borderId="11" xfId="0" applyNumberFormat="1" applyFont="1" applyFill="1" applyBorder="1" applyAlignment="1">
      <alignment horizontal="center" vertical="center"/>
    </xf>
    <xf numFmtId="168" fontId="12" fillId="25" borderId="10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7" fontId="12" fillId="24" borderId="13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25" borderId="10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/>
    <xf numFmtId="168" fontId="39" fillId="0" borderId="0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 textRotation="90" wrapText="1"/>
    </xf>
    <xf numFmtId="168" fontId="12" fillId="0" borderId="0" xfId="0" applyNumberFormat="1" applyFont="1"/>
    <xf numFmtId="0" fontId="12" fillId="0" borderId="0" xfId="0" applyFont="1" applyFill="1" applyAlignment="1">
      <alignment horizontal="center" vertical="center"/>
    </xf>
    <xf numFmtId="168" fontId="13" fillId="24" borderId="1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68" fontId="13" fillId="25" borderId="10" xfId="0" applyNumberFormat="1" applyFont="1" applyFill="1" applyBorder="1" applyAlignment="1">
      <alignment horizontal="center" vertical="center" wrapText="1"/>
    </xf>
    <xf numFmtId="167" fontId="13" fillId="25" borderId="10" xfId="283" applyNumberFormat="1" applyFont="1" applyFill="1" applyBorder="1" applyAlignment="1">
      <alignment horizontal="center" vertical="center"/>
    </xf>
    <xf numFmtId="1" fontId="13" fillId="25" borderId="10" xfId="0" applyNumberFormat="1" applyFont="1" applyFill="1" applyBorder="1" applyAlignment="1">
      <alignment horizontal="center" vertical="center" wrapText="1"/>
    </xf>
    <xf numFmtId="17" fontId="13" fillId="25" borderId="11" xfId="0" applyNumberFormat="1" applyFont="1" applyFill="1" applyBorder="1" applyAlignment="1">
      <alignment horizontal="center" vertical="center"/>
    </xf>
    <xf numFmtId="49" fontId="61" fillId="24" borderId="12" xfId="0" applyNumberFormat="1" applyFont="1" applyFill="1" applyBorder="1" applyAlignment="1">
      <alignment horizontal="center" vertical="center"/>
    </xf>
    <xf numFmtId="0" fontId="61" fillId="24" borderId="19" xfId="283" applyFont="1" applyFill="1" applyBorder="1" applyAlignment="1">
      <alignment horizontal="center" vertical="center"/>
    </xf>
    <xf numFmtId="0" fontId="12" fillId="24" borderId="19" xfId="37" applyFont="1" applyFill="1" applyBorder="1" applyAlignment="1">
      <alignment horizontal="center" vertical="center" wrapText="1"/>
    </xf>
    <xf numFmtId="49" fontId="61" fillId="27" borderId="19" xfId="283" applyNumberFormat="1" applyFont="1" applyFill="1" applyBorder="1" applyAlignment="1">
      <alignment horizontal="center" vertical="center"/>
    </xf>
    <xf numFmtId="0" fontId="61" fillId="27" borderId="19" xfId="283" applyFont="1" applyFill="1" applyBorder="1" applyAlignment="1">
      <alignment horizontal="center" vertical="center" wrapText="1"/>
    </xf>
    <xf numFmtId="49" fontId="61" fillId="26" borderId="26" xfId="283" applyNumberFormat="1" applyFont="1" applyFill="1" applyBorder="1" applyAlignment="1">
      <alignment vertical="center"/>
    </xf>
    <xf numFmtId="0" fontId="61" fillId="26" borderId="19" xfId="283" applyFont="1" applyFill="1" applyBorder="1" applyAlignment="1">
      <alignment horizontal="left" vertical="center" wrapText="1"/>
    </xf>
    <xf numFmtId="0" fontId="61" fillId="26" borderId="19" xfId="283" applyFont="1" applyFill="1" applyBorder="1" applyAlignment="1">
      <alignment horizontal="left" wrapText="1"/>
    </xf>
    <xf numFmtId="49" fontId="61" fillId="26" borderId="19" xfId="283" applyNumberFormat="1" applyFont="1" applyFill="1" applyBorder="1" applyAlignment="1">
      <alignment horizontal="center" vertical="center"/>
    </xf>
    <xf numFmtId="0" fontId="61" fillId="24" borderId="19" xfId="283" applyFont="1" applyFill="1" applyBorder="1" applyAlignment="1">
      <alignment horizont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0" borderId="0" xfId="37"/>
    <xf numFmtId="0" fontId="15" fillId="0" borderId="0" xfId="283"/>
    <xf numFmtId="0" fontId="65" fillId="0" borderId="0" xfId="283" applyFont="1" applyAlignment="1">
      <alignment vertical="center"/>
    </xf>
    <xf numFmtId="0" fontId="12" fillId="24" borderId="0" xfId="37" applyFill="1"/>
    <xf numFmtId="0" fontId="15" fillId="24" borderId="0" xfId="283" applyFill="1"/>
    <xf numFmtId="0" fontId="61" fillId="26" borderId="19" xfId="283" applyFont="1" applyFill="1" applyBorder="1" applyAlignment="1">
      <alignment horizontal="center" vertical="center" wrapText="1"/>
    </xf>
    <xf numFmtId="0" fontId="61" fillId="24" borderId="19" xfId="283" applyFont="1" applyFill="1" applyBorder="1" applyAlignment="1">
      <alignment horizontal="center" vertical="center" wrapText="1"/>
    </xf>
    <xf numFmtId="0" fontId="65" fillId="24" borderId="19" xfId="283" applyFont="1" applyFill="1" applyBorder="1" applyAlignment="1">
      <alignment horizontal="center" vertical="center" textRotation="90" wrapText="1"/>
    </xf>
    <xf numFmtId="0" fontId="61" fillId="24" borderId="19" xfId="283" applyFont="1" applyFill="1" applyBorder="1" applyAlignment="1">
      <alignment horizontal="center"/>
    </xf>
    <xf numFmtId="49" fontId="61" fillId="24" borderId="19" xfId="283" applyNumberFormat="1" applyFont="1" applyFill="1" applyBorder="1" applyAlignment="1">
      <alignment horizontal="center"/>
    </xf>
    <xf numFmtId="0" fontId="61" fillId="24" borderId="0" xfId="283" applyFont="1" applyFill="1"/>
    <xf numFmtId="168" fontId="59" fillId="24" borderId="19" xfId="283" applyNumberFormat="1" applyFont="1" applyFill="1" applyBorder="1" applyAlignment="1">
      <alignment horizontal="right" vertical="center"/>
    </xf>
    <xf numFmtId="4" fontId="13" fillId="24" borderId="19" xfId="283" applyNumberFormat="1" applyFont="1" applyFill="1" applyBorder="1" applyAlignment="1">
      <alignment horizontal="right" vertical="center"/>
    </xf>
    <xf numFmtId="4" fontId="12" fillId="24" borderId="19" xfId="283" applyNumberFormat="1" applyFont="1" applyFill="1" applyBorder="1" applyAlignment="1">
      <alignment horizontal="right" vertical="center"/>
    </xf>
    <xf numFmtId="168" fontId="61" fillId="24" borderId="19" xfId="283" applyNumberFormat="1" applyFont="1" applyFill="1" applyBorder="1" applyAlignment="1">
      <alignment horizontal="right" vertical="center"/>
    </xf>
    <xf numFmtId="1" fontId="61" fillId="24" borderId="19" xfId="283" applyNumberFormat="1" applyFont="1" applyFill="1" applyBorder="1" applyAlignment="1">
      <alignment horizontal="right" vertical="center"/>
    </xf>
    <xf numFmtId="4" fontId="12" fillId="27" borderId="19" xfId="283" applyNumberFormat="1" applyFont="1" applyFill="1" applyBorder="1" applyAlignment="1">
      <alignment horizontal="right" vertical="center"/>
    </xf>
    <xf numFmtId="168" fontId="61" fillId="27" borderId="19" xfId="283" applyNumberFormat="1" applyFont="1" applyFill="1" applyBorder="1" applyAlignment="1">
      <alignment horizontal="right" vertical="center"/>
    </xf>
    <xf numFmtId="0" fontId="15" fillId="27" borderId="0" xfId="283" applyFill="1"/>
    <xf numFmtId="0" fontId="12" fillId="26" borderId="19" xfId="37" applyFont="1" applyFill="1" applyBorder="1" applyAlignment="1">
      <alignment horizontal="center" vertical="center" wrapText="1"/>
    </xf>
    <xf numFmtId="168" fontId="61" fillId="26" borderId="19" xfId="283" applyNumberFormat="1" applyFont="1" applyFill="1" applyBorder="1" applyAlignment="1">
      <alignment horizontal="right" vertical="center"/>
    </xf>
    <xf numFmtId="4" fontId="12" fillId="26" borderId="19" xfId="283" applyNumberFormat="1" applyFont="1" applyFill="1" applyBorder="1" applyAlignment="1">
      <alignment horizontal="right" vertical="center"/>
    </xf>
    <xf numFmtId="0" fontId="15" fillId="26" borderId="0" xfId="283" applyFill="1"/>
    <xf numFmtId="169" fontId="61" fillId="26" borderId="19" xfId="283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61" fillId="24" borderId="19" xfId="283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right" vertical="center" wrapText="1"/>
    </xf>
    <xf numFmtId="0" fontId="12" fillId="24" borderId="19" xfId="0" applyFont="1" applyFill="1" applyBorder="1" applyAlignment="1">
      <alignment horizontal="right" vertical="center" wrapText="1"/>
    </xf>
    <xf numFmtId="0" fontId="61" fillId="27" borderId="19" xfId="283" applyFont="1" applyFill="1" applyBorder="1" applyAlignment="1">
      <alignment horizontal="center" vertical="center"/>
    </xf>
    <xf numFmtId="0" fontId="61" fillId="27" borderId="19" xfId="37" applyFont="1" applyFill="1" applyBorder="1" applyAlignment="1">
      <alignment horizontal="center" vertical="center" wrapText="1"/>
    </xf>
    <xf numFmtId="0" fontId="12" fillId="27" borderId="19" xfId="0" applyFont="1" applyFill="1" applyBorder="1" applyAlignment="1">
      <alignment horizontal="right" vertical="center" wrapText="1"/>
    </xf>
    <xf numFmtId="49" fontId="59" fillId="28" borderId="19" xfId="283" applyNumberFormat="1" applyFont="1" applyFill="1" applyBorder="1" applyAlignment="1">
      <alignment horizontal="center" vertical="center"/>
    </xf>
    <xf numFmtId="0" fontId="59" fillId="28" borderId="19" xfId="283" applyFont="1" applyFill="1" applyBorder="1" applyAlignment="1">
      <alignment horizontal="center" vertical="center" wrapText="1"/>
    </xf>
    <xf numFmtId="0" fontId="13" fillId="28" borderId="19" xfId="0" applyFont="1" applyFill="1" applyBorder="1" applyAlignment="1">
      <alignment horizontal="right" vertical="center" wrapText="1"/>
    </xf>
    <xf numFmtId="49" fontId="59" fillId="27" borderId="19" xfId="283" applyNumberFormat="1" applyFont="1" applyFill="1" applyBorder="1" applyAlignment="1">
      <alignment horizontal="center" vertical="center"/>
    </xf>
    <xf numFmtId="0" fontId="59" fillId="27" borderId="19" xfId="283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right" vertical="center" wrapText="1"/>
    </xf>
    <xf numFmtId="49" fontId="59" fillId="24" borderId="19" xfId="283" applyNumberFormat="1" applyFont="1" applyFill="1" applyBorder="1" applyAlignment="1">
      <alignment horizontal="center" vertical="center"/>
    </xf>
    <xf numFmtId="0" fontId="59" fillId="24" borderId="19" xfId="283" applyFont="1" applyFill="1" applyBorder="1" applyAlignment="1">
      <alignment horizontal="center" vertical="center" wrapText="1"/>
    </xf>
    <xf numFmtId="0" fontId="61" fillId="24" borderId="19" xfId="283" applyFont="1" applyFill="1" applyBorder="1" applyAlignment="1">
      <alignment horizontal="left" vertical="center" wrapText="1"/>
    </xf>
    <xf numFmtId="4" fontId="12" fillId="24" borderId="19" xfId="283" applyNumberFormat="1" applyFont="1" applyFill="1" applyBorder="1" applyAlignment="1">
      <alignment horizontal="center" vertical="center"/>
    </xf>
    <xf numFmtId="0" fontId="61" fillId="26" borderId="19" xfId="283" applyFont="1" applyFill="1" applyBorder="1" applyAlignment="1">
      <alignment horizontal="center" wrapText="1"/>
    </xf>
    <xf numFmtId="0" fontId="12" fillId="26" borderId="19" xfId="0" applyFont="1" applyFill="1" applyBorder="1" applyAlignment="1">
      <alignment horizontal="right" vertical="center" wrapText="1"/>
    </xf>
    <xf numFmtId="0" fontId="59" fillId="25" borderId="19" xfId="283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right" vertical="center" wrapText="1"/>
    </xf>
    <xf numFmtId="49" fontId="61" fillId="24" borderId="26" xfId="283" applyNumberFormat="1" applyFont="1" applyFill="1" applyBorder="1" applyAlignment="1">
      <alignment horizontal="center" vertical="center" wrapText="1"/>
    </xf>
    <xf numFmtId="0" fontId="62" fillId="24" borderId="11" xfId="0" applyFont="1" applyFill="1" applyBorder="1" applyAlignment="1">
      <alignment horizontal="left" vertical="center" wrapText="1"/>
    </xf>
    <xf numFmtId="49" fontId="37" fillId="24" borderId="26" xfId="283" applyNumberFormat="1" applyFont="1" applyFill="1" applyBorder="1" applyAlignment="1">
      <alignment horizontal="center" vertical="center" wrapText="1"/>
    </xf>
    <xf numFmtId="49" fontId="64" fillId="24" borderId="10" xfId="0" applyNumberFormat="1" applyFont="1" applyFill="1" applyBorder="1" applyAlignment="1">
      <alignment vertical="center" wrapText="1"/>
    </xf>
    <xf numFmtId="0" fontId="37" fillId="26" borderId="21" xfId="0" applyFont="1" applyFill="1" applyBorder="1" applyAlignment="1">
      <alignment horizontal="center" vertical="center" wrapText="1"/>
    </xf>
    <xf numFmtId="49" fontId="61" fillId="24" borderId="10" xfId="283" applyNumberFormat="1" applyFont="1" applyFill="1" applyBorder="1" applyAlignment="1">
      <alignment horizontal="center" vertical="center" wrapText="1"/>
    </xf>
    <xf numFmtId="49" fontId="61" fillId="24" borderId="20" xfId="283" applyNumberFormat="1" applyFont="1" applyFill="1" applyBorder="1" applyAlignment="1">
      <alignment horizontal="center" vertical="center"/>
    </xf>
    <xf numFmtId="0" fontId="61" fillId="24" borderId="20" xfId="283" applyFont="1" applyFill="1" applyBorder="1" applyAlignment="1">
      <alignment horizontal="center" vertical="center" wrapText="1"/>
    </xf>
    <xf numFmtId="0" fontId="12" fillId="26" borderId="20" xfId="0" applyFont="1" applyFill="1" applyBorder="1" applyAlignment="1">
      <alignment horizontal="right" vertical="center" wrapText="1"/>
    </xf>
    <xf numFmtId="168" fontId="12" fillId="26" borderId="19" xfId="0" applyNumberFormat="1" applyFont="1" applyFill="1" applyBorder="1" applyAlignment="1">
      <alignment horizontal="right" vertical="center" wrapText="1"/>
    </xf>
    <xf numFmtId="168" fontId="12" fillId="24" borderId="19" xfId="0" applyNumberFormat="1" applyFont="1" applyFill="1" applyBorder="1" applyAlignment="1">
      <alignment horizontal="right" vertical="center" wrapText="1"/>
    </xf>
    <xf numFmtId="168" fontId="61" fillId="27" borderId="19" xfId="0" applyNumberFormat="1" applyFont="1" applyFill="1" applyBorder="1" applyAlignment="1">
      <alignment horizontal="right" vertical="center" wrapText="1"/>
    </xf>
    <xf numFmtId="168" fontId="12" fillId="27" borderId="19" xfId="0" applyNumberFormat="1" applyFont="1" applyFill="1" applyBorder="1" applyAlignment="1">
      <alignment horizontal="right" vertical="center" wrapText="1"/>
    </xf>
    <xf numFmtId="168" fontId="13" fillId="28" borderId="19" xfId="0" applyNumberFormat="1" applyFont="1" applyFill="1" applyBorder="1" applyAlignment="1">
      <alignment horizontal="right" vertical="center" wrapText="1"/>
    </xf>
    <xf numFmtId="168" fontId="13" fillId="27" borderId="19" xfId="0" applyNumberFormat="1" applyFont="1" applyFill="1" applyBorder="1" applyAlignment="1">
      <alignment horizontal="right" vertical="center" wrapText="1"/>
    </xf>
    <xf numFmtId="0" fontId="61" fillId="26" borderId="19" xfId="0" applyFont="1" applyFill="1" applyBorder="1" applyAlignment="1">
      <alignment horizontal="right" vertical="center" wrapText="1"/>
    </xf>
    <xf numFmtId="168" fontId="13" fillId="29" borderId="19" xfId="0" applyNumberFormat="1" applyFont="1" applyFill="1" applyBorder="1" applyAlignment="1">
      <alignment horizontal="center" vertical="center" wrapText="1"/>
    </xf>
    <xf numFmtId="168" fontId="0" fillId="24" borderId="10" xfId="0" applyNumberFormat="1" applyFont="1" applyFill="1" applyBorder="1" applyAlignment="1">
      <alignment horizontal="center" vertical="center"/>
    </xf>
    <xf numFmtId="168" fontId="0" fillId="24" borderId="0" xfId="0" applyNumberFormat="1" applyFont="1" applyFill="1" applyBorder="1" applyAlignment="1">
      <alignment horizontal="center" vertical="center"/>
    </xf>
    <xf numFmtId="168" fontId="37" fillId="24" borderId="10" xfId="0" applyNumberFormat="1" applyFont="1" applyFill="1" applyBorder="1" applyAlignment="1">
      <alignment horizontal="center" vertical="center"/>
    </xf>
    <xf numFmtId="168" fontId="12" fillId="24" borderId="10" xfId="0" applyNumberFormat="1" applyFont="1" applyFill="1" applyBorder="1" applyAlignment="1">
      <alignment horizontal="right" vertical="center" wrapText="1"/>
    </xf>
    <xf numFmtId="168" fontId="13" fillId="29" borderId="19" xfId="0" applyNumberFormat="1" applyFont="1" applyFill="1" applyBorder="1" applyAlignment="1">
      <alignment horizontal="right" vertical="center" wrapText="1"/>
    </xf>
    <xf numFmtId="168" fontId="12" fillId="26" borderId="10" xfId="0" applyNumberFormat="1" applyFont="1" applyFill="1" applyBorder="1" applyAlignment="1">
      <alignment horizontal="right" vertical="center" wrapText="1"/>
    </xf>
    <xf numFmtId="168" fontId="12" fillId="26" borderId="24" xfId="0" applyNumberFormat="1" applyFont="1" applyFill="1" applyBorder="1" applyAlignment="1">
      <alignment horizontal="right" vertical="center" wrapText="1"/>
    </xf>
    <xf numFmtId="168" fontId="13" fillId="25" borderId="19" xfId="0" applyNumberFormat="1" applyFont="1" applyFill="1" applyBorder="1" applyAlignment="1">
      <alignment horizontal="right" vertical="center" wrapText="1"/>
    </xf>
    <xf numFmtId="0" fontId="59" fillId="25" borderId="19" xfId="283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right" vertical="center" wrapText="1"/>
    </xf>
    <xf numFmtId="168" fontId="13" fillId="29" borderId="10" xfId="0" applyNumberFormat="1" applyFont="1" applyFill="1" applyBorder="1" applyAlignment="1">
      <alignment horizontal="right" vertical="center" wrapText="1"/>
    </xf>
    <xf numFmtId="168" fontId="13" fillId="29" borderId="24" xfId="0" applyNumberFormat="1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right" vertical="center" wrapText="1"/>
    </xf>
    <xf numFmtId="0" fontId="37" fillId="24" borderId="21" xfId="0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horizontal="right" vertical="center" wrapText="1"/>
    </xf>
    <xf numFmtId="168" fontId="0" fillId="24" borderId="10" xfId="0" applyNumberFormat="1" applyFont="1" applyFill="1" applyBorder="1" applyAlignment="1">
      <alignment horizontal="right" vertical="center"/>
    </xf>
    <xf numFmtId="168" fontId="0" fillId="24" borderId="10" xfId="0" applyNumberFormat="1" applyFill="1" applyBorder="1" applyAlignment="1">
      <alignment horizontal="right" vertical="center"/>
    </xf>
    <xf numFmtId="0" fontId="12" fillId="25" borderId="10" xfId="0" applyFont="1" applyFill="1" applyBorder="1"/>
    <xf numFmtId="0" fontId="12" fillId="24" borderId="0" xfId="37" applyFont="1" applyFill="1"/>
    <xf numFmtId="0" fontId="12" fillId="0" borderId="0" xfId="37" applyFont="1"/>
    <xf numFmtId="0" fontId="13" fillId="24" borderId="0" xfId="46" applyFont="1" applyFill="1" applyBorder="1" applyAlignment="1"/>
    <xf numFmtId="0" fontId="12" fillId="24" borderId="0" xfId="37" applyFont="1" applyFill="1" applyBorder="1"/>
    <xf numFmtId="0" fontId="61" fillId="24" borderId="19" xfId="291" applyFont="1" applyFill="1" applyBorder="1" applyAlignment="1">
      <alignment horizontal="center" vertical="center" wrapText="1"/>
    </xf>
    <xf numFmtId="0" fontId="12" fillId="24" borderId="19" xfId="37" applyFont="1" applyFill="1" applyBorder="1" applyAlignment="1">
      <alignment horizontal="center" vertical="center" textRotation="90" wrapText="1"/>
    </xf>
    <xf numFmtId="0" fontId="61" fillId="24" borderId="19" xfId="291" applyFont="1" applyFill="1" applyBorder="1" applyAlignment="1">
      <alignment horizontal="center" vertical="center" textRotation="90" wrapText="1"/>
    </xf>
    <xf numFmtId="0" fontId="61" fillId="24" borderId="19" xfId="291" applyFont="1" applyFill="1" applyBorder="1" applyAlignment="1">
      <alignment horizontal="center" vertical="center"/>
    </xf>
    <xf numFmtId="49" fontId="61" fillId="24" borderId="19" xfId="291" applyNumberFormat="1" applyFont="1" applyFill="1" applyBorder="1" applyAlignment="1">
      <alignment horizontal="center" vertical="center"/>
    </xf>
    <xf numFmtId="168" fontId="12" fillId="24" borderId="0" xfId="37" applyNumberFormat="1" applyFont="1" applyFill="1"/>
    <xf numFmtId="0" fontId="12" fillId="24" borderId="19" xfId="37" applyFont="1" applyFill="1" applyBorder="1" applyAlignment="1">
      <alignment horizontal="right" vertical="center" wrapText="1"/>
    </xf>
    <xf numFmtId="168" fontId="12" fillId="26" borderId="19" xfId="37" applyNumberFormat="1" applyFont="1" applyFill="1" applyBorder="1" applyAlignment="1">
      <alignment horizontal="right" vertical="center" wrapText="1"/>
    </xf>
    <xf numFmtId="168" fontId="12" fillId="24" borderId="19" xfId="37" applyNumberFormat="1" applyFont="1" applyFill="1" applyBorder="1" applyAlignment="1">
      <alignment horizontal="right" vertical="center" wrapText="1"/>
    </xf>
    <xf numFmtId="168" fontId="12" fillId="30" borderId="19" xfId="37" applyNumberFormat="1" applyFont="1" applyFill="1" applyBorder="1" applyAlignment="1">
      <alignment horizontal="right" vertical="center" wrapText="1"/>
    </xf>
    <xf numFmtId="0" fontId="61" fillId="30" borderId="19" xfId="283" applyFont="1" applyFill="1" applyBorder="1" applyAlignment="1">
      <alignment horizontal="center" vertical="center"/>
    </xf>
    <xf numFmtId="0" fontId="12" fillId="30" borderId="19" xfId="37" applyFont="1" applyFill="1" applyBorder="1" applyAlignment="1">
      <alignment horizontal="center" vertical="center" wrapText="1"/>
    </xf>
    <xf numFmtId="0" fontId="12" fillId="30" borderId="19" xfId="37" applyFont="1" applyFill="1" applyBorder="1" applyAlignment="1">
      <alignment horizontal="right" vertical="center" wrapText="1"/>
    </xf>
    <xf numFmtId="0" fontId="12" fillId="30" borderId="0" xfId="37" applyFont="1" applyFill="1"/>
    <xf numFmtId="0" fontId="61" fillId="27" borderId="19" xfId="37" applyFont="1" applyFill="1" applyBorder="1" applyAlignment="1">
      <alignment horizontal="right" vertical="center" wrapText="1"/>
    </xf>
    <xf numFmtId="168" fontId="61" fillId="27" borderId="19" xfId="37" applyNumberFormat="1" applyFont="1" applyFill="1" applyBorder="1" applyAlignment="1">
      <alignment horizontal="right" vertical="center" wrapText="1"/>
    </xf>
    <xf numFmtId="0" fontId="61" fillId="27" borderId="0" xfId="37" applyFont="1" applyFill="1"/>
    <xf numFmtId="0" fontId="61" fillId="31" borderId="0" xfId="37" applyFont="1" applyFill="1"/>
    <xf numFmtId="168" fontId="61" fillId="24" borderId="19" xfId="291" applyNumberFormat="1" applyFont="1" applyFill="1" applyBorder="1" applyAlignment="1">
      <alignment horizontal="right" vertical="center"/>
    </xf>
    <xf numFmtId="49" fontId="61" fillId="24" borderId="10" xfId="283" applyNumberFormat="1" applyFont="1" applyFill="1" applyBorder="1" applyAlignment="1">
      <alignment horizontal="center" vertical="center"/>
    </xf>
    <xf numFmtId="0" fontId="61" fillId="24" borderId="10" xfId="283" applyFont="1" applyFill="1" applyBorder="1" applyAlignment="1">
      <alignment horizontal="center" vertical="center" wrapText="1"/>
    </xf>
    <xf numFmtId="0" fontId="12" fillId="24" borderId="10" xfId="37" applyFont="1" applyFill="1" applyBorder="1" applyAlignment="1">
      <alignment horizontal="right" vertical="center" wrapText="1"/>
    </xf>
    <xf numFmtId="168" fontId="12" fillId="24" borderId="10" xfId="37" applyNumberFormat="1" applyFont="1" applyFill="1" applyBorder="1" applyAlignment="1">
      <alignment horizontal="right" vertical="center" wrapText="1"/>
    </xf>
    <xf numFmtId="168" fontId="12" fillId="26" borderId="10" xfId="37" applyNumberFormat="1" applyFont="1" applyFill="1" applyBorder="1" applyAlignment="1">
      <alignment horizontal="right" vertical="center" wrapText="1"/>
    </xf>
    <xf numFmtId="49" fontId="61" fillId="30" borderId="10" xfId="283" applyNumberFormat="1" applyFont="1" applyFill="1" applyBorder="1" applyAlignment="1">
      <alignment horizontal="center" vertical="center"/>
    </xf>
    <xf numFmtId="0" fontId="61" fillId="30" borderId="10" xfId="283" applyFont="1" applyFill="1" applyBorder="1" applyAlignment="1">
      <alignment horizontal="center" vertical="center" wrapText="1"/>
    </xf>
    <xf numFmtId="0" fontId="12" fillId="30" borderId="10" xfId="37" applyFont="1" applyFill="1" applyBorder="1" applyAlignment="1">
      <alignment horizontal="right" vertical="center" wrapText="1"/>
    </xf>
    <xf numFmtId="168" fontId="12" fillId="30" borderId="10" xfId="37" applyNumberFormat="1" applyFont="1" applyFill="1" applyBorder="1" applyAlignment="1">
      <alignment horizontal="right" vertical="center" wrapText="1"/>
    </xf>
    <xf numFmtId="0" fontId="12" fillId="26" borderId="10" xfId="37" applyFont="1" applyFill="1" applyBorder="1" applyAlignment="1">
      <alignment horizontal="right" vertical="center" wrapText="1"/>
    </xf>
    <xf numFmtId="0" fontId="13" fillId="30" borderId="0" xfId="37" applyFont="1" applyFill="1"/>
    <xf numFmtId="49" fontId="61" fillId="24" borderId="11" xfId="37" applyNumberFormat="1" applyFont="1" applyFill="1" applyBorder="1" applyAlignment="1">
      <alignment horizontal="center" vertical="center"/>
    </xf>
    <xf numFmtId="49" fontId="63" fillId="24" borderId="10" xfId="37" applyNumberFormat="1" applyFont="1" applyFill="1" applyBorder="1" applyAlignment="1">
      <alignment vertical="center" wrapText="1"/>
    </xf>
    <xf numFmtId="0" fontId="61" fillId="26" borderId="10" xfId="283" applyFont="1" applyFill="1" applyBorder="1" applyAlignment="1">
      <alignment horizontal="left" wrapText="1"/>
    </xf>
    <xf numFmtId="0" fontId="12" fillId="26" borderId="0" xfId="37" applyFont="1" applyFill="1"/>
    <xf numFmtId="49" fontId="61" fillId="26" borderId="10" xfId="283" applyNumberFormat="1" applyFont="1" applyFill="1" applyBorder="1" applyAlignment="1">
      <alignment horizontal="center" vertical="center"/>
    </xf>
    <xf numFmtId="0" fontId="61" fillId="26" borderId="10" xfId="283" applyFont="1" applyFill="1" applyBorder="1" applyAlignment="1">
      <alignment horizontal="left" vertical="center" wrapText="1"/>
    </xf>
    <xf numFmtId="168" fontId="12" fillId="26" borderId="0" xfId="37" applyNumberFormat="1" applyFont="1" applyFill="1" applyBorder="1" applyAlignment="1">
      <alignment horizontal="right" vertical="center" wrapText="1"/>
    </xf>
    <xf numFmtId="0" fontId="12" fillId="24" borderId="0" xfId="37" applyFont="1" applyFill="1" applyBorder="1" applyAlignment="1">
      <alignment horizontal="right" vertical="center" wrapText="1"/>
    </xf>
    <xf numFmtId="0" fontId="12" fillId="26" borderId="0" xfId="37" applyFont="1" applyFill="1" applyBorder="1" applyAlignment="1">
      <alignment horizontal="right" vertical="center" wrapText="1"/>
    </xf>
    <xf numFmtId="168" fontId="12" fillId="24" borderId="0" xfId="37" applyNumberFormat="1" applyFont="1" applyFill="1" applyBorder="1" applyAlignment="1">
      <alignment horizontal="right" vertical="center" wrapText="1"/>
    </xf>
    <xf numFmtId="168" fontId="61" fillId="24" borderId="0" xfId="37" applyNumberFormat="1" applyFont="1" applyFill="1" applyBorder="1" applyAlignment="1">
      <alignment horizontal="right" vertical="center" wrapText="1"/>
    </xf>
    <xf numFmtId="49" fontId="61" fillId="26" borderId="0" xfId="291" applyNumberFormat="1" applyFont="1" applyFill="1" applyBorder="1" applyAlignment="1">
      <alignment horizontal="right" vertical="center"/>
    </xf>
    <xf numFmtId="0" fontId="12" fillId="32" borderId="0" xfId="37" applyFill="1"/>
    <xf numFmtId="0" fontId="12" fillId="26" borderId="19" xfId="37" applyFont="1" applyFill="1" applyBorder="1" applyAlignment="1">
      <alignment horizontal="right" vertical="center" wrapText="1"/>
    </xf>
    <xf numFmtId="0" fontId="13" fillId="24" borderId="0" xfId="37" applyFont="1" applyFill="1"/>
    <xf numFmtId="49" fontId="61" fillId="24" borderId="26" xfId="283" applyNumberFormat="1" applyFont="1" applyFill="1" applyBorder="1" applyAlignment="1">
      <alignment horizontal="center" vertical="center"/>
    </xf>
    <xf numFmtId="0" fontId="62" fillId="24" borderId="10" xfId="37" applyFont="1" applyFill="1" applyBorder="1" applyAlignment="1">
      <alignment horizontal="left" vertical="center" wrapText="1"/>
    </xf>
    <xf numFmtId="168" fontId="12" fillId="24" borderId="0" xfId="37" applyNumberFormat="1" applyFont="1" applyFill="1" applyBorder="1" applyAlignment="1">
      <alignment horizontal="right" vertical="center"/>
    </xf>
    <xf numFmtId="49" fontId="61" fillId="24" borderId="0" xfId="291" applyNumberFormat="1" applyFont="1" applyFill="1" applyBorder="1" applyAlignment="1">
      <alignment horizontal="right" vertical="center"/>
    </xf>
    <xf numFmtId="0" fontId="12" fillId="24" borderId="0" xfId="37" applyFill="1" applyBorder="1"/>
    <xf numFmtId="0" fontId="62" fillId="24" borderId="11" xfId="37" applyFont="1" applyFill="1" applyBorder="1" applyAlignment="1">
      <alignment horizontal="left" vertical="center" wrapText="1"/>
    </xf>
    <xf numFmtId="49" fontId="64" fillId="24" borderId="10" xfId="37" applyNumberFormat="1" applyFont="1" applyFill="1" applyBorder="1" applyAlignment="1">
      <alignment vertical="center" wrapText="1"/>
    </xf>
    <xf numFmtId="0" fontId="37" fillId="26" borderId="21" xfId="37" applyFont="1" applyFill="1" applyBorder="1" applyAlignment="1">
      <alignment horizontal="center" vertical="center" wrapText="1"/>
    </xf>
    <xf numFmtId="0" fontId="12" fillId="26" borderId="21" xfId="37" applyFont="1" applyFill="1" applyBorder="1" applyAlignment="1">
      <alignment horizontal="center" vertical="center" wrapText="1"/>
    </xf>
    <xf numFmtId="0" fontId="12" fillId="26" borderId="10" xfId="37" applyFont="1" applyFill="1" applyBorder="1" applyAlignment="1">
      <alignment horizontal="center" vertical="center" wrapText="1"/>
    </xf>
    <xf numFmtId="0" fontId="12" fillId="30" borderId="0" xfId="37" applyFont="1" applyFill="1" applyBorder="1"/>
    <xf numFmtId="0" fontId="12" fillId="26" borderId="0" xfId="37" applyFill="1"/>
    <xf numFmtId="0" fontId="61" fillId="24" borderId="0" xfId="283" applyFont="1" applyFill="1" applyBorder="1" applyAlignment="1">
      <alignment horizontal="center" vertical="center"/>
    </xf>
    <xf numFmtId="0" fontId="12" fillId="24" borderId="0" xfId="37" applyFont="1" applyFill="1" applyBorder="1" applyAlignment="1">
      <alignment horizontal="center" vertical="center" wrapText="1"/>
    </xf>
    <xf numFmtId="168" fontId="61" fillId="24" borderId="0" xfId="291" applyNumberFormat="1" applyFont="1" applyFill="1" applyBorder="1" applyAlignment="1">
      <alignment horizontal="right" vertical="center"/>
    </xf>
    <xf numFmtId="49" fontId="61" fillId="24" borderId="0" xfId="283" applyNumberFormat="1" applyFont="1" applyFill="1" applyBorder="1" applyAlignment="1">
      <alignment horizontal="center" vertical="center"/>
    </xf>
    <xf numFmtId="0" fontId="61" fillId="24" borderId="0" xfId="283" applyFont="1" applyFill="1" applyBorder="1" applyAlignment="1">
      <alignment horizontal="center" vertical="center" wrapText="1"/>
    </xf>
    <xf numFmtId="0" fontId="12" fillId="0" borderId="0" xfId="37" applyFont="1" applyBorder="1"/>
    <xf numFmtId="0" fontId="12" fillId="0" borderId="0" xfId="37" applyBorder="1"/>
    <xf numFmtId="0" fontId="12" fillId="24" borderId="28" xfId="0" applyFont="1" applyFill="1" applyBorder="1" applyAlignment="1">
      <alignment horizontal="right" vertical="center" wrapText="1"/>
    </xf>
    <xf numFmtId="2" fontId="12" fillId="26" borderId="19" xfId="0" applyNumberFormat="1" applyFont="1" applyFill="1" applyBorder="1" applyAlignment="1">
      <alignment horizontal="right" vertical="center" wrapText="1"/>
    </xf>
    <xf numFmtId="168" fontId="35" fillId="0" borderId="10" xfId="45" applyNumberFormat="1" applyFont="1" applyFill="1" applyBorder="1" applyAlignment="1">
      <alignment horizontal="center" vertical="center" wrapText="1"/>
    </xf>
    <xf numFmtId="168" fontId="35" fillId="0" borderId="10" xfId="45" applyNumberFormat="1" applyFont="1" applyFill="1" applyBorder="1" applyAlignment="1">
      <alignment horizontal="center" vertical="center"/>
    </xf>
    <xf numFmtId="49" fontId="61" fillId="26" borderId="26" xfId="283" applyNumberFormat="1" applyFont="1" applyFill="1" applyBorder="1" applyAlignment="1">
      <alignment horizontal="center" vertical="center"/>
    </xf>
    <xf numFmtId="0" fontId="12" fillId="26" borderId="24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right" vertical="center" wrapText="1"/>
    </xf>
    <xf numFmtId="168" fontId="61" fillId="27" borderId="19" xfId="291" applyNumberFormat="1" applyFont="1" applyFill="1" applyBorder="1" applyAlignment="1">
      <alignment horizontal="right" vertical="center"/>
    </xf>
    <xf numFmtId="0" fontId="12" fillId="26" borderId="32" xfId="0" applyFont="1" applyFill="1" applyBorder="1" applyAlignment="1">
      <alignment horizontal="right" vertical="center" wrapText="1"/>
    </xf>
    <xf numFmtId="168" fontId="12" fillId="26" borderId="32" xfId="0" applyNumberFormat="1" applyFont="1" applyFill="1" applyBorder="1" applyAlignment="1">
      <alignment horizontal="right" vertical="center" wrapText="1"/>
    </xf>
    <xf numFmtId="2" fontId="12" fillId="24" borderId="19" xfId="0" applyNumberFormat="1" applyFont="1" applyFill="1" applyBorder="1" applyAlignment="1">
      <alignment horizontal="right" vertical="center" wrapText="1"/>
    </xf>
    <xf numFmtId="0" fontId="12" fillId="27" borderId="19" xfId="37" applyFont="1" applyFill="1" applyBorder="1" applyAlignment="1">
      <alignment horizontal="center" vertical="center" wrapText="1"/>
    </xf>
    <xf numFmtId="49" fontId="61" fillId="30" borderId="19" xfId="283" applyNumberFormat="1" applyFont="1" applyFill="1" applyBorder="1" applyAlignment="1">
      <alignment horizontal="center" vertical="center"/>
    </xf>
    <xf numFmtId="0" fontId="61" fillId="30" borderId="19" xfId="283" applyFont="1" applyFill="1" applyBorder="1" applyAlignment="1">
      <alignment horizontal="center" vertical="center" wrapText="1"/>
    </xf>
    <xf numFmtId="0" fontId="12" fillId="30" borderId="19" xfId="0" applyFont="1" applyFill="1" applyBorder="1" applyAlignment="1">
      <alignment horizontal="right" vertical="center" wrapText="1"/>
    </xf>
    <xf numFmtId="0" fontId="12" fillId="0" borderId="0" xfId="0" applyNumberFormat="1" applyFont="1"/>
    <xf numFmtId="0" fontId="12" fillId="0" borderId="10" xfId="0" applyNumberFormat="1" applyFont="1" applyFill="1" applyBorder="1" applyAlignment="1">
      <alignment horizontal="center" vertical="center" textRotation="90" wrapText="1"/>
    </xf>
    <xf numFmtId="49" fontId="12" fillId="24" borderId="10" xfId="0" applyNumberFormat="1" applyFont="1" applyFill="1" applyBorder="1" applyAlignment="1">
      <alignment vertical="center" wrapText="1"/>
    </xf>
    <xf numFmtId="49" fontId="61" fillId="24" borderId="24" xfId="283" applyNumberFormat="1" applyFont="1" applyFill="1" applyBorder="1" applyAlignment="1">
      <alignment horizontal="center" vertical="center"/>
    </xf>
    <xf numFmtId="49" fontId="61" fillId="24" borderId="27" xfId="283" applyNumberFormat="1" applyFont="1" applyFill="1" applyBorder="1" applyAlignment="1">
      <alignment horizontal="center" vertical="center"/>
    </xf>
    <xf numFmtId="0" fontId="61" fillId="24" borderId="30" xfId="283" applyFont="1" applyFill="1" applyBorder="1" applyAlignment="1">
      <alignment horizontal="center" vertical="center" wrapText="1"/>
    </xf>
    <xf numFmtId="0" fontId="12" fillId="26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8" fontId="37" fillId="26" borderId="19" xfId="0" applyNumberFormat="1" applyFont="1" applyFill="1" applyBorder="1" applyAlignment="1">
      <alignment horizontal="right" vertical="center" wrapText="1"/>
    </xf>
    <xf numFmtId="0" fontId="0" fillId="24" borderId="0" xfId="0" applyFill="1"/>
    <xf numFmtId="49" fontId="61" fillId="26" borderId="21" xfId="283" applyNumberFormat="1" applyFont="1" applyFill="1" applyBorder="1" applyAlignment="1">
      <alignment vertical="center"/>
    </xf>
    <xf numFmtId="0" fontId="44" fillId="24" borderId="0" xfId="283" applyFont="1" applyFill="1"/>
    <xf numFmtId="167" fontId="15" fillId="24" borderId="0" xfId="283" applyNumberFormat="1" applyFill="1"/>
    <xf numFmtId="0" fontId="23" fillId="24" borderId="0" xfId="283" applyFont="1" applyFill="1"/>
    <xf numFmtId="0" fontId="23" fillId="27" borderId="0" xfId="283" applyFont="1" applyFill="1"/>
    <xf numFmtId="168" fontId="15" fillId="24" borderId="0" xfId="283" applyNumberFormat="1" applyFill="1"/>
    <xf numFmtId="49" fontId="12" fillId="24" borderId="11" xfId="0" applyNumberFormat="1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vertical="center" wrapText="1"/>
    </xf>
    <xf numFmtId="0" fontId="61" fillId="24" borderId="10" xfId="0" applyFont="1" applyFill="1" applyBorder="1" applyAlignment="1">
      <alignment horizontal="left" vertical="center" wrapText="1"/>
    </xf>
    <xf numFmtId="0" fontId="61" fillId="24" borderId="11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right" vertical="center"/>
    </xf>
    <xf numFmtId="168" fontId="12" fillId="24" borderId="10" xfId="0" applyNumberFormat="1" applyFont="1" applyFill="1" applyBorder="1" applyAlignment="1">
      <alignment horizontal="right" vertical="center"/>
    </xf>
    <xf numFmtId="49" fontId="61" fillId="24" borderId="34" xfId="283" applyNumberFormat="1" applyFont="1" applyFill="1" applyBorder="1" applyAlignment="1">
      <alignment horizontal="center" vertical="center"/>
    </xf>
    <xf numFmtId="0" fontId="13" fillId="25" borderId="10" xfId="0" applyFont="1" applyFill="1" applyBorder="1"/>
    <xf numFmtId="0" fontId="59" fillId="25" borderId="19" xfId="283" applyFont="1" applyFill="1" applyBorder="1" applyAlignment="1">
      <alignment horizontal="center" wrapText="1"/>
    </xf>
    <xf numFmtId="0" fontId="13" fillId="25" borderId="10" xfId="0" applyFont="1" applyFill="1" applyBorder="1" applyAlignment="1">
      <alignment vertical="center"/>
    </xf>
    <xf numFmtId="0" fontId="59" fillId="28" borderId="19" xfId="0" applyFont="1" applyFill="1" applyBorder="1" applyAlignment="1">
      <alignment horizontal="right" vertical="center" wrapText="1"/>
    </xf>
    <xf numFmtId="168" fontId="59" fillId="28" borderId="19" xfId="0" applyNumberFormat="1" applyFont="1" applyFill="1" applyBorder="1" applyAlignment="1">
      <alignment horizontal="right" vertical="center" wrapText="1"/>
    </xf>
    <xf numFmtId="0" fontId="13" fillId="24" borderId="0" xfId="0" applyFont="1" applyFill="1"/>
    <xf numFmtId="0" fontId="12" fillId="0" borderId="0" xfId="0" applyFont="1" applyFill="1" applyAlignment="1">
      <alignment vertical="center"/>
    </xf>
    <xf numFmtId="0" fontId="59" fillId="24" borderId="19" xfId="283" applyFont="1" applyFill="1" applyBorder="1" applyAlignment="1">
      <alignment horizontal="center" wrapText="1"/>
    </xf>
    <xf numFmtId="168" fontId="73" fillId="27" borderId="19" xfId="283" applyNumberFormat="1" applyFont="1" applyFill="1" applyBorder="1" applyAlignment="1">
      <alignment horizontal="right" vertical="center"/>
    </xf>
    <xf numFmtId="0" fontId="35" fillId="0" borderId="10" xfId="45" applyNumberFormat="1" applyFont="1" applyFill="1" applyBorder="1" applyAlignment="1">
      <alignment horizontal="center" vertical="center" textRotation="90" wrapText="1"/>
    </xf>
    <xf numFmtId="0" fontId="35" fillId="0" borderId="10" xfId="45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vertical="top" wrapText="1"/>
    </xf>
    <xf numFmtId="2" fontId="37" fillId="0" borderId="0" xfId="55" applyNumberFormat="1" applyFont="1" applyAlignment="1">
      <alignment vertical="top"/>
    </xf>
    <xf numFmtId="2" fontId="61" fillId="24" borderId="19" xfId="291" applyNumberFormat="1" applyFont="1" applyFill="1" applyBorder="1" applyAlignment="1">
      <alignment horizontal="center" vertical="center" textRotation="90" wrapText="1"/>
    </xf>
    <xf numFmtId="2" fontId="61" fillId="24" borderId="19" xfId="291" applyNumberFormat="1" applyFont="1" applyFill="1" applyBorder="1" applyAlignment="1">
      <alignment horizontal="center" vertical="center"/>
    </xf>
    <xf numFmtId="2" fontId="12" fillId="24" borderId="0" xfId="37" applyNumberFormat="1" applyFont="1" applyFill="1" applyBorder="1" applyAlignment="1">
      <alignment horizontal="right" vertical="center" wrapText="1"/>
    </xf>
    <xf numFmtId="2" fontId="12" fillId="24" borderId="0" xfId="37" applyNumberFormat="1" applyFont="1" applyFill="1" applyBorder="1"/>
    <xf numFmtId="2" fontId="12" fillId="0" borderId="0" xfId="37" applyNumberFormat="1" applyFont="1" applyBorder="1"/>
    <xf numFmtId="2" fontId="12" fillId="0" borderId="0" xfId="37" applyNumberFormat="1" applyFont="1"/>
    <xf numFmtId="0" fontId="13" fillId="25" borderId="19" xfId="37" applyFont="1" applyFill="1" applyBorder="1" applyAlignment="1">
      <alignment horizontal="center" vertical="center" wrapText="1"/>
    </xf>
    <xf numFmtId="168" fontId="59" fillId="25" borderId="19" xfId="283" applyNumberFormat="1" applyFont="1" applyFill="1" applyBorder="1" applyAlignment="1">
      <alignment horizontal="right" vertical="center"/>
    </xf>
    <xf numFmtId="4" fontId="13" fillId="25" borderId="19" xfId="283" applyNumberFormat="1" applyFont="1" applyFill="1" applyBorder="1" applyAlignment="1">
      <alignment horizontal="right" vertical="center"/>
    </xf>
    <xf numFmtId="1" fontId="59" fillId="25" borderId="19" xfId="283" applyNumberFormat="1" applyFont="1" applyFill="1" applyBorder="1" applyAlignment="1">
      <alignment horizontal="right" vertical="center"/>
    </xf>
    <xf numFmtId="167" fontId="13" fillId="25" borderId="19" xfId="283" applyNumberFormat="1" applyFont="1" applyFill="1" applyBorder="1" applyAlignment="1">
      <alignment horizontal="right" vertical="center"/>
    </xf>
    <xf numFmtId="4" fontId="13" fillId="28" borderId="19" xfId="283" applyNumberFormat="1" applyFont="1" applyFill="1" applyBorder="1" applyAlignment="1">
      <alignment horizontal="right" vertical="center"/>
    </xf>
    <xf numFmtId="168" fontId="59" fillId="28" borderId="19" xfId="283" applyNumberFormat="1" applyFont="1" applyFill="1" applyBorder="1" applyAlignment="1">
      <alignment horizontal="right" vertical="center"/>
    </xf>
    <xf numFmtId="0" fontId="13" fillId="28" borderId="19" xfId="283" applyNumberFormat="1" applyFont="1" applyFill="1" applyBorder="1" applyAlignment="1">
      <alignment horizontal="right" vertical="center"/>
    </xf>
    <xf numFmtId="0" fontId="12" fillId="26" borderId="19" xfId="283" applyNumberFormat="1" applyFont="1" applyFill="1" applyBorder="1" applyAlignment="1">
      <alignment horizontal="right" vertical="center"/>
    </xf>
    <xf numFmtId="0" fontId="13" fillId="24" borderId="19" xfId="283" applyNumberFormat="1" applyFont="1" applyFill="1" applyBorder="1" applyAlignment="1">
      <alignment horizontal="right" vertical="center"/>
    </xf>
    <xf numFmtId="49" fontId="59" fillId="24" borderId="20" xfId="283" applyNumberFormat="1" applyFont="1" applyFill="1" applyBorder="1" applyAlignment="1">
      <alignment horizontal="center" vertical="center"/>
    </xf>
    <xf numFmtId="0" fontId="59" fillId="24" borderId="20" xfId="283" applyFont="1" applyFill="1" applyBorder="1" applyAlignment="1">
      <alignment horizontal="center" wrapText="1"/>
    </xf>
    <xf numFmtId="0" fontId="13" fillId="25" borderId="19" xfId="37" applyFont="1" applyFill="1" applyBorder="1" applyAlignment="1">
      <alignment horizontal="right" vertical="center" wrapText="1"/>
    </xf>
    <xf numFmtId="168" fontId="13" fillId="29" borderId="19" xfId="37" applyNumberFormat="1" applyFont="1" applyFill="1" applyBorder="1" applyAlignment="1">
      <alignment horizontal="right" vertical="center" wrapText="1"/>
    </xf>
    <xf numFmtId="0" fontId="13" fillId="29" borderId="19" xfId="37" applyFont="1" applyFill="1" applyBorder="1" applyAlignment="1">
      <alignment horizontal="right" vertical="center" wrapText="1"/>
    </xf>
    <xf numFmtId="49" fontId="59" fillId="33" borderId="10" xfId="283" applyNumberFormat="1" applyFont="1" applyFill="1" applyBorder="1" applyAlignment="1">
      <alignment horizontal="center" vertical="center"/>
    </xf>
    <xf numFmtId="0" fontId="59" fillId="33" borderId="10" xfId="283" applyFont="1" applyFill="1" applyBorder="1" applyAlignment="1">
      <alignment horizontal="center" vertical="center" wrapText="1"/>
    </xf>
    <xf numFmtId="0" fontId="13" fillId="33" borderId="10" xfId="37" applyFont="1" applyFill="1" applyBorder="1" applyAlignment="1">
      <alignment horizontal="right" vertical="center" wrapText="1"/>
    </xf>
    <xf numFmtId="168" fontId="13" fillId="33" borderId="10" xfId="37" applyNumberFormat="1" applyFont="1" applyFill="1" applyBorder="1" applyAlignment="1">
      <alignment horizontal="right" vertical="center" wrapText="1"/>
    </xf>
    <xf numFmtId="49" fontId="59" fillId="33" borderId="21" xfId="283" applyNumberFormat="1" applyFont="1" applyFill="1" applyBorder="1" applyAlignment="1">
      <alignment horizontal="center" vertical="center"/>
    </xf>
    <xf numFmtId="0" fontId="59" fillId="33" borderId="21" xfId="283" applyFont="1" applyFill="1" applyBorder="1" applyAlignment="1">
      <alignment horizontal="center" vertical="center" wrapText="1"/>
    </xf>
    <xf numFmtId="0" fontId="13" fillId="33" borderId="21" xfId="37" applyFont="1" applyFill="1" applyBorder="1" applyAlignment="1">
      <alignment horizontal="right" vertical="center" wrapText="1"/>
    </xf>
    <xf numFmtId="168" fontId="13" fillId="33" borderId="21" xfId="37" applyNumberFormat="1" applyFont="1" applyFill="1" applyBorder="1" applyAlignment="1">
      <alignment horizontal="right" vertical="center" wrapText="1"/>
    </xf>
    <xf numFmtId="49" fontId="59" fillId="25" borderId="10" xfId="283" applyNumberFormat="1" applyFont="1" applyFill="1" applyBorder="1" applyAlignment="1">
      <alignment horizontal="center" vertical="center"/>
    </xf>
    <xf numFmtId="0" fontId="59" fillId="25" borderId="10" xfId="283" applyFont="1" applyFill="1" applyBorder="1" applyAlignment="1">
      <alignment horizontal="center" vertical="center" wrapText="1"/>
    </xf>
    <xf numFmtId="0" fontId="13" fillId="25" borderId="10" xfId="37" applyFont="1" applyFill="1" applyBorder="1" applyAlignment="1">
      <alignment horizontal="right" vertical="center" wrapText="1"/>
    </xf>
    <xf numFmtId="168" fontId="13" fillId="29" borderId="10" xfId="37" applyNumberFormat="1" applyFont="1" applyFill="1" applyBorder="1" applyAlignment="1">
      <alignment horizontal="right" vertical="center" wrapText="1"/>
    </xf>
    <xf numFmtId="0" fontId="13" fillId="29" borderId="10" xfId="37" applyFont="1" applyFill="1" applyBorder="1" applyAlignment="1">
      <alignment horizontal="right" vertical="center" wrapText="1"/>
    </xf>
    <xf numFmtId="168" fontId="59" fillId="27" borderId="19" xfId="37" applyNumberFormat="1" applyFont="1" applyFill="1" applyBorder="1" applyAlignment="1">
      <alignment horizontal="right" vertical="center" wrapText="1"/>
    </xf>
    <xf numFmtId="49" fontId="59" fillId="33" borderId="19" xfId="283" applyNumberFormat="1" applyFont="1" applyFill="1" applyBorder="1" applyAlignment="1">
      <alignment horizontal="center" vertical="center"/>
    </xf>
    <xf numFmtId="0" fontId="59" fillId="33" borderId="19" xfId="283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right" vertical="center" wrapText="1"/>
    </xf>
    <xf numFmtId="0" fontId="13" fillId="28" borderId="19" xfId="283" applyFont="1" applyFill="1" applyBorder="1" applyAlignment="1">
      <alignment horizontal="center" vertical="center"/>
    </xf>
    <xf numFmtId="0" fontId="13" fillId="28" borderId="19" xfId="37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right" vertical="center" wrapText="1"/>
    </xf>
    <xf numFmtId="0" fontId="13" fillId="29" borderId="19" xfId="0" applyFont="1" applyFill="1" applyBorder="1" applyAlignment="1">
      <alignment horizontal="right" vertical="center" wrapText="1"/>
    </xf>
    <xf numFmtId="0" fontId="13" fillId="28" borderId="21" xfId="0" applyFont="1" applyFill="1" applyBorder="1" applyAlignment="1">
      <alignment horizontal="right" vertical="center" wrapText="1"/>
    </xf>
    <xf numFmtId="168" fontId="13" fillId="28" borderId="21" xfId="0" applyNumberFormat="1" applyFont="1" applyFill="1" applyBorder="1" applyAlignment="1">
      <alignment horizontal="right" vertical="center" wrapText="1"/>
    </xf>
    <xf numFmtId="2" fontId="13" fillId="29" borderId="19" xfId="0" applyNumberFormat="1" applyFont="1" applyFill="1" applyBorder="1" applyAlignment="1">
      <alignment horizontal="right" vertical="center" wrapText="1"/>
    </xf>
    <xf numFmtId="0" fontId="37" fillId="0" borderId="0" xfId="55" applyFont="1" applyFill="1" applyAlignment="1">
      <alignment horizontal="center" vertical="top"/>
    </xf>
    <xf numFmtId="168" fontId="35" fillId="0" borderId="10" xfId="45" applyNumberFormat="1" applyFont="1" applyFill="1" applyBorder="1" applyAlignment="1">
      <alignment horizontal="center" vertical="center" textRotation="90" wrapText="1"/>
    </xf>
    <xf numFmtId="168" fontId="44" fillId="0" borderId="0" xfId="0" applyNumberFormat="1" applyFont="1" applyFill="1" applyAlignment="1">
      <alignment vertical="top" wrapText="1"/>
    </xf>
    <xf numFmtId="168" fontId="59" fillId="25" borderId="19" xfId="291" applyNumberFormat="1" applyFont="1" applyFill="1" applyBorder="1" applyAlignment="1">
      <alignment horizontal="right" vertical="center"/>
    </xf>
    <xf numFmtId="2" fontId="13" fillId="25" borderId="19" xfId="0" applyNumberFormat="1" applyFont="1" applyFill="1" applyBorder="1" applyAlignment="1">
      <alignment horizontal="right" vertical="center" wrapText="1"/>
    </xf>
    <xf numFmtId="49" fontId="59" fillId="33" borderId="29" xfId="283" applyNumberFormat="1" applyFont="1" applyFill="1" applyBorder="1" applyAlignment="1">
      <alignment horizontal="center" vertical="center"/>
    </xf>
    <xf numFmtId="0" fontId="59" fillId="25" borderId="21" xfId="283" applyFont="1" applyFill="1" applyBorder="1" applyAlignment="1">
      <alignment horizontal="center" vertical="center" wrapText="1"/>
    </xf>
    <xf numFmtId="0" fontId="12" fillId="27" borderId="19" xfId="283" applyFont="1" applyFill="1" applyBorder="1" applyAlignment="1">
      <alignment horizontal="center" vertical="center"/>
    </xf>
    <xf numFmtId="168" fontId="12" fillId="30" borderId="19" xfId="0" applyNumberFormat="1" applyFont="1" applyFill="1" applyBorder="1" applyAlignment="1">
      <alignment horizontal="right" vertical="center" wrapText="1"/>
    </xf>
    <xf numFmtId="168" fontId="12" fillId="30" borderId="10" xfId="0" applyNumberFormat="1" applyFont="1" applyFill="1" applyBorder="1" applyAlignment="1">
      <alignment horizontal="right" vertical="center" wrapText="1"/>
    </xf>
    <xf numFmtId="168" fontId="12" fillId="30" borderId="0" xfId="0" applyNumberFormat="1" applyFont="1" applyFill="1" applyBorder="1" applyAlignment="1">
      <alignment horizontal="right" vertical="center" wrapText="1"/>
    </xf>
    <xf numFmtId="168" fontId="12" fillId="30" borderId="28" xfId="0" applyNumberFormat="1" applyFont="1" applyFill="1" applyBorder="1" applyAlignment="1">
      <alignment horizontal="right" vertical="center" wrapText="1"/>
    </xf>
    <xf numFmtId="168" fontId="13" fillId="33" borderId="21" xfId="0" applyNumberFormat="1" applyFont="1" applyFill="1" applyBorder="1" applyAlignment="1">
      <alignment horizontal="right" vertical="center" wrapText="1"/>
    </xf>
    <xf numFmtId="168" fontId="13" fillId="33" borderId="10" xfId="0" applyNumberFormat="1" applyFont="1" applyFill="1" applyBorder="1" applyAlignment="1">
      <alignment horizontal="right" vertical="center" wrapText="1"/>
    </xf>
    <xf numFmtId="2" fontId="12" fillId="24" borderId="0" xfId="0" applyNumberFormat="1" applyFont="1" applyFill="1"/>
    <xf numFmtId="2" fontId="12" fillId="0" borderId="10" xfId="0" applyNumberFormat="1" applyFont="1" applyFill="1" applyBorder="1" applyAlignment="1">
      <alignment horizontal="center" vertical="center" textRotation="90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62" fillId="26" borderId="19" xfId="283" applyNumberFormat="1" applyFont="1" applyFill="1" applyBorder="1" applyAlignment="1">
      <alignment horizontal="center" vertical="center" wrapText="1"/>
    </xf>
    <xf numFmtId="0" fontId="62" fillId="24" borderId="19" xfId="283" applyFont="1" applyFill="1" applyBorder="1" applyAlignment="1">
      <alignment horizontal="center" vertical="center" wrapText="1"/>
    </xf>
    <xf numFmtId="168" fontId="12" fillId="25" borderId="13" xfId="0" applyNumberFormat="1" applyFont="1" applyFill="1" applyBorder="1" applyAlignment="1">
      <alignment horizontal="center" vertical="center"/>
    </xf>
    <xf numFmtId="168" fontId="61" fillId="24" borderId="19" xfId="283" applyNumberFormat="1" applyFont="1" applyFill="1" applyBorder="1" applyAlignment="1">
      <alignment horizontal="center" vertical="center"/>
    </xf>
    <xf numFmtId="168" fontId="61" fillId="24" borderId="21" xfId="283" applyNumberFormat="1" applyFont="1" applyFill="1" applyBorder="1" applyAlignment="1">
      <alignment horizontal="center" vertical="center"/>
    </xf>
    <xf numFmtId="168" fontId="61" fillId="24" borderId="10" xfId="283" applyNumberFormat="1" applyFont="1" applyFill="1" applyBorder="1" applyAlignment="1">
      <alignment horizontal="center" vertical="center"/>
    </xf>
    <xf numFmtId="168" fontId="61" fillId="24" borderId="13" xfId="283" applyNumberFormat="1" applyFont="1" applyFill="1" applyBorder="1" applyAlignment="1">
      <alignment horizontal="center" vertical="center"/>
    </xf>
    <xf numFmtId="49" fontId="62" fillId="26" borderId="28" xfId="283" applyNumberFormat="1" applyFont="1" applyFill="1" applyBorder="1" applyAlignment="1">
      <alignment horizontal="center" vertical="center" wrapText="1"/>
    </xf>
    <xf numFmtId="0" fontId="61" fillId="24" borderId="10" xfId="283" applyFont="1" applyFill="1" applyBorder="1" applyAlignment="1">
      <alignment vertical="center" textRotation="90" wrapText="1"/>
    </xf>
    <xf numFmtId="0" fontId="42" fillId="0" borderId="0" xfId="0" applyFont="1" applyFill="1" applyAlignment="1">
      <alignment horizontal="center"/>
    </xf>
    <xf numFmtId="0" fontId="59" fillId="24" borderId="20" xfId="283" applyFont="1" applyFill="1" applyBorder="1" applyAlignment="1">
      <alignment horizontal="center" vertical="center" wrapText="1"/>
    </xf>
    <xf numFmtId="4" fontId="13" fillId="24" borderId="20" xfId="283" applyNumberFormat="1" applyFont="1" applyFill="1" applyBorder="1" applyAlignment="1">
      <alignment horizontal="right" vertical="center"/>
    </xf>
    <xf numFmtId="0" fontId="12" fillId="25" borderId="19" xfId="0" applyFont="1" applyFill="1" applyBorder="1" applyAlignment="1">
      <alignment horizontal="right" vertical="center" wrapText="1"/>
    </xf>
    <xf numFmtId="168" fontId="13" fillId="25" borderId="10" xfId="0" applyNumberFormat="1" applyFont="1" applyFill="1" applyBorder="1" applyAlignment="1">
      <alignment vertical="center"/>
    </xf>
    <xf numFmtId="168" fontId="0" fillId="0" borderId="10" xfId="0" applyNumberFormat="1" applyBorder="1" applyAlignment="1">
      <alignment vertical="center"/>
    </xf>
    <xf numFmtId="2" fontId="13" fillId="24" borderId="19" xfId="0" applyNumberFormat="1" applyFont="1" applyFill="1" applyBorder="1" applyAlignment="1">
      <alignment horizontal="right" vertical="center" wrapText="1"/>
    </xf>
    <xf numFmtId="168" fontId="0" fillId="24" borderId="10" xfId="0" applyNumberFormat="1" applyFill="1" applyBorder="1" applyAlignment="1">
      <alignment vertical="center"/>
    </xf>
    <xf numFmtId="168" fontId="12" fillId="24" borderId="10" xfId="0" applyNumberFormat="1" applyFont="1" applyFill="1" applyBorder="1"/>
    <xf numFmtId="168" fontId="13" fillId="26" borderId="19" xfId="0" applyNumberFormat="1" applyFont="1" applyFill="1" applyBorder="1" applyAlignment="1">
      <alignment horizontal="right" vertical="center" wrapText="1"/>
    </xf>
    <xf numFmtId="0" fontId="13" fillId="26" borderId="19" xfId="0" applyFont="1" applyFill="1" applyBorder="1" applyAlignment="1">
      <alignment horizontal="right" vertical="center" wrapText="1"/>
    </xf>
    <xf numFmtId="0" fontId="12" fillId="27" borderId="21" xfId="0" applyFont="1" applyFill="1" applyBorder="1" applyAlignment="1">
      <alignment horizontal="right" vertical="center" wrapText="1"/>
    </xf>
    <xf numFmtId="168" fontId="12" fillId="27" borderId="21" xfId="0" applyNumberFormat="1" applyFont="1" applyFill="1" applyBorder="1" applyAlignment="1">
      <alignment horizontal="right" vertical="center" wrapText="1"/>
    </xf>
    <xf numFmtId="168" fontId="13" fillId="25" borderId="10" xfId="0" applyNumberFormat="1" applyFont="1" applyFill="1" applyBorder="1" applyAlignment="1">
      <alignment horizontal="right" vertical="center" wrapText="1"/>
    </xf>
    <xf numFmtId="168" fontId="13" fillId="33" borderId="19" xfId="0" applyNumberFormat="1" applyFont="1" applyFill="1" applyBorder="1" applyAlignment="1">
      <alignment horizontal="right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2" fontId="35" fillId="0" borderId="10" xfId="45" applyNumberFormat="1" applyFont="1" applyFill="1" applyBorder="1" applyAlignment="1">
      <alignment horizontal="center" vertical="center" textRotation="90" wrapText="1"/>
    </xf>
    <xf numFmtId="2" fontId="35" fillId="0" borderId="10" xfId="45" applyNumberFormat="1" applyFont="1" applyFill="1" applyBorder="1" applyAlignment="1">
      <alignment horizontal="center" vertical="center"/>
    </xf>
    <xf numFmtId="2" fontId="44" fillId="0" borderId="0" xfId="0" applyNumberFormat="1" applyFont="1" applyFill="1" applyAlignment="1">
      <alignment vertical="top" wrapText="1"/>
    </xf>
    <xf numFmtId="2" fontId="12" fillId="0" borderId="0" xfId="0" applyNumberFormat="1" applyFont="1"/>
    <xf numFmtId="0" fontId="12" fillId="0" borderId="10" xfId="0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49" fontId="48" fillId="24" borderId="0" xfId="57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168" fontId="12" fillId="24" borderId="19" xfId="0" applyNumberFormat="1" applyFont="1" applyFill="1" applyBorder="1" applyAlignment="1">
      <alignment horizontal="center" vertical="center" wrapText="1"/>
    </xf>
    <xf numFmtId="168" fontId="12" fillId="26" borderId="19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13" fillId="27" borderId="19" xfId="0" applyNumberFormat="1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/>
    </xf>
    <xf numFmtId="168" fontId="13" fillId="25" borderId="19" xfId="0" applyNumberFormat="1" applyFont="1" applyFill="1" applyBorder="1" applyAlignment="1">
      <alignment horizontal="center" vertical="center" wrapText="1"/>
    </xf>
    <xf numFmtId="168" fontId="12" fillId="26" borderId="20" xfId="0" applyNumberFormat="1" applyFont="1" applyFill="1" applyBorder="1" applyAlignment="1">
      <alignment horizontal="center" vertical="center" wrapText="1"/>
    </xf>
    <xf numFmtId="168" fontId="12" fillId="24" borderId="20" xfId="0" applyNumberFormat="1" applyFont="1" applyFill="1" applyBorder="1" applyAlignment="1">
      <alignment horizontal="center" vertical="center" wrapText="1"/>
    </xf>
    <xf numFmtId="168" fontId="12" fillId="24" borderId="24" xfId="0" applyNumberFormat="1" applyFont="1" applyFill="1" applyBorder="1" applyAlignment="1">
      <alignment horizontal="center" vertical="center" wrapText="1"/>
    </xf>
    <xf numFmtId="168" fontId="12" fillId="26" borderId="24" xfId="0" applyNumberFormat="1" applyFont="1" applyFill="1" applyBorder="1" applyAlignment="1">
      <alignment horizontal="center" vertical="center" wrapText="1"/>
    </xf>
    <xf numFmtId="168" fontId="13" fillId="26" borderId="20" xfId="0" applyNumberFormat="1" applyFont="1" applyFill="1" applyBorder="1" applyAlignment="1">
      <alignment horizontal="center" vertical="center" wrapText="1"/>
    </xf>
    <xf numFmtId="168" fontId="13" fillId="26" borderId="19" xfId="0" applyNumberFormat="1" applyFont="1" applyFill="1" applyBorder="1" applyAlignment="1">
      <alignment horizontal="center" vertical="center" wrapText="1"/>
    </xf>
    <xf numFmtId="168" fontId="13" fillId="26" borderId="24" xfId="0" applyNumberFormat="1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168" fontId="12" fillId="27" borderId="19" xfId="0" applyNumberFormat="1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168" fontId="13" fillId="28" borderId="19" xfId="0" applyNumberFormat="1" applyFont="1" applyFill="1" applyBorder="1" applyAlignment="1">
      <alignment horizontal="center" vertical="center" wrapText="1"/>
    </xf>
    <xf numFmtId="168" fontId="13" fillId="28" borderId="24" xfId="0" applyNumberFormat="1" applyFont="1" applyFill="1" applyBorder="1" applyAlignment="1">
      <alignment horizontal="center" vertical="center" wrapText="1"/>
    </xf>
    <xf numFmtId="168" fontId="12" fillId="28" borderId="19" xfId="0" applyNumberFormat="1" applyFont="1" applyFill="1" applyBorder="1" applyAlignment="1">
      <alignment horizontal="center" vertical="center" wrapText="1"/>
    </xf>
    <xf numFmtId="168" fontId="13" fillId="27" borderId="24" xfId="0" applyNumberFormat="1" applyFont="1" applyFill="1" applyBorder="1" applyAlignment="1">
      <alignment horizontal="center" vertical="center" wrapText="1"/>
    </xf>
    <xf numFmtId="168" fontId="12" fillId="27" borderId="24" xfId="0" applyNumberFormat="1" applyFont="1" applyFill="1" applyBorder="1" applyAlignment="1">
      <alignment horizontal="center" vertical="center" wrapText="1"/>
    </xf>
    <xf numFmtId="168" fontId="61" fillId="26" borderId="19" xfId="0" applyNumberFormat="1" applyFont="1" applyFill="1" applyBorder="1" applyAlignment="1">
      <alignment horizontal="center" vertical="center" wrapText="1"/>
    </xf>
    <xf numFmtId="168" fontId="61" fillId="26" borderId="24" xfId="0" applyNumberFormat="1" applyFont="1" applyFill="1" applyBorder="1" applyAlignment="1">
      <alignment horizontal="center" vertical="center" wrapText="1"/>
    </xf>
    <xf numFmtId="168" fontId="61" fillId="24" borderId="19" xfId="0" applyNumberFormat="1" applyFont="1" applyFill="1" applyBorder="1" applyAlignment="1">
      <alignment horizontal="center" vertical="center" wrapText="1"/>
    </xf>
    <xf numFmtId="168" fontId="13" fillId="25" borderId="24" xfId="0" applyNumberFormat="1" applyFont="1" applyFill="1" applyBorder="1" applyAlignment="1">
      <alignment horizontal="center" vertical="center" wrapText="1"/>
    </xf>
    <xf numFmtId="168" fontId="59" fillId="28" borderId="19" xfId="0" applyNumberFormat="1" applyFont="1" applyFill="1" applyBorder="1" applyAlignment="1">
      <alignment horizontal="center" vertical="center" wrapText="1"/>
    </xf>
    <xf numFmtId="168" fontId="59" fillId="28" borderId="24" xfId="0" applyNumberFormat="1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center" vertical="center" wrapText="1"/>
    </xf>
    <xf numFmtId="168" fontId="12" fillId="24" borderId="21" xfId="0" applyNumberFormat="1" applyFont="1" applyFill="1" applyBorder="1" applyAlignment="1">
      <alignment horizontal="center" vertical="center" wrapText="1"/>
    </xf>
    <xf numFmtId="168" fontId="12" fillId="24" borderId="27" xfId="0" applyNumberFormat="1" applyFont="1" applyFill="1" applyBorder="1" applyAlignment="1">
      <alignment horizontal="center" vertical="center" wrapText="1"/>
    </xf>
    <xf numFmtId="168" fontId="12" fillId="26" borderId="21" xfId="0" applyNumberFormat="1" applyFont="1" applyFill="1" applyBorder="1" applyAlignment="1">
      <alignment horizontal="center" vertical="center" wrapText="1"/>
    </xf>
    <xf numFmtId="168" fontId="37" fillId="24" borderId="10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12" fillId="24" borderId="10" xfId="0" applyNumberFormat="1" applyFont="1" applyFill="1" applyBorder="1" applyAlignment="1">
      <alignment horizontal="center" vertical="center" wrapText="1"/>
    </xf>
    <xf numFmtId="168" fontId="12" fillId="24" borderId="12" xfId="0" applyNumberFormat="1" applyFont="1" applyFill="1" applyBorder="1" applyAlignment="1">
      <alignment horizontal="center" vertical="center" wrapText="1"/>
    </xf>
    <xf numFmtId="168" fontId="0" fillId="24" borderId="12" xfId="0" applyNumberFormat="1" applyFont="1" applyFill="1" applyBorder="1" applyAlignment="1">
      <alignment horizontal="center" vertical="center"/>
    </xf>
    <xf numFmtId="168" fontId="12" fillId="24" borderId="23" xfId="0" applyNumberFormat="1" applyFont="1" applyFill="1" applyBorder="1" applyAlignment="1">
      <alignment horizontal="center" vertical="center" wrapText="1"/>
    </xf>
    <xf numFmtId="168" fontId="12" fillId="26" borderId="2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9" fillId="25" borderId="20" xfId="283" applyFont="1" applyFill="1" applyBorder="1" applyAlignment="1">
      <alignment horizontal="center" vertical="center"/>
    </xf>
    <xf numFmtId="0" fontId="13" fillId="25" borderId="23" xfId="37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right" vertical="center" wrapText="1"/>
    </xf>
    <xf numFmtId="0" fontId="13" fillId="25" borderId="20" xfId="0" applyFont="1" applyFill="1" applyBorder="1" applyAlignment="1">
      <alignment horizontal="right" vertical="center" wrapText="1"/>
    </xf>
    <xf numFmtId="168" fontId="13" fillId="29" borderId="20" xfId="0" applyNumberFormat="1" applyFont="1" applyFill="1" applyBorder="1" applyAlignment="1">
      <alignment horizontal="center" vertical="center" wrapText="1"/>
    </xf>
    <xf numFmtId="168" fontId="13" fillId="29" borderId="13" xfId="0" applyNumberFormat="1" applyFont="1" applyFill="1" applyBorder="1" applyAlignment="1">
      <alignment horizontal="center" vertical="center" wrapText="1"/>
    </xf>
    <xf numFmtId="168" fontId="13" fillId="25" borderId="20" xfId="0" applyNumberFormat="1" applyFont="1" applyFill="1" applyBorder="1" applyAlignment="1">
      <alignment horizontal="center" vertical="center" wrapText="1"/>
    </xf>
    <xf numFmtId="168" fontId="13" fillId="25" borderId="13" xfId="0" applyNumberFormat="1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172" fontId="12" fillId="24" borderId="10" xfId="57" applyNumberFormat="1" applyFont="1" applyFill="1" applyBorder="1" applyAlignment="1">
      <alignment horizontal="left" vertical="center" wrapText="1"/>
    </xf>
    <xf numFmtId="172" fontId="12" fillId="0" borderId="10" xfId="57" applyNumberFormat="1" applyFont="1" applyFill="1" applyBorder="1" applyAlignment="1">
      <alignment horizontal="left" vertical="center" wrapText="1"/>
    </xf>
    <xf numFmtId="172" fontId="12" fillId="0" borderId="10" xfId="57" applyNumberFormat="1" applyFont="1" applyFill="1" applyBorder="1" applyAlignment="1">
      <alignment horizontal="left" vertical="center" wrapText="1" inden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 wrapText="1"/>
    </xf>
    <xf numFmtId="0" fontId="61" fillId="24" borderId="19" xfId="283" applyFont="1" applyFill="1" applyBorder="1" applyAlignment="1">
      <alignment horizontal="center" vertical="center" wrapText="1"/>
    </xf>
    <xf numFmtId="0" fontId="13" fillId="25" borderId="19" xfId="0" applyNumberFormat="1" applyFont="1" applyFill="1" applyBorder="1" applyAlignment="1">
      <alignment horizontal="right" vertical="center" wrapText="1"/>
    </xf>
    <xf numFmtId="0" fontId="13" fillId="24" borderId="19" xfId="0" applyNumberFormat="1" applyFont="1" applyFill="1" applyBorder="1" applyAlignment="1">
      <alignment horizontal="right" vertical="center" wrapText="1"/>
    </xf>
    <xf numFmtId="0" fontId="61" fillId="26" borderId="19" xfId="283" applyFont="1" applyFill="1" applyBorder="1" applyAlignment="1">
      <alignment horizontal="left" vertical="top" wrapText="1"/>
    </xf>
    <xf numFmtId="0" fontId="12" fillId="26" borderId="19" xfId="0" applyFont="1" applyFill="1" applyBorder="1" applyAlignment="1">
      <alignment horizontal="center" vertical="top" wrapText="1"/>
    </xf>
    <xf numFmtId="0" fontId="12" fillId="26" borderId="19" xfId="0" applyFont="1" applyFill="1" applyBorder="1" applyAlignment="1">
      <alignment horizontal="right" vertical="top" wrapText="1"/>
    </xf>
    <xf numFmtId="168" fontId="12" fillId="26" borderId="19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49" fontId="61" fillId="26" borderId="26" xfId="283" applyNumberFormat="1" applyFont="1" applyFill="1" applyBorder="1" applyAlignment="1">
      <alignment horizontal="center" vertical="top"/>
    </xf>
    <xf numFmtId="49" fontId="59" fillId="26" borderId="19" xfId="283" applyNumberFormat="1" applyFont="1" applyFill="1" applyBorder="1" applyAlignment="1">
      <alignment horizontal="center" vertical="center"/>
    </xf>
    <xf numFmtId="0" fontId="59" fillId="26" borderId="19" xfId="283" applyFont="1" applyFill="1" applyBorder="1" applyAlignment="1">
      <alignment horizontal="left" vertical="center" wrapText="1"/>
    </xf>
    <xf numFmtId="49" fontId="61" fillId="24" borderId="21" xfId="283" applyNumberFormat="1" applyFont="1" applyFill="1" applyBorder="1" applyAlignment="1">
      <alignment horizontal="center" vertical="center"/>
    </xf>
    <xf numFmtId="0" fontId="61" fillId="24" borderId="21" xfId="283" applyFont="1" applyFill="1" applyBorder="1" applyAlignment="1">
      <alignment horizontal="center" vertical="center" wrapText="1"/>
    </xf>
    <xf numFmtId="0" fontId="13" fillId="24" borderId="10" xfId="0" applyFont="1" applyFill="1" applyBorder="1"/>
    <xf numFmtId="168" fontId="13" fillId="24" borderId="19" xfId="0" applyNumberFormat="1" applyFont="1" applyFill="1" applyBorder="1" applyAlignment="1">
      <alignment horizontal="right" vertical="center" wrapText="1"/>
    </xf>
    <xf numFmtId="0" fontId="13" fillId="25" borderId="19" xfId="283" applyFont="1" applyFill="1" applyBorder="1" applyAlignment="1">
      <alignment horizontal="center" vertical="center"/>
    </xf>
    <xf numFmtId="0" fontId="12" fillId="25" borderId="19" xfId="283" applyFont="1" applyFill="1" applyBorder="1" applyAlignment="1">
      <alignment horizontal="center" vertical="center"/>
    </xf>
    <xf numFmtId="0" fontId="12" fillId="25" borderId="19" xfId="37" applyFont="1" applyFill="1" applyBorder="1" applyAlignment="1">
      <alignment horizontal="center" vertical="center" wrapText="1"/>
    </xf>
    <xf numFmtId="49" fontId="59" fillId="24" borderId="36" xfId="55" applyNumberFormat="1" applyFont="1" applyFill="1" applyBorder="1" applyAlignment="1">
      <alignment horizontal="center" vertical="center"/>
    </xf>
    <xf numFmtId="0" fontId="59" fillId="24" borderId="36" xfId="55" applyFont="1" applyFill="1" applyBorder="1" applyAlignment="1">
      <alignment horizontal="center" vertical="center" wrapText="1"/>
    </xf>
    <xf numFmtId="49" fontId="61" fillId="24" borderId="36" xfId="55" applyNumberFormat="1" applyFont="1" applyFill="1" applyBorder="1" applyAlignment="1">
      <alignment horizontal="center" vertical="center"/>
    </xf>
    <xf numFmtId="0" fontId="61" fillId="24" borderId="36" xfId="55" applyFont="1" applyFill="1" applyBorder="1" applyAlignment="1">
      <alignment horizontal="center" vertical="center" wrapText="1"/>
    </xf>
    <xf numFmtId="168" fontId="13" fillId="28" borderId="20" xfId="0" applyNumberFormat="1" applyFont="1" applyFill="1" applyBorder="1" applyAlignment="1">
      <alignment horizontal="center" vertical="center" wrapText="1"/>
    </xf>
    <xf numFmtId="0" fontId="61" fillId="24" borderId="37" xfId="55" applyFont="1" applyFill="1" applyBorder="1" applyAlignment="1">
      <alignment horizontal="center" vertical="center" wrapText="1"/>
    </xf>
    <xf numFmtId="0" fontId="61" fillId="24" borderId="12" xfId="283" applyFont="1" applyFill="1" applyBorder="1" applyAlignment="1">
      <alignment horizontal="center" vertical="center" wrapText="1"/>
    </xf>
    <xf numFmtId="0" fontId="59" fillId="27" borderId="19" xfId="283" applyFont="1" applyFill="1" applyBorder="1" applyAlignment="1">
      <alignment horizontal="center" vertical="center"/>
    </xf>
    <xf numFmtId="0" fontId="59" fillId="27" borderId="19" xfId="37" applyFont="1" applyFill="1" applyBorder="1" applyAlignment="1">
      <alignment horizontal="center" vertical="center" wrapText="1"/>
    </xf>
    <xf numFmtId="0" fontId="59" fillId="24" borderId="19" xfId="283" applyFont="1" applyFill="1" applyBorder="1" applyAlignment="1">
      <alignment horizontal="center" vertical="center"/>
    </xf>
    <xf numFmtId="0" fontId="13" fillId="24" borderId="19" xfId="37" applyFont="1" applyFill="1" applyBorder="1" applyAlignment="1">
      <alignment horizontal="center" vertical="center" wrapText="1"/>
    </xf>
    <xf numFmtId="0" fontId="13" fillId="33" borderId="0" xfId="37" applyFont="1" applyFill="1"/>
    <xf numFmtId="168" fontId="13" fillId="30" borderId="19" xfId="0" applyNumberFormat="1" applyFont="1" applyFill="1" applyBorder="1" applyAlignment="1">
      <alignment horizontal="right" vertical="center" wrapText="1"/>
    </xf>
    <xf numFmtId="168" fontId="13" fillId="28" borderId="10" xfId="0" applyNumberFormat="1" applyFont="1" applyFill="1" applyBorder="1" applyAlignment="1">
      <alignment horizontal="right" vertical="center" wrapText="1"/>
    </xf>
    <xf numFmtId="168" fontId="12" fillId="25" borderId="19" xfId="0" applyNumberFormat="1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right" vertical="center" wrapText="1"/>
    </xf>
    <xf numFmtId="168" fontId="13" fillId="24" borderId="19" xfId="0" applyNumberFormat="1" applyFont="1" applyFill="1" applyBorder="1" applyAlignment="1">
      <alignment horizontal="center" vertical="center" wrapText="1"/>
    </xf>
    <xf numFmtId="168" fontId="13" fillId="24" borderId="20" xfId="0" applyNumberFormat="1" applyFont="1" applyFill="1" applyBorder="1" applyAlignment="1">
      <alignment horizontal="center" vertical="center" wrapText="1"/>
    </xf>
    <xf numFmtId="168" fontId="13" fillId="24" borderId="24" xfId="0" applyNumberFormat="1" applyFont="1" applyFill="1" applyBorder="1" applyAlignment="1">
      <alignment horizontal="center" vertical="center" wrapText="1"/>
    </xf>
    <xf numFmtId="0" fontId="59" fillId="27" borderId="19" xfId="0" applyFont="1" applyFill="1" applyBorder="1" applyAlignment="1">
      <alignment horizontal="right" vertical="center" wrapText="1"/>
    </xf>
    <xf numFmtId="168" fontId="59" fillId="27" borderId="19" xfId="0" applyNumberFormat="1" applyFont="1" applyFill="1" applyBorder="1" applyAlignment="1">
      <alignment horizontal="center" vertical="center" wrapText="1"/>
    </xf>
    <xf numFmtId="168" fontId="59" fillId="27" borderId="24" xfId="0" applyNumberFormat="1" applyFont="1" applyFill="1" applyBorder="1" applyAlignment="1">
      <alignment horizontal="center" vertical="center" wrapText="1"/>
    </xf>
    <xf numFmtId="4" fontId="13" fillId="27" borderId="19" xfId="283" applyNumberFormat="1" applyFont="1" applyFill="1" applyBorder="1" applyAlignment="1">
      <alignment horizontal="right" vertical="center"/>
    </xf>
    <xf numFmtId="168" fontId="59" fillId="27" borderId="19" xfId="283" applyNumberFormat="1" applyFont="1" applyFill="1" applyBorder="1" applyAlignment="1">
      <alignment horizontal="right" vertical="center"/>
    </xf>
    <xf numFmtId="49" fontId="13" fillId="25" borderId="10" xfId="0" applyNumberFormat="1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horizontal="center" vertical="center"/>
    </xf>
    <xf numFmtId="0" fontId="59" fillId="28" borderId="19" xfId="37" applyFont="1" applyFill="1" applyBorder="1" applyAlignment="1">
      <alignment horizontal="right" vertical="center" wrapText="1"/>
    </xf>
    <xf numFmtId="168" fontId="59" fillId="28" borderId="19" xfId="37" applyNumberFormat="1" applyFont="1" applyFill="1" applyBorder="1" applyAlignment="1">
      <alignment horizontal="right" vertical="center" wrapText="1"/>
    </xf>
    <xf numFmtId="168" fontId="12" fillId="24" borderId="10" xfId="0" applyNumberFormat="1" applyFont="1" applyFill="1" applyBorder="1" applyAlignment="1">
      <alignment vertical="center"/>
    </xf>
    <xf numFmtId="0" fontId="12" fillId="24" borderId="19" xfId="0" applyNumberFormat="1" applyFont="1" applyFill="1" applyBorder="1" applyAlignment="1">
      <alignment horizontal="right" vertical="center" wrapText="1"/>
    </xf>
    <xf numFmtId="168" fontId="59" fillId="28" borderId="19" xfId="291" applyNumberFormat="1" applyFont="1" applyFill="1" applyBorder="1" applyAlignment="1">
      <alignment horizontal="right" vertical="center"/>
    </xf>
    <xf numFmtId="0" fontId="13" fillId="25" borderId="19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12" fillId="0" borderId="10" xfId="0" applyNumberFormat="1" applyFont="1" applyBorder="1" applyAlignment="1">
      <alignment vertical="center"/>
    </xf>
    <xf numFmtId="168" fontId="13" fillId="25" borderId="10" xfId="0" applyNumberFormat="1" applyFont="1" applyFill="1" applyBorder="1" applyAlignment="1">
      <alignment horizontal="right" vertical="center"/>
    </xf>
    <xf numFmtId="168" fontId="13" fillId="26" borderId="19" xfId="37" applyNumberFormat="1" applyFont="1" applyFill="1" applyBorder="1" applyAlignment="1">
      <alignment horizontal="right" vertical="center" wrapText="1"/>
    </xf>
    <xf numFmtId="0" fontId="13" fillId="24" borderId="19" xfId="37" applyFont="1" applyFill="1" applyBorder="1" applyAlignment="1">
      <alignment horizontal="right" vertical="center" wrapText="1"/>
    </xf>
    <xf numFmtId="168" fontId="13" fillId="30" borderId="19" xfId="37" applyNumberFormat="1" applyFont="1" applyFill="1" applyBorder="1" applyAlignment="1">
      <alignment horizontal="right" vertical="center" wrapText="1"/>
    </xf>
    <xf numFmtId="168" fontId="59" fillId="27" borderId="19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Border="1" applyAlignment="1">
      <alignment horizontal="center" vertical="center"/>
    </xf>
    <xf numFmtId="0" fontId="12" fillId="24" borderId="19" xfId="0" applyNumberFormat="1" applyFont="1" applyFill="1" applyBorder="1" applyAlignment="1">
      <alignment horizontal="center" vertical="center" wrapText="1"/>
    </xf>
    <xf numFmtId="0" fontId="61" fillId="24" borderId="19" xfId="283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0" fillId="24" borderId="0" xfId="0" applyNumberForma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0" fillId="0" borderId="0" xfId="55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49" fontId="59" fillId="28" borderId="20" xfId="283" applyNumberFormat="1" applyFont="1" applyFill="1" applyBorder="1" applyAlignment="1">
      <alignment horizontal="center" vertical="center"/>
    </xf>
    <xf numFmtId="0" fontId="59" fillId="28" borderId="20" xfId="283" applyFont="1" applyFill="1" applyBorder="1" applyAlignment="1">
      <alignment horizontal="center" vertical="center" wrapText="1"/>
    </xf>
    <xf numFmtId="49" fontId="61" fillId="24" borderId="10" xfId="55" applyNumberFormat="1" applyFont="1" applyFill="1" applyBorder="1" applyAlignment="1">
      <alignment horizontal="center" vertical="center"/>
    </xf>
    <xf numFmtId="0" fontId="61" fillId="24" borderId="10" xfId="55" applyFont="1" applyFill="1" applyBorder="1" applyAlignment="1">
      <alignment horizontal="center" vertical="center" wrapText="1"/>
    </xf>
    <xf numFmtId="4" fontId="61" fillId="24" borderId="10" xfId="55" applyNumberFormat="1" applyFont="1" applyFill="1" applyBorder="1" applyAlignment="1">
      <alignment horizontal="center" vertical="center"/>
    </xf>
    <xf numFmtId="4" fontId="61" fillId="24" borderId="10" xfId="55" applyNumberFormat="1" applyFont="1" applyFill="1" applyBorder="1" applyAlignment="1">
      <alignment horizontal="center" vertical="center" wrapText="1"/>
    </xf>
    <xf numFmtId="49" fontId="61" fillId="24" borderId="38" xfId="55" applyNumberFormat="1" applyFont="1" applyFill="1" applyBorder="1" applyAlignment="1">
      <alignment horizontal="center" vertical="center"/>
    </xf>
    <xf numFmtId="0" fontId="61" fillId="24" borderId="38" xfId="55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12" fillId="24" borderId="0" xfId="0" applyFont="1" applyFill="1" applyAlignment="1">
      <alignment horizontal="left" vertical="top" wrapText="1"/>
    </xf>
    <xf numFmtId="0" fontId="40" fillId="0" borderId="0" xfId="55" applyFont="1" applyFill="1" applyAlignment="1">
      <alignment vertical="center"/>
    </xf>
    <xf numFmtId="0" fontId="65" fillId="24" borderId="20" xfId="283" applyFont="1" applyFill="1" applyBorder="1" applyAlignment="1">
      <alignment horizontal="center" vertical="center" textRotation="90" wrapText="1"/>
    </xf>
    <xf numFmtId="0" fontId="61" fillId="0" borderId="10" xfId="283" applyFont="1" applyBorder="1" applyAlignment="1">
      <alignment horizontal="center" vertical="center" wrapText="1"/>
    </xf>
    <xf numFmtId="0" fontId="61" fillId="24" borderId="10" xfId="283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61" fillId="24" borderId="10" xfId="283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24" borderId="0" xfId="0" applyFont="1" applyFill="1" applyAlignment="1">
      <alignment vertical="top" wrapText="1"/>
    </xf>
    <xf numFmtId="0" fontId="59" fillId="25" borderId="10" xfId="283" applyFont="1" applyFill="1" applyBorder="1" applyAlignment="1">
      <alignment horizontal="center" vertical="center"/>
    </xf>
    <xf numFmtId="0" fontId="13" fillId="25" borderId="10" xfId="37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right" vertical="center" wrapText="1"/>
    </xf>
    <xf numFmtId="0" fontId="12" fillId="25" borderId="10" xfId="0" applyFont="1" applyFill="1" applyBorder="1" applyAlignment="1">
      <alignment horizontal="right" vertical="center" wrapText="1"/>
    </xf>
    <xf numFmtId="1" fontId="13" fillId="25" borderId="10" xfId="0" applyNumberFormat="1" applyFont="1" applyFill="1" applyBorder="1" applyAlignment="1">
      <alignment horizontal="right" vertical="center" wrapText="1"/>
    </xf>
    <xf numFmtId="2" fontId="13" fillId="25" borderId="10" xfId="0" applyNumberFormat="1" applyFont="1" applyFill="1" applyBorder="1" applyAlignment="1">
      <alignment horizontal="right" vertical="center" wrapText="1"/>
    </xf>
    <xf numFmtId="0" fontId="13" fillId="25" borderId="10" xfId="0" applyNumberFormat="1" applyFont="1" applyFill="1" applyBorder="1" applyAlignment="1">
      <alignment horizontal="right" vertical="center" wrapText="1"/>
    </xf>
    <xf numFmtId="0" fontId="61" fillId="24" borderId="10" xfId="283" applyFont="1" applyFill="1" applyBorder="1" applyAlignment="1">
      <alignment horizontal="center"/>
    </xf>
    <xf numFmtId="0" fontId="12" fillId="24" borderId="10" xfId="37" applyFont="1" applyFill="1" applyBorder="1" applyAlignment="1">
      <alignment horizontal="center" vertical="center" wrapText="1"/>
    </xf>
    <xf numFmtId="2" fontId="12" fillId="26" borderId="10" xfId="0" applyNumberFormat="1" applyFont="1" applyFill="1" applyBorder="1" applyAlignment="1">
      <alignment horizontal="right" vertical="center" wrapText="1"/>
    </xf>
    <xf numFmtId="0" fontId="12" fillId="26" borderId="10" xfId="0" applyNumberFormat="1" applyFont="1" applyFill="1" applyBorder="1" applyAlignment="1">
      <alignment horizontal="right" vertical="center" wrapText="1"/>
    </xf>
    <xf numFmtId="0" fontId="61" fillId="24" borderId="10" xfId="283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right" vertical="center" wrapText="1"/>
    </xf>
    <xf numFmtId="2" fontId="12" fillId="24" borderId="10" xfId="0" applyNumberFormat="1" applyFont="1" applyFill="1" applyBorder="1" applyAlignment="1">
      <alignment horizontal="right" vertical="center" wrapText="1"/>
    </xf>
    <xf numFmtId="0" fontId="61" fillId="27" borderId="10" xfId="283" applyFont="1" applyFill="1" applyBorder="1" applyAlignment="1">
      <alignment horizontal="center" vertical="center"/>
    </xf>
    <xf numFmtId="0" fontId="61" fillId="27" borderId="10" xfId="37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right" vertical="center" wrapText="1"/>
    </xf>
    <xf numFmtId="168" fontId="61" fillId="27" borderId="10" xfId="0" applyNumberFormat="1" applyFont="1" applyFill="1" applyBorder="1" applyAlignment="1">
      <alignment horizontal="right" vertical="center" wrapText="1"/>
    </xf>
    <xf numFmtId="0" fontId="59" fillId="24" borderId="10" xfId="283" applyFont="1" applyFill="1" applyBorder="1" applyAlignment="1">
      <alignment horizontal="center" vertical="center"/>
    </xf>
    <xf numFmtId="0" fontId="13" fillId="24" borderId="10" xfId="37" applyFont="1" applyFill="1" applyBorder="1" applyAlignment="1">
      <alignment horizontal="center" vertical="center" wrapText="1"/>
    </xf>
    <xf numFmtId="2" fontId="13" fillId="29" borderId="10" xfId="0" applyNumberFormat="1" applyFont="1" applyFill="1" applyBorder="1" applyAlignment="1">
      <alignment horizontal="right" vertical="center" wrapText="1"/>
    </xf>
    <xf numFmtId="0" fontId="13" fillId="29" borderId="10" xfId="0" applyNumberFormat="1" applyFont="1" applyFill="1" applyBorder="1" applyAlignment="1">
      <alignment horizontal="right" vertical="center" wrapText="1"/>
    </xf>
    <xf numFmtId="49" fontId="59" fillId="28" borderId="10" xfId="283" applyNumberFormat="1" applyFont="1" applyFill="1" applyBorder="1" applyAlignment="1">
      <alignment horizontal="center" vertical="center"/>
    </xf>
    <xf numFmtId="0" fontId="59" fillId="28" borderId="10" xfId="283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right" vertical="center" wrapText="1"/>
    </xf>
    <xf numFmtId="0" fontId="13" fillId="28" borderId="10" xfId="0" applyNumberFormat="1" applyFont="1" applyFill="1" applyBorder="1" applyAlignment="1">
      <alignment horizontal="right" vertical="center" wrapText="1"/>
    </xf>
    <xf numFmtId="49" fontId="61" fillId="27" borderId="10" xfId="283" applyNumberFormat="1" applyFont="1" applyFill="1" applyBorder="1" applyAlignment="1">
      <alignment horizontal="center" vertical="center"/>
    </xf>
    <xf numFmtId="0" fontId="61" fillId="27" borderId="10" xfId="283" applyFont="1" applyFill="1" applyBorder="1" applyAlignment="1">
      <alignment horizontal="center" vertical="center" wrapText="1"/>
    </xf>
    <xf numFmtId="168" fontId="59" fillId="28" borderId="10" xfId="0" applyNumberFormat="1" applyFont="1" applyFill="1" applyBorder="1" applyAlignment="1">
      <alignment horizontal="right" vertical="center" wrapText="1"/>
    </xf>
    <xf numFmtId="168" fontId="61" fillId="26" borderId="10" xfId="0" applyNumberFormat="1" applyFont="1" applyFill="1" applyBorder="1" applyAlignment="1">
      <alignment horizontal="right" vertical="center" wrapText="1"/>
    </xf>
    <xf numFmtId="0" fontId="61" fillId="24" borderId="10" xfId="0" applyFont="1" applyFill="1" applyBorder="1" applyAlignment="1">
      <alignment horizontal="right" vertical="center" wrapText="1"/>
    </xf>
    <xf numFmtId="168" fontId="61" fillId="24" borderId="10" xfId="0" applyNumberFormat="1" applyFont="1" applyFill="1" applyBorder="1" applyAlignment="1">
      <alignment horizontal="right" vertical="center" wrapText="1"/>
    </xf>
    <xf numFmtId="49" fontId="61" fillId="24" borderId="10" xfId="283" applyNumberFormat="1" applyFont="1" applyFill="1" applyBorder="1" applyAlignment="1">
      <alignment horizontal="left" vertical="center"/>
    </xf>
    <xf numFmtId="0" fontId="61" fillId="24" borderId="10" xfId="283" applyFont="1" applyFill="1" applyBorder="1" applyAlignment="1">
      <alignment horizontal="left" vertical="center" wrapText="1"/>
    </xf>
    <xf numFmtId="0" fontId="59" fillId="28" borderId="10" xfId="0" applyFont="1" applyFill="1" applyBorder="1" applyAlignment="1">
      <alignment horizontal="right" vertical="center" wrapText="1"/>
    </xf>
    <xf numFmtId="1" fontId="59" fillId="28" borderId="10" xfId="0" applyNumberFormat="1" applyFont="1" applyFill="1" applyBorder="1" applyAlignment="1">
      <alignment horizontal="right" vertical="center" wrapText="1"/>
    </xf>
    <xf numFmtId="1" fontId="12" fillId="24" borderId="10" xfId="0" applyNumberFormat="1" applyFont="1" applyFill="1" applyBorder="1" applyAlignment="1">
      <alignment horizontal="right" vertical="center" wrapText="1"/>
    </xf>
    <xf numFmtId="49" fontId="59" fillId="24" borderId="10" xfId="283" applyNumberFormat="1" applyFont="1" applyFill="1" applyBorder="1" applyAlignment="1">
      <alignment horizontal="center" vertical="center"/>
    </xf>
    <xf numFmtId="0" fontId="59" fillId="24" borderId="10" xfId="283" applyFont="1" applyFill="1" applyBorder="1" applyAlignment="1">
      <alignment horizontal="center" vertical="center" wrapText="1"/>
    </xf>
    <xf numFmtId="49" fontId="59" fillId="27" borderId="10" xfId="283" applyNumberFormat="1" applyFont="1" applyFill="1" applyBorder="1" applyAlignment="1">
      <alignment horizontal="center" vertical="center"/>
    </xf>
    <xf numFmtId="0" fontId="59" fillId="27" borderId="10" xfId="283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0" fontId="13" fillId="29" borderId="10" xfId="0" applyFont="1" applyFill="1" applyBorder="1" applyAlignment="1">
      <alignment horizontal="right" vertical="center" wrapText="1"/>
    </xf>
    <xf numFmtId="0" fontId="77" fillId="24" borderId="0" xfId="57" applyFont="1" applyFill="1"/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55" applyFont="1" applyFill="1" applyAlignment="1">
      <alignment horizontal="center" vertical="center"/>
    </xf>
    <xf numFmtId="0" fontId="12" fillId="24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top"/>
    </xf>
    <xf numFmtId="0" fontId="70" fillId="0" borderId="0" xfId="0" applyFont="1" applyFill="1" applyAlignment="1">
      <alignment horizontal="left" wrapText="1"/>
    </xf>
    <xf numFmtId="0" fontId="70" fillId="0" borderId="0" xfId="0" applyFont="1" applyFill="1" applyAlignment="1">
      <alignment wrapText="1"/>
    </xf>
    <xf numFmtId="0" fontId="70" fillId="0" borderId="0" xfId="0" applyFont="1" applyFill="1" applyAlignment="1">
      <alignment horizontal="left" vertical="top" wrapText="1"/>
    </xf>
    <xf numFmtId="0" fontId="62" fillId="24" borderId="19" xfId="283" applyFont="1" applyFill="1" applyBorder="1" applyAlignment="1">
      <alignment horizontal="center" vertical="center" wrapText="1"/>
    </xf>
    <xf numFmtId="0" fontId="61" fillId="26" borderId="20" xfId="283" applyFont="1" applyFill="1" applyBorder="1" applyAlignment="1">
      <alignment horizontal="center" vertical="center" wrapText="1"/>
    </xf>
    <xf numFmtId="0" fontId="61" fillId="24" borderId="20" xfId="283" applyFont="1" applyFill="1" applyBorder="1" applyAlignment="1">
      <alignment horizontal="center" vertical="center" wrapText="1"/>
    </xf>
    <xf numFmtId="0" fontId="61" fillId="24" borderId="10" xfId="283" applyFont="1" applyFill="1" applyBorder="1" applyAlignment="1">
      <alignment horizontal="center" vertical="center" wrapText="1"/>
    </xf>
    <xf numFmtId="0" fontId="61" fillId="24" borderId="10" xfId="283" applyFont="1" applyFill="1" applyBorder="1" applyAlignment="1">
      <alignment horizontal="center" vertical="center" textRotation="90" wrapText="1"/>
    </xf>
    <xf numFmtId="0" fontId="61" fillId="0" borderId="10" xfId="283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1" fontId="13" fillId="0" borderId="0" xfId="0" applyNumberFormat="1" applyFont="1" applyFill="1" applyBorder="1" applyAlignment="1">
      <alignment horizontal="center" vertical="top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61" fillId="24" borderId="19" xfId="291" applyFont="1" applyFill="1" applyBorder="1" applyAlignment="1">
      <alignment horizontal="center" vertical="center" wrapText="1"/>
    </xf>
    <xf numFmtId="0" fontId="13" fillId="24" borderId="31" xfId="46" applyFont="1" applyFill="1" applyBorder="1" applyAlignment="1">
      <alignment horizontal="center"/>
    </xf>
    <xf numFmtId="0" fontId="61" fillId="24" borderId="19" xfId="291" applyFont="1" applyFill="1" applyBorder="1" applyAlignment="1">
      <alignment horizontal="center" vertical="center"/>
    </xf>
    <xf numFmtId="0" fontId="12" fillId="24" borderId="19" xfId="291" applyFont="1" applyFill="1" applyBorder="1" applyAlignment="1">
      <alignment horizontal="center" vertic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0" xfId="46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top" wrapText="1"/>
    </xf>
    <xf numFmtId="49" fontId="76" fillId="24" borderId="0" xfId="57" applyNumberFormat="1" applyFont="1" applyFill="1" applyAlignment="1">
      <alignment horizontal="center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12" fillId="24" borderId="0" xfId="57" applyFont="1" applyFill="1" applyAlignment="1">
      <alignment horizontal="left" vertical="top" wrapText="1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9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74" fillId="24" borderId="0" xfId="272" applyFont="1" applyFill="1" applyAlignment="1">
      <alignment horizontal="center" vertical="top"/>
    </xf>
    <xf numFmtId="49" fontId="48" fillId="24" borderId="0" xfId="57" applyNumberFormat="1" applyFont="1" applyFill="1" applyAlignment="1">
      <alignment horizontal="center" vertical="center"/>
    </xf>
    <xf numFmtId="49" fontId="55" fillId="24" borderId="10" xfId="57" applyNumberFormat="1" applyFont="1" applyFill="1" applyBorder="1" applyAlignment="1">
      <alignment horizontal="center" vertical="center" wrapText="1"/>
    </xf>
    <xf numFmtId="0" fontId="56" fillId="24" borderId="10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left" vertical="center" wrapText="1"/>
    </xf>
  </cellXfs>
  <cellStyles count="29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Excel Built-in Explanatory Text" xfId="284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" xfId="285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Заголовок1" xfId="286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4 3" xfId="290"/>
    <cellStyle name="Обычный 5" xfId="45"/>
    <cellStyle name="Обычный 5 2" xfId="291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7 3" xfId="283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Результат" xfId="287"/>
    <cellStyle name="Результат2" xfId="288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4" xfId="289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36"/>
  <sheetViews>
    <sheetView view="pageBreakPreview" zoomScale="70" zoomScaleSheetLayoutView="70" workbookViewId="0">
      <selection activeCell="A8" sqref="A8:T8"/>
    </sheetView>
  </sheetViews>
  <sheetFormatPr defaultRowHeight="15.75"/>
  <cols>
    <col min="1" max="1" width="10.625" style="56" customWidth="1"/>
    <col min="2" max="2" width="67" style="65" customWidth="1"/>
    <col min="3" max="3" width="15.125" style="56" customWidth="1"/>
    <col min="4" max="4" width="7.125" style="12" customWidth="1"/>
    <col min="5" max="5" width="12.625" style="12" customWidth="1"/>
    <col min="6" max="6" width="7.625" style="12" customWidth="1"/>
    <col min="7" max="7" width="11.75" style="117" customWidth="1"/>
    <col min="8" max="8" width="7.625" style="12" customWidth="1"/>
    <col min="9" max="9" width="16.5" style="121" customWidth="1"/>
    <col min="10" max="10" width="17" style="117" customWidth="1"/>
    <col min="11" max="15" width="11.125" style="12" customWidth="1"/>
    <col min="16" max="20" width="9.5" style="1" customWidth="1"/>
    <col min="21" max="16384" width="9" style="1"/>
  </cols>
  <sheetData>
    <row r="1" spans="1:20" ht="18.75" customHeight="1">
      <c r="A1" s="58"/>
      <c r="B1" s="64"/>
      <c r="C1" s="58"/>
      <c r="D1" s="58"/>
      <c r="E1" s="58"/>
      <c r="F1" s="58"/>
      <c r="H1" s="58"/>
      <c r="K1" s="58"/>
      <c r="L1" s="58"/>
      <c r="M1" s="58"/>
      <c r="N1" s="631" t="s">
        <v>475</v>
      </c>
      <c r="O1" s="631"/>
      <c r="P1" s="631"/>
      <c r="Q1" s="631"/>
      <c r="R1" s="631"/>
      <c r="S1" s="631"/>
      <c r="T1" s="631"/>
    </row>
    <row r="2" spans="1:20" ht="33.75" customHeight="1">
      <c r="A2" s="58"/>
      <c r="B2" s="64"/>
      <c r="C2" s="58"/>
      <c r="D2" s="58"/>
      <c r="E2" s="58"/>
      <c r="F2" s="58"/>
      <c r="H2" s="58"/>
      <c r="K2" s="58"/>
      <c r="L2" s="58"/>
      <c r="M2" s="58"/>
      <c r="N2" s="631"/>
      <c r="O2" s="631"/>
      <c r="P2" s="631"/>
      <c r="Q2" s="631"/>
      <c r="R2" s="631"/>
      <c r="S2" s="631"/>
      <c r="T2" s="631"/>
    </row>
    <row r="3" spans="1:20" ht="33" customHeight="1">
      <c r="A3" s="58"/>
      <c r="B3" s="58"/>
      <c r="C3" s="58"/>
      <c r="D3" s="58"/>
      <c r="E3" s="58"/>
      <c r="F3" s="58"/>
      <c r="H3" s="58"/>
      <c r="K3" s="58"/>
      <c r="L3" s="58"/>
      <c r="M3" s="58"/>
      <c r="N3" s="631"/>
      <c r="O3" s="631"/>
      <c r="P3" s="631"/>
      <c r="Q3" s="631"/>
      <c r="R3" s="631"/>
      <c r="S3" s="631"/>
      <c r="T3" s="631"/>
    </row>
    <row r="4" spans="1:20" s="19" customFormat="1" ht="18.75">
      <c r="A4" s="632" t="s">
        <v>96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</row>
    <row r="5" spans="1:20" ht="18.75">
      <c r="A5" s="633" t="s">
        <v>97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</row>
    <row r="6" spans="1:20" s="19" customFormat="1" ht="18.75">
      <c r="A6" s="18"/>
      <c r="B6" s="18"/>
      <c r="C6" s="18"/>
      <c r="D6" s="18"/>
      <c r="E6" s="18"/>
      <c r="F6" s="18"/>
      <c r="G6" s="118"/>
      <c r="H6" s="18"/>
      <c r="I6" s="18"/>
      <c r="J6" s="118"/>
      <c r="K6" s="410"/>
      <c r="L6" s="410"/>
      <c r="M6" s="410"/>
      <c r="N6" s="410"/>
      <c r="O6" s="410"/>
    </row>
    <row r="7" spans="1:20" ht="18.75">
      <c r="A7" s="634" t="s">
        <v>460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</row>
    <row r="8" spans="1:20" ht="18.75" customHeight="1">
      <c r="A8" s="630" t="s">
        <v>99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</row>
    <row r="9" spans="1:20">
      <c r="A9" s="58"/>
      <c r="B9" s="58"/>
      <c r="C9" s="58"/>
      <c r="D9" s="58"/>
      <c r="E9" s="58"/>
      <c r="F9" s="58"/>
      <c r="H9" s="58"/>
      <c r="K9" s="58"/>
      <c r="L9" s="58"/>
      <c r="M9" s="58"/>
      <c r="N9" s="58"/>
      <c r="O9" s="58"/>
      <c r="P9" s="19"/>
      <c r="Q9" s="19"/>
      <c r="R9" s="19"/>
      <c r="S9" s="19"/>
      <c r="T9" s="19"/>
    </row>
    <row r="10" spans="1:20" ht="78.75" customHeight="1">
      <c r="A10" s="621" t="s">
        <v>52</v>
      </c>
      <c r="B10" s="621" t="s">
        <v>101</v>
      </c>
      <c r="C10" s="621" t="s">
        <v>92</v>
      </c>
      <c r="D10" s="624" t="s">
        <v>53</v>
      </c>
      <c r="E10" s="625" t="s">
        <v>55</v>
      </c>
      <c r="F10" s="625" t="s">
        <v>10</v>
      </c>
      <c r="G10" s="625"/>
      <c r="H10" s="625"/>
      <c r="I10" s="625" t="s">
        <v>23</v>
      </c>
      <c r="J10" s="629" t="s">
        <v>22</v>
      </c>
      <c r="K10" s="625" t="s">
        <v>21</v>
      </c>
      <c r="L10" s="625"/>
      <c r="M10" s="625"/>
      <c r="N10" s="625"/>
      <c r="O10" s="625"/>
      <c r="P10" s="625"/>
      <c r="Q10" s="625"/>
      <c r="R10" s="625"/>
      <c r="S10" s="625"/>
      <c r="T10" s="625"/>
    </row>
    <row r="11" spans="1:20" ht="85.5" customHeight="1">
      <c r="A11" s="622"/>
      <c r="B11" s="622"/>
      <c r="C11" s="622"/>
      <c r="D11" s="624"/>
      <c r="E11" s="625"/>
      <c r="F11" s="626" t="s">
        <v>11</v>
      </c>
      <c r="G11" s="627"/>
      <c r="H11" s="628"/>
      <c r="I11" s="625"/>
      <c r="J11" s="629"/>
      <c r="K11" s="626" t="s">
        <v>296</v>
      </c>
      <c r="L11" s="627"/>
      <c r="M11" s="627"/>
      <c r="N11" s="627"/>
      <c r="O11" s="628"/>
      <c r="P11" s="626" t="s">
        <v>100</v>
      </c>
      <c r="Q11" s="627"/>
      <c r="R11" s="627"/>
      <c r="S11" s="627"/>
      <c r="T11" s="628"/>
    </row>
    <row r="12" spans="1:20" ht="203.25" customHeight="1">
      <c r="A12" s="623"/>
      <c r="B12" s="623"/>
      <c r="C12" s="623"/>
      <c r="D12" s="624"/>
      <c r="E12" s="22" t="s">
        <v>88</v>
      </c>
      <c r="F12" s="23" t="s">
        <v>89</v>
      </c>
      <c r="G12" s="119" t="s">
        <v>7</v>
      </c>
      <c r="H12" s="23" t="s">
        <v>6</v>
      </c>
      <c r="I12" s="21" t="s">
        <v>11</v>
      </c>
      <c r="J12" s="119" t="s">
        <v>461</v>
      </c>
      <c r="K12" s="23" t="s">
        <v>16</v>
      </c>
      <c r="L12" s="23" t="s">
        <v>14</v>
      </c>
      <c r="M12" s="23" t="s">
        <v>93</v>
      </c>
      <c r="N12" s="21" t="s">
        <v>91</v>
      </c>
      <c r="O12" s="21" t="s">
        <v>15</v>
      </c>
      <c r="P12" s="53" t="s">
        <v>16</v>
      </c>
      <c r="Q12" s="53" t="s">
        <v>14</v>
      </c>
      <c r="R12" s="53" t="s">
        <v>93</v>
      </c>
      <c r="S12" s="21" t="s">
        <v>91</v>
      </c>
      <c r="T12" s="21" t="s">
        <v>15</v>
      </c>
    </row>
    <row r="13" spans="1:20" ht="19.5" customHeight="1">
      <c r="A13" s="54">
        <v>1</v>
      </c>
      <c r="B13" s="96">
        <v>2</v>
      </c>
      <c r="C13" s="55">
        <v>3</v>
      </c>
      <c r="D13" s="20">
        <v>4</v>
      </c>
      <c r="E13" s="108">
        <v>5</v>
      </c>
      <c r="F13" s="20">
        <v>6</v>
      </c>
      <c r="G13" s="123">
        <v>7</v>
      </c>
      <c r="H13" s="123">
        <v>8</v>
      </c>
      <c r="I13" s="123">
        <v>9</v>
      </c>
      <c r="J13" s="123">
        <v>10</v>
      </c>
      <c r="K13" s="20">
        <v>12</v>
      </c>
      <c r="L13" s="20">
        <v>13</v>
      </c>
      <c r="M13" s="20">
        <v>14</v>
      </c>
      <c r="N13" s="20">
        <v>15</v>
      </c>
      <c r="O13" s="20">
        <v>16</v>
      </c>
      <c r="P13" s="52">
        <v>17</v>
      </c>
      <c r="Q13" s="52">
        <v>18</v>
      </c>
      <c r="R13" s="52">
        <v>19</v>
      </c>
      <c r="S13" s="52">
        <v>20</v>
      </c>
      <c r="T13" s="52">
        <v>21</v>
      </c>
    </row>
    <row r="14" spans="1:20" s="19" customFormat="1" ht="26.25" customHeight="1">
      <c r="A14" s="66" t="s">
        <v>202</v>
      </c>
      <c r="B14" s="97" t="s">
        <v>203</v>
      </c>
      <c r="C14" s="79" t="s">
        <v>204</v>
      </c>
      <c r="D14" s="100" t="s">
        <v>204</v>
      </c>
      <c r="E14" s="79" t="s">
        <v>204</v>
      </c>
      <c r="F14" s="68" t="s">
        <v>204</v>
      </c>
      <c r="G14" s="98">
        <f>I14</f>
        <v>16.233700000000002</v>
      </c>
      <c r="H14" s="98" t="s">
        <v>204</v>
      </c>
      <c r="I14" s="98">
        <f>J14</f>
        <v>16.233700000000002</v>
      </c>
      <c r="J14" s="124">
        <f>K14</f>
        <v>16.233700000000002</v>
      </c>
      <c r="K14" s="98">
        <f>K15+K16+K18</f>
        <v>16.233700000000002</v>
      </c>
      <c r="L14" s="98">
        <v>0</v>
      </c>
      <c r="M14" s="98">
        <v>0</v>
      </c>
      <c r="N14" s="98">
        <f>N15+N16+N18</f>
        <v>16.233700000000002</v>
      </c>
      <c r="O14" s="98">
        <v>0</v>
      </c>
      <c r="P14" s="98">
        <f>K14</f>
        <v>16.233700000000002</v>
      </c>
      <c r="Q14" s="98">
        <f t="shared" ref="Q14:T14" si="0">L14</f>
        <v>0</v>
      </c>
      <c r="R14" s="98">
        <f t="shared" si="0"/>
        <v>0</v>
      </c>
      <c r="S14" s="98">
        <f>N14</f>
        <v>16.233700000000002</v>
      </c>
      <c r="T14" s="98">
        <f t="shared" si="0"/>
        <v>0</v>
      </c>
    </row>
    <row r="15" spans="1:20" s="19" customFormat="1" ht="19.5" customHeight="1">
      <c r="A15" s="128" t="s">
        <v>297</v>
      </c>
      <c r="B15" s="81" t="s">
        <v>289</v>
      </c>
      <c r="C15" s="73" t="s">
        <v>204</v>
      </c>
      <c r="D15" s="99" t="s">
        <v>204</v>
      </c>
      <c r="E15" s="73" t="s">
        <v>204</v>
      </c>
      <c r="F15" s="108" t="s">
        <v>204</v>
      </c>
      <c r="G15" s="109">
        <f>I15</f>
        <v>2.8254000000000001</v>
      </c>
      <c r="H15" s="108" t="s">
        <v>204</v>
      </c>
      <c r="I15" s="115">
        <f>J15</f>
        <v>2.8254000000000001</v>
      </c>
      <c r="J15" s="115">
        <v>2.8254000000000001</v>
      </c>
      <c r="K15" s="99">
        <v>2.8250000000000002</v>
      </c>
      <c r="L15" s="99">
        <v>0</v>
      </c>
      <c r="M15" s="99">
        <v>0</v>
      </c>
      <c r="N15" s="109">
        <v>2.8250000000000002</v>
      </c>
      <c r="O15" s="99">
        <v>0</v>
      </c>
      <c r="P15" s="109">
        <f t="shared" ref="P15:P88" si="1">K15</f>
        <v>2.8250000000000002</v>
      </c>
      <c r="Q15" s="109">
        <f t="shared" ref="Q15:Q88" si="2">L15</f>
        <v>0</v>
      </c>
      <c r="R15" s="109">
        <f t="shared" ref="R15:R88" si="3">M15</f>
        <v>0</v>
      </c>
      <c r="S15" s="109">
        <f t="shared" ref="S15:S88" si="4">N15</f>
        <v>2.8250000000000002</v>
      </c>
      <c r="T15" s="109">
        <f t="shared" ref="T15:T88" si="5">O15</f>
        <v>0</v>
      </c>
    </row>
    <row r="16" spans="1:20" s="19" customFormat="1" ht="19.5" customHeight="1">
      <c r="A16" s="69" t="s">
        <v>298</v>
      </c>
      <c r="B16" s="81" t="s">
        <v>290</v>
      </c>
      <c r="C16" s="73" t="s">
        <v>204</v>
      </c>
      <c r="D16" s="99" t="s">
        <v>204</v>
      </c>
      <c r="E16" s="73" t="s">
        <v>204</v>
      </c>
      <c r="F16" s="108" t="s">
        <v>204</v>
      </c>
      <c r="G16" s="109">
        <f t="shared" ref="G16:G20" si="6">I16</f>
        <v>8.2099999999999991</v>
      </c>
      <c r="H16" s="108" t="str">
        <f>H39</f>
        <v>нд</v>
      </c>
      <c r="I16" s="488">
        <f t="shared" ref="I16:I20" si="7">J16</f>
        <v>8.2099999999999991</v>
      </c>
      <c r="J16" s="109">
        <f>J39</f>
        <v>8.2099999999999991</v>
      </c>
      <c r="K16" s="99">
        <v>8.2097999999999995</v>
      </c>
      <c r="L16" s="109">
        <v>0</v>
      </c>
      <c r="M16" s="109">
        <v>0</v>
      </c>
      <c r="N16" s="109">
        <v>8.2097999999999995</v>
      </c>
      <c r="O16" s="109">
        <v>0</v>
      </c>
      <c r="P16" s="109">
        <f t="shared" si="1"/>
        <v>8.2097999999999995</v>
      </c>
      <c r="Q16" s="109">
        <f t="shared" si="2"/>
        <v>0</v>
      </c>
      <c r="R16" s="109">
        <f t="shared" si="3"/>
        <v>0</v>
      </c>
      <c r="S16" s="109">
        <f t="shared" si="4"/>
        <v>8.2097999999999995</v>
      </c>
      <c r="T16" s="109">
        <f t="shared" si="5"/>
        <v>0</v>
      </c>
    </row>
    <row r="17" spans="1:20" s="19" customFormat="1" ht="42.75" customHeight="1">
      <c r="A17" s="69" t="s">
        <v>299</v>
      </c>
      <c r="B17" s="81" t="s">
        <v>291</v>
      </c>
      <c r="C17" s="73" t="s">
        <v>204</v>
      </c>
      <c r="D17" s="99" t="s">
        <v>204</v>
      </c>
      <c r="E17" s="73" t="s">
        <v>204</v>
      </c>
      <c r="F17" s="108" t="s">
        <v>204</v>
      </c>
      <c r="G17" s="109">
        <f t="shared" si="6"/>
        <v>0</v>
      </c>
      <c r="H17" s="108" t="s">
        <v>204</v>
      </c>
      <c r="I17" s="488">
        <f t="shared" si="7"/>
        <v>0</v>
      </c>
      <c r="J17" s="425">
        <f>K17</f>
        <v>0</v>
      </c>
      <c r="K17" s="99">
        <v>0</v>
      </c>
      <c r="L17" s="99">
        <v>0</v>
      </c>
      <c r="M17" s="99">
        <v>0</v>
      </c>
      <c r="N17" s="109">
        <v>0</v>
      </c>
      <c r="O17" s="99">
        <v>0</v>
      </c>
      <c r="P17" s="109">
        <f t="shared" si="1"/>
        <v>0</v>
      </c>
      <c r="Q17" s="109">
        <f t="shared" si="2"/>
        <v>0</v>
      </c>
      <c r="R17" s="109">
        <f t="shared" si="3"/>
        <v>0</v>
      </c>
      <c r="S17" s="109">
        <f t="shared" si="4"/>
        <v>0</v>
      </c>
      <c r="T17" s="109">
        <f t="shared" si="5"/>
        <v>0</v>
      </c>
    </row>
    <row r="18" spans="1:20" s="19" customFormat="1" ht="19.5" customHeight="1">
      <c r="A18" s="69" t="s">
        <v>205</v>
      </c>
      <c r="B18" s="81" t="s">
        <v>292</v>
      </c>
      <c r="C18" s="73" t="s">
        <v>204</v>
      </c>
      <c r="D18" s="99" t="s">
        <v>204</v>
      </c>
      <c r="E18" s="73" t="s">
        <v>204</v>
      </c>
      <c r="F18" s="108" t="s">
        <v>204</v>
      </c>
      <c r="G18" s="109">
        <f t="shared" si="6"/>
        <v>5.198900000000001</v>
      </c>
      <c r="H18" s="73" t="str">
        <f>H74</f>
        <v>нд</v>
      </c>
      <c r="I18" s="488">
        <f t="shared" si="7"/>
        <v>5.198900000000001</v>
      </c>
      <c r="J18" s="115">
        <f>K18</f>
        <v>5.198900000000001</v>
      </c>
      <c r="K18" s="99">
        <v>5.198900000000001</v>
      </c>
      <c r="L18" s="99">
        <v>0</v>
      </c>
      <c r="M18" s="99">
        <v>0</v>
      </c>
      <c r="N18" s="99">
        <v>5.198900000000001</v>
      </c>
      <c r="O18" s="99">
        <v>0</v>
      </c>
      <c r="P18" s="109">
        <f t="shared" si="1"/>
        <v>5.198900000000001</v>
      </c>
      <c r="Q18" s="109">
        <f t="shared" si="2"/>
        <v>0</v>
      </c>
      <c r="R18" s="109">
        <f t="shared" si="3"/>
        <v>0</v>
      </c>
      <c r="S18" s="109">
        <f t="shared" si="4"/>
        <v>5.198900000000001</v>
      </c>
      <c r="T18" s="109">
        <f t="shared" si="5"/>
        <v>0</v>
      </c>
    </row>
    <row r="19" spans="1:20" s="19" customFormat="1" ht="19.5" customHeight="1">
      <c r="A19" s="69" t="s">
        <v>206</v>
      </c>
      <c r="B19" s="81" t="s">
        <v>293</v>
      </c>
      <c r="C19" s="73" t="s">
        <v>204</v>
      </c>
      <c r="D19" s="99" t="s">
        <v>204</v>
      </c>
      <c r="E19" s="73" t="s">
        <v>204</v>
      </c>
      <c r="F19" s="108" t="s">
        <v>204</v>
      </c>
      <c r="G19" s="109">
        <f t="shared" si="6"/>
        <v>0</v>
      </c>
      <c r="H19" s="108" t="s">
        <v>204</v>
      </c>
      <c r="I19" s="488">
        <f t="shared" si="7"/>
        <v>0</v>
      </c>
      <c r="J19" s="425">
        <f>K19</f>
        <v>0</v>
      </c>
      <c r="K19" s="99">
        <v>0</v>
      </c>
      <c r="L19" s="99">
        <v>0</v>
      </c>
      <c r="M19" s="99">
        <v>0</v>
      </c>
      <c r="N19" s="109">
        <v>0</v>
      </c>
      <c r="O19" s="99">
        <v>0</v>
      </c>
      <c r="P19" s="109">
        <f t="shared" si="1"/>
        <v>0</v>
      </c>
      <c r="Q19" s="109">
        <f t="shared" si="2"/>
        <v>0</v>
      </c>
      <c r="R19" s="109">
        <f t="shared" si="3"/>
        <v>0</v>
      </c>
      <c r="S19" s="109">
        <f t="shared" si="4"/>
        <v>0</v>
      </c>
      <c r="T19" s="109">
        <f t="shared" si="5"/>
        <v>0</v>
      </c>
    </row>
    <row r="20" spans="1:20" s="19" customFormat="1" ht="19.5" customHeight="1">
      <c r="A20" s="69" t="s">
        <v>207</v>
      </c>
      <c r="B20" s="81" t="s">
        <v>294</v>
      </c>
      <c r="C20" s="73" t="s">
        <v>204</v>
      </c>
      <c r="D20" s="99" t="s">
        <v>204</v>
      </c>
      <c r="E20" s="73" t="s">
        <v>204</v>
      </c>
      <c r="F20" s="108" t="s">
        <v>204</v>
      </c>
      <c r="G20" s="109">
        <f t="shared" si="6"/>
        <v>0</v>
      </c>
      <c r="H20" s="108" t="s">
        <v>204</v>
      </c>
      <c r="I20" s="488">
        <f t="shared" si="7"/>
        <v>0</v>
      </c>
      <c r="J20" s="115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109">
        <f t="shared" si="1"/>
        <v>0</v>
      </c>
      <c r="Q20" s="109">
        <f t="shared" si="2"/>
        <v>0</v>
      </c>
      <c r="R20" s="109">
        <f t="shared" si="3"/>
        <v>0</v>
      </c>
      <c r="S20" s="109">
        <f t="shared" si="4"/>
        <v>0</v>
      </c>
      <c r="T20" s="109">
        <f t="shared" si="5"/>
        <v>0</v>
      </c>
    </row>
    <row r="21" spans="1:20" s="19" customFormat="1" ht="19.5" customHeight="1">
      <c r="A21" s="509" t="s">
        <v>212</v>
      </c>
      <c r="B21" s="510" t="s">
        <v>213</v>
      </c>
      <c r="C21" s="73"/>
      <c r="D21" s="99"/>
      <c r="E21" s="73"/>
      <c r="F21" s="108"/>
      <c r="G21" s="109"/>
      <c r="H21" s="108"/>
      <c r="I21" s="490"/>
      <c r="J21" s="490"/>
      <c r="K21" s="99"/>
      <c r="L21" s="99"/>
      <c r="M21" s="99"/>
      <c r="N21" s="109"/>
      <c r="O21" s="99"/>
      <c r="P21" s="109"/>
      <c r="Q21" s="109"/>
      <c r="R21" s="109"/>
      <c r="S21" s="109"/>
      <c r="T21" s="109"/>
    </row>
    <row r="22" spans="1:20" ht="17.25" customHeight="1">
      <c r="A22" s="70" t="s">
        <v>106</v>
      </c>
      <c r="B22" s="67" t="s">
        <v>462</v>
      </c>
      <c r="C22" s="79" t="s">
        <v>204</v>
      </c>
      <c r="D22" s="100" t="s">
        <v>204</v>
      </c>
      <c r="E22" s="79" t="s">
        <v>204</v>
      </c>
      <c r="F22" s="68" t="s">
        <v>204</v>
      </c>
      <c r="G22" s="98">
        <f>I22</f>
        <v>2.8250000000000002</v>
      </c>
      <c r="H22" s="68" t="s">
        <v>204</v>
      </c>
      <c r="I22" s="124">
        <f>J22</f>
        <v>2.8250000000000002</v>
      </c>
      <c r="J22" s="100">
        <f>J23</f>
        <v>2.8250000000000002</v>
      </c>
      <c r="K22" s="100">
        <f>K23</f>
        <v>2.8250000000000002</v>
      </c>
      <c r="L22" s="100">
        <v>0</v>
      </c>
      <c r="M22" s="100">
        <v>0</v>
      </c>
      <c r="N22" s="98">
        <f>N23</f>
        <v>2.8250000000000002</v>
      </c>
      <c r="O22" s="100">
        <v>0</v>
      </c>
      <c r="P22" s="98">
        <f>K22</f>
        <v>2.8250000000000002</v>
      </c>
      <c r="Q22" s="98">
        <f t="shared" si="2"/>
        <v>0</v>
      </c>
      <c r="R22" s="98">
        <f t="shared" si="3"/>
        <v>0</v>
      </c>
      <c r="S22" s="98">
        <f>N22</f>
        <v>2.8250000000000002</v>
      </c>
      <c r="T22" s="98">
        <f t="shared" si="5"/>
        <v>0</v>
      </c>
    </row>
    <row r="23" spans="1:20" ht="31.5">
      <c r="A23" s="71" t="s">
        <v>107</v>
      </c>
      <c r="B23" s="72" t="s">
        <v>208</v>
      </c>
      <c r="C23" s="73" t="s">
        <v>204</v>
      </c>
      <c r="D23" s="99" t="s">
        <v>204</v>
      </c>
      <c r="E23" s="73" t="s">
        <v>204</v>
      </c>
      <c r="F23" s="108" t="s">
        <v>204</v>
      </c>
      <c r="G23" s="109">
        <f>I23</f>
        <v>2.8250000000000002</v>
      </c>
      <c r="H23" s="108" t="s">
        <v>204</v>
      </c>
      <c r="I23" s="112">
        <f>J23</f>
        <v>2.8250000000000002</v>
      </c>
      <c r="J23" s="99">
        <f>J24</f>
        <v>2.8250000000000002</v>
      </c>
      <c r="K23" s="99">
        <f t="shared" ref="K23:K24" si="8">K24</f>
        <v>2.8250000000000002</v>
      </c>
      <c r="L23" s="99">
        <v>0</v>
      </c>
      <c r="M23" s="99">
        <v>0</v>
      </c>
      <c r="N23" s="109">
        <f>N24</f>
        <v>2.8250000000000002</v>
      </c>
      <c r="O23" s="99">
        <v>0</v>
      </c>
      <c r="P23" s="109">
        <f>K23</f>
        <v>2.8250000000000002</v>
      </c>
      <c r="Q23" s="109">
        <f t="shared" si="2"/>
        <v>0</v>
      </c>
      <c r="R23" s="109">
        <f t="shared" si="3"/>
        <v>0</v>
      </c>
      <c r="S23" s="109">
        <f>N23</f>
        <v>2.8250000000000002</v>
      </c>
      <c r="T23" s="109">
        <f t="shared" si="5"/>
        <v>0</v>
      </c>
    </row>
    <row r="24" spans="1:20" s="19" customFormat="1" ht="39.75" customHeight="1">
      <c r="A24" s="71" t="s">
        <v>122</v>
      </c>
      <c r="B24" s="72" t="s">
        <v>295</v>
      </c>
      <c r="C24" s="114"/>
      <c r="D24" s="99"/>
      <c r="E24" s="73"/>
      <c r="F24" s="108"/>
      <c r="G24" s="109">
        <f t="shared" ref="G24:G25" si="9">I24</f>
        <v>2.8250000000000002</v>
      </c>
      <c r="H24" s="108"/>
      <c r="I24" s="112">
        <f>J24</f>
        <v>2.8250000000000002</v>
      </c>
      <c r="J24" s="99">
        <f>J25</f>
        <v>2.8250000000000002</v>
      </c>
      <c r="K24" s="99">
        <f t="shared" si="8"/>
        <v>2.8250000000000002</v>
      </c>
      <c r="L24" s="99">
        <v>0</v>
      </c>
      <c r="M24" s="99">
        <v>0</v>
      </c>
      <c r="N24" s="109">
        <f>N25</f>
        <v>2.8250000000000002</v>
      </c>
      <c r="O24" s="99">
        <v>0</v>
      </c>
      <c r="P24" s="109">
        <f>K24</f>
        <v>2.8250000000000002</v>
      </c>
      <c r="Q24" s="109">
        <f t="shared" si="2"/>
        <v>0</v>
      </c>
      <c r="R24" s="109">
        <f t="shared" si="3"/>
        <v>0</v>
      </c>
      <c r="S24" s="109">
        <f>N24</f>
        <v>2.8250000000000002</v>
      </c>
      <c r="T24" s="109">
        <f t="shared" si="5"/>
        <v>0</v>
      </c>
    </row>
    <row r="25" spans="1:20" ht="78.75">
      <c r="A25" s="502" t="s">
        <v>474</v>
      </c>
      <c r="B25" s="503" t="s">
        <v>210</v>
      </c>
      <c r="C25" s="90" t="s">
        <v>211</v>
      </c>
      <c r="D25" s="99" t="s">
        <v>204</v>
      </c>
      <c r="E25" s="73" t="s">
        <v>204</v>
      </c>
      <c r="F25" s="108" t="s">
        <v>204</v>
      </c>
      <c r="G25" s="109">
        <f t="shared" si="9"/>
        <v>2.8250000000000002</v>
      </c>
      <c r="H25" s="108" t="s">
        <v>204</v>
      </c>
      <c r="I25" s="112">
        <f>J25</f>
        <v>2.8250000000000002</v>
      </c>
      <c r="J25" s="99">
        <v>2.8250000000000002</v>
      </c>
      <c r="K25" s="99">
        <v>2.8250000000000002</v>
      </c>
      <c r="L25" s="99">
        <v>0</v>
      </c>
      <c r="M25" s="99">
        <v>0</v>
      </c>
      <c r="N25" s="109">
        <v>2.8250000000000002</v>
      </c>
      <c r="O25" s="99">
        <v>0</v>
      </c>
      <c r="P25" s="109">
        <f t="shared" si="1"/>
        <v>2.8250000000000002</v>
      </c>
      <c r="Q25" s="109">
        <f t="shared" si="2"/>
        <v>0</v>
      </c>
      <c r="R25" s="109">
        <f t="shared" si="3"/>
        <v>0</v>
      </c>
      <c r="S25" s="109">
        <f>N25</f>
        <v>2.8250000000000002</v>
      </c>
      <c r="T25" s="109">
        <f t="shared" si="5"/>
        <v>0</v>
      </c>
    </row>
    <row r="26" spans="1:20" s="19" customFormat="1" ht="31.5">
      <c r="A26" s="243" t="s">
        <v>123</v>
      </c>
      <c r="B26" s="515" t="s">
        <v>301</v>
      </c>
      <c r="C26" s="91" t="s">
        <v>204</v>
      </c>
      <c r="D26" s="91" t="s">
        <v>204</v>
      </c>
      <c r="E26" s="91" t="s">
        <v>204</v>
      </c>
      <c r="F26" s="91" t="s">
        <v>204</v>
      </c>
      <c r="G26" s="91" t="s">
        <v>204</v>
      </c>
      <c r="H26" s="91" t="s">
        <v>204</v>
      </c>
      <c r="I26" s="91" t="s">
        <v>204</v>
      </c>
      <c r="J26" s="91" t="s">
        <v>204</v>
      </c>
      <c r="K26" s="91" t="s">
        <v>204</v>
      </c>
      <c r="L26" s="91" t="s">
        <v>204</v>
      </c>
      <c r="M26" s="91" t="s">
        <v>204</v>
      </c>
      <c r="N26" s="91" t="s">
        <v>204</v>
      </c>
      <c r="O26" s="91" t="s">
        <v>204</v>
      </c>
      <c r="P26" s="91" t="s">
        <v>204</v>
      </c>
      <c r="Q26" s="91" t="s">
        <v>204</v>
      </c>
      <c r="R26" s="91" t="s">
        <v>204</v>
      </c>
      <c r="S26" s="91" t="s">
        <v>204</v>
      </c>
      <c r="T26" s="91" t="s">
        <v>204</v>
      </c>
    </row>
    <row r="27" spans="1:20" s="19" customFormat="1" ht="31.5">
      <c r="A27" s="243" t="s">
        <v>302</v>
      </c>
      <c r="B27" s="515" t="s">
        <v>303</v>
      </c>
      <c r="C27" s="91" t="s">
        <v>204</v>
      </c>
      <c r="D27" s="91" t="s">
        <v>204</v>
      </c>
      <c r="E27" s="91" t="s">
        <v>204</v>
      </c>
      <c r="F27" s="91" t="s">
        <v>204</v>
      </c>
      <c r="G27" s="91" t="s">
        <v>204</v>
      </c>
      <c r="H27" s="91" t="s">
        <v>204</v>
      </c>
      <c r="I27" s="91" t="s">
        <v>204</v>
      </c>
      <c r="J27" s="91" t="s">
        <v>204</v>
      </c>
      <c r="K27" s="91" t="s">
        <v>204</v>
      </c>
      <c r="L27" s="91" t="s">
        <v>204</v>
      </c>
      <c r="M27" s="91" t="s">
        <v>204</v>
      </c>
      <c r="N27" s="91" t="s">
        <v>204</v>
      </c>
      <c r="O27" s="91" t="s">
        <v>204</v>
      </c>
      <c r="P27" s="91" t="s">
        <v>204</v>
      </c>
      <c r="Q27" s="91" t="s">
        <v>204</v>
      </c>
      <c r="R27" s="91" t="s">
        <v>204</v>
      </c>
      <c r="S27" s="91" t="s">
        <v>204</v>
      </c>
      <c r="T27" s="91" t="s">
        <v>204</v>
      </c>
    </row>
    <row r="28" spans="1:20" s="19" customFormat="1" ht="31.5">
      <c r="A28" s="243" t="s">
        <v>108</v>
      </c>
      <c r="B28" s="515" t="s">
        <v>304</v>
      </c>
      <c r="C28" s="91" t="s">
        <v>204</v>
      </c>
      <c r="D28" s="91" t="s">
        <v>204</v>
      </c>
      <c r="E28" s="91" t="s">
        <v>204</v>
      </c>
      <c r="F28" s="91" t="s">
        <v>204</v>
      </c>
      <c r="G28" s="91" t="s">
        <v>204</v>
      </c>
      <c r="H28" s="91" t="s">
        <v>204</v>
      </c>
      <c r="I28" s="91" t="s">
        <v>204</v>
      </c>
      <c r="J28" s="91" t="s">
        <v>204</v>
      </c>
      <c r="K28" s="91" t="s">
        <v>204</v>
      </c>
      <c r="L28" s="91" t="s">
        <v>204</v>
      </c>
      <c r="M28" s="91" t="s">
        <v>204</v>
      </c>
      <c r="N28" s="91" t="s">
        <v>204</v>
      </c>
      <c r="O28" s="91" t="s">
        <v>204</v>
      </c>
      <c r="P28" s="91" t="s">
        <v>204</v>
      </c>
      <c r="Q28" s="91" t="s">
        <v>204</v>
      </c>
      <c r="R28" s="91" t="s">
        <v>204</v>
      </c>
      <c r="S28" s="91" t="s">
        <v>204</v>
      </c>
      <c r="T28" s="91" t="s">
        <v>204</v>
      </c>
    </row>
    <row r="29" spans="1:20" s="19" customFormat="1" ht="47.25">
      <c r="A29" s="243" t="s">
        <v>305</v>
      </c>
      <c r="B29" s="515" t="s">
        <v>306</v>
      </c>
      <c r="C29" s="91" t="s">
        <v>204</v>
      </c>
      <c r="D29" s="91" t="s">
        <v>204</v>
      </c>
      <c r="E29" s="91" t="s">
        <v>204</v>
      </c>
      <c r="F29" s="91" t="s">
        <v>204</v>
      </c>
      <c r="G29" s="91" t="s">
        <v>204</v>
      </c>
      <c r="H29" s="91" t="s">
        <v>204</v>
      </c>
      <c r="I29" s="91" t="s">
        <v>204</v>
      </c>
      <c r="J29" s="91" t="s">
        <v>204</v>
      </c>
      <c r="K29" s="91" t="s">
        <v>204</v>
      </c>
      <c r="L29" s="91" t="s">
        <v>204</v>
      </c>
      <c r="M29" s="91" t="s">
        <v>204</v>
      </c>
      <c r="N29" s="91" t="s">
        <v>204</v>
      </c>
      <c r="O29" s="91" t="s">
        <v>204</v>
      </c>
      <c r="P29" s="91" t="s">
        <v>204</v>
      </c>
      <c r="Q29" s="91" t="s">
        <v>204</v>
      </c>
      <c r="R29" s="91" t="s">
        <v>204</v>
      </c>
      <c r="S29" s="91" t="s">
        <v>204</v>
      </c>
      <c r="T29" s="91" t="s">
        <v>204</v>
      </c>
    </row>
    <row r="30" spans="1:20" s="19" customFormat="1" ht="31.5">
      <c r="A30" s="243" t="s">
        <v>307</v>
      </c>
      <c r="B30" s="515" t="s">
        <v>308</v>
      </c>
      <c r="C30" s="91" t="s">
        <v>204</v>
      </c>
      <c r="D30" s="91" t="s">
        <v>204</v>
      </c>
      <c r="E30" s="91" t="s">
        <v>204</v>
      </c>
      <c r="F30" s="91" t="s">
        <v>204</v>
      </c>
      <c r="G30" s="91" t="s">
        <v>204</v>
      </c>
      <c r="H30" s="91" t="s">
        <v>204</v>
      </c>
      <c r="I30" s="91" t="s">
        <v>204</v>
      </c>
      <c r="J30" s="91" t="s">
        <v>204</v>
      </c>
      <c r="K30" s="91" t="s">
        <v>204</v>
      </c>
      <c r="L30" s="91" t="s">
        <v>204</v>
      </c>
      <c r="M30" s="91" t="s">
        <v>204</v>
      </c>
      <c r="N30" s="91" t="s">
        <v>204</v>
      </c>
      <c r="O30" s="91" t="s">
        <v>204</v>
      </c>
      <c r="P30" s="91" t="s">
        <v>204</v>
      </c>
      <c r="Q30" s="91" t="s">
        <v>204</v>
      </c>
      <c r="R30" s="91" t="s">
        <v>204</v>
      </c>
      <c r="S30" s="91" t="s">
        <v>204</v>
      </c>
      <c r="T30" s="91" t="s">
        <v>204</v>
      </c>
    </row>
    <row r="31" spans="1:20" s="19" customFormat="1" ht="31.5">
      <c r="A31" s="243" t="s">
        <v>109</v>
      </c>
      <c r="B31" s="515" t="s">
        <v>309</v>
      </c>
      <c r="C31" s="91" t="s">
        <v>204</v>
      </c>
      <c r="D31" s="91" t="s">
        <v>204</v>
      </c>
      <c r="E31" s="91" t="s">
        <v>204</v>
      </c>
      <c r="F31" s="91" t="s">
        <v>204</v>
      </c>
      <c r="G31" s="91" t="s">
        <v>204</v>
      </c>
      <c r="H31" s="91" t="s">
        <v>204</v>
      </c>
      <c r="I31" s="91" t="s">
        <v>204</v>
      </c>
      <c r="J31" s="91" t="s">
        <v>204</v>
      </c>
      <c r="K31" s="91" t="s">
        <v>204</v>
      </c>
      <c r="L31" s="91" t="s">
        <v>204</v>
      </c>
      <c r="M31" s="91" t="s">
        <v>204</v>
      </c>
      <c r="N31" s="91" t="s">
        <v>204</v>
      </c>
      <c r="O31" s="91" t="s">
        <v>204</v>
      </c>
      <c r="P31" s="91" t="s">
        <v>204</v>
      </c>
      <c r="Q31" s="91" t="s">
        <v>204</v>
      </c>
      <c r="R31" s="91" t="s">
        <v>204</v>
      </c>
      <c r="S31" s="91" t="s">
        <v>204</v>
      </c>
      <c r="T31" s="91" t="s">
        <v>204</v>
      </c>
    </row>
    <row r="32" spans="1:20" s="19" customFormat="1" ht="31.5">
      <c r="A32" s="243" t="s">
        <v>124</v>
      </c>
      <c r="B32" s="515" t="s">
        <v>310</v>
      </c>
      <c r="C32" s="91" t="s">
        <v>204</v>
      </c>
      <c r="D32" s="91" t="s">
        <v>204</v>
      </c>
      <c r="E32" s="91" t="s">
        <v>204</v>
      </c>
      <c r="F32" s="91" t="s">
        <v>204</v>
      </c>
      <c r="G32" s="91" t="s">
        <v>204</v>
      </c>
      <c r="H32" s="91" t="s">
        <v>204</v>
      </c>
      <c r="I32" s="91" t="s">
        <v>204</v>
      </c>
      <c r="J32" s="91" t="s">
        <v>204</v>
      </c>
      <c r="K32" s="91" t="s">
        <v>204</v>
      </c>
      <c r="L32" s="91" t="s">
        <v>204</v>
      </c>
      <c r="M32" s="91" t="s">
        <v>204</v>
      </c>
      <c r="N32" s="91" t="s">
        <v>204</v>
      </c>
      <c r="O32" s="91" t="s">
        <v>204</v>
      </c>
      <c r="P32" s="91" t="s">
        <v>204</v>
      </c>
      <c r="Q32" s="91" t="s">
        <v>204</v>
      </c>
      <c r="R32" s="91" t="s">
        <v>204</v>
      </c>
      <c r="S32" s="91" t="s">
        <v>204</v>
      </c>
      <c r="T32" s="91" t="s">
        <v>204</v>
      </c>
    </row>
    <row r="33" spans="1:20" s="19" customFormat="1" ht="63">
      <c r="A33" s="243" t="s">
        <v>125</v>
      </c>
      <c r="B33" s="515" t="s">
        <v>311</v>
      </c>
      <c r="C33" s="91" t="s">
        <v>204</v>
      </c>
      <c r="D33" s="91" t="s">
        <v>204</v>
      </c>
      <c r="E33" s="91" t="s">
        <v>204</v>
      </c>
      <c r="F33" s="91" t="s">
        <v>204</v>
      </c>
      <c r="G33" s="91" t="s">
        <v>204</v>
      </c>
      <c r="H33" s="91" t="s">
        <v>204</v>
      </c>
      <c r="I33" s="91" t="s">
        <v>204</v>
      </c>
      <c r="J33" s="91" t="s">
        <v>204</v>
      </c>
      <c r="K33" s="91" t="s">
        <v>204</v>
      </c>
      <c r="L33" s="91" t="s">
        <v>204</v>
      </c>
      <c r="M33" s="91" t="s">
        <v>204</v>
      </c>
      <c r="N33" s="91" t="s">
        <v>204</v>
      </c>
      <c r="O33" s="91" t="s">
        <v>204</v>
      </c>
      <c r="P33" s="91" t="s">
        <v>204</v>
      </c>
      <c r="Q33" s="91" t="s">
        <v>204</v>
      </c>
      <c r="R33" s="91" t="s">
        <v>204</v>
      </c>
      <c r="S33" s="91" t="s">
        <v>204</v>
      </c>
      <c r="T33" s="91" t="s">
        <v>204</v>
      </c>
    </row>
    <row r="34" spans="1:20" s="19" customFormat="1" ht="63">
      <c r="A34" s="243" t="s">
        <v>472</v>
      </c>
      <c r="B34" s="515" t="s">
        <v>312</v>
      </c>
      <c r="C34" s="91" t="s">
        <v>204</v>
      </c>
      <c r="D34" s="91" t="s">
        <v>204</v>
      </c>
      <c r="E34" s="91" t="s">
        <v>204</v>
      </c>
      <c r="F34" s="91" t="s">
        <v>204</v>
      </c>
      <c r="G34" s="91" t="s">
        <v>204</v>
      </c>
      <c r="H34" s="91" t="s">
        <v>204</v>
      </c>
      <c r="I34" s="91" t="s">
        <v>204</v>
      </c>
      <c r="J34" s="91" t="s">
        <v>204</v>
      </c>
      <c r="K34" s="91" t="s">
        <v>204</v>
      </c>
      <c r="L34" s="91" t="s">
        <v>204</v>
      </c>
      <c r="M34" s="91" t="s">
        <v>204</v>
      </c>
      <c r="N34" s="91" t="s">
        <v>204</v>
      </c>
      <c r="O34" s="91" t="s">
        <v>204</v>
      </c>
      <c r="P34" s="91" t="s">
        <v>204</v>
      </c>
      <c r="Q34" s="91" t="s">
        <v>204</v>
      </c>
      <c r="R34" s="91" t="s">
        <v>204</v>
      </c>
      <c r="S34" s="91" t="s">
        <v>204</v>
      </c>
      <c r="T34" s="91" t="s">
        <v>204</v>
      </c>
    </row>
    <row r="35" spans="1:20" s="19" customFormat="1" ht="63">
      <c r="A35" s="243" t="s">
        <v>473</v>
      </c>
      <c r="B35" s="515" t="s">
        <v>313</v>
      </c>
      <c r="C35" s="91" t="s">
        <v>204</v>
      </c>
      <c r="D35" s="91" t="s">
        <v>204</v>
      </c>
      <c r="E35" s="91" t="s">
        <v>204</v>
      </c>
      <c r="F35" s="91" t="s">
        <v>204</v>
      </c>
      <c r="G35" s="91" t="s">
        <v>204</v>
      </c>
      <c r="H35" s="91" t="s">
        <v>204</v>
      </c>
      <c r="I35" s="91" t="s">
        <v>204</v>
      </c>
      <c r="J35" s="91" t="s">
        <v>204</v>
      </c>
      <c r="K35" s="91" t="s">
        <v>204</v>
      </c>
      <c r="L35" s="91" t="s">
        <v>204</v>
      </c>
      <c r="M35" s="91" t="s">
        <v>204</v>
      </c>
      <c r="N35" s="91" t="s">
        <v>204</v>
      </c>
      <c r="O35" s="91" t="s">
        <v>204</v>
      </c>
      <c r="P35" s="91" t="s">
        <v>204</v>
      </c>
      <c r="Q35" s="91" t="s">
        <v>204</v>
      </c>
      <c r="R35" s="91" t="s">
        <v>204</v>
      </c>
      <c r="S35" s="91" t="s">
        <v>204</v>
      </c>
      <c r="T35" s="91" t="s">
        <v>204</v>
      </c>
    </row>
    <row r="36" spans="1:20" s="19" customFormat="1" ht="47.25">
      <c r="A36" s="243" t="s">
        <v>110</v>
      </c>
      <c r="B36" s="515" t="s">
        <v>315</v>
      </c>
      <c r="C36" s="91" t="s">
        <v>204</v>
      </c>
      <c r="D36" s="91" t="s">
        <v>204</v>
      </c>
      <c r="E36" s="91" t="s">
        <v>204</v>
      </c>
      <c r="F36" s="91" t="s">
        <v>204</v>
      </c>
      <c r="G36" s="91" t="s">
        <v>204</v>
      </c>
      <c r="H36" s="91" t="s">
        <v>204</v>
      </c>
      <c r="I36" s="91" t="s">
        <v>204</v>
      </c>
      <c r="J36" s="91" t="s">
        <v>204</v>
      </c>
      <c r="K36" s="91" t="s">
        <v>204</v>
      </c>
      <c r="L36" s="91" t="s">
        <v>204</v>
      </c>
      <c r="M36" s="91" t="s">
        <v>204</v>
      </c>
      <c r="N36" s="91" t="s">
        <v>204</v>
      </c>
      <c r="O36" s="91" t="s">
        <v>204</v>
      </c>
      <c r="P36" s="91" t="s">
        <v>204</v>
      </c>
      <c r="Q36" s="91" t="s">
        <v>204</v>
      </c>
      <c r="R36" s="91" t="s">
        <v>204</v>
      </c>
      <c r="S36" s="91" t="s">
        <v>204</v>
      </c>
      <c r="T36" s="91" t="s">
        <v>204</v>
      </c>
    </row>
    <row r="37" spans="1:20" s="19" customFormat="1" ht="47.25">
      <c r="A37" s="243" t="s">
        <v>316</v>
      </c>
      <c r="B37" s="515" t="s">
        <v>317</v>
      </c>
      <c r="C37" s="91" t="s">
        <v>204</v>
      </c>
      <c r="D37" s="91" t="s">
        <v>204</v>
      </c>
      <c r="E37" s="91" t="s">
        <v>204</v>
      </c>
      <c r="F37" s="91" t="s">
        <v>204</v>
      </c>
      <c r="G37" s="91" t="s">
        <v>204</v>
      </c>
      <c r="H37" s="91" t="s">
        <v>204</v>
      </c>
      <c r="I37" s="91" t="s">
        <v>204</v>
      </c>
      <c r="J37" s="91" t="s">
        <v>204</v>
      </c>
      <c r="K37" s="91" t="s">
        <v>204</v>
      </c>
      <c r="L37" s="91" t="s">
        <v>204</v>
      </c>
      <c r="M37" s="91" t="s">
        <v>204</v>
      </c>
      <c r="N37" s="91" t="s">
        <v>204</v>
      </c>
      <c r="O37" s="91" t="s">
        <v>204</v>
      </c>
      <c r="P37" s="91" t="s">
        <v>204</v>
      </c>
      <c r="Q37" s="91" t="s">
        <v>204</v>
      </c>
      <c r="R37" s="91" t="s">
        <v>204</v>
      </c>
      <c r="S37" s="91" t="s">
        <v>204</v>
      </c>
      <c r="T37" s="91" t="s">
        <v>204</v>
      </c>
    </row>
    <row r="38" spans="1:20" s="19" customFormat="1" ht="47.25">
      <c r="A38" s="243" t="s">
        <v>318</v>
      </c>
      <c r="B38" s="515" t="s">
        <v>319</v>
      </c>
      <c r="C38" s="91" t="s">
        <v>204</v>
      </c>
      <c r="D38" s="91" t="s">
        <v>204</v>
      </c>
      <c r="E38" s="91" t="s">
        <v>204</v>
      </c>
      <c r="F38" s="91" t="s">
        <v>204</v>
      </c>
      <c r="G38" s="91" t="s">
        <v>204</v>
      </c>
      <c r="H38" s="91" t="s">
        <v>204</v>
      </c>
      <c r="I38" s="91" t="s">
        <v>204</v>
      </c>
      <c r="J38" s="91" t="s">
        <v>204</v>
      </c>
      <c r="K38" s="91" t="s">
        <v>204</v>
      </c>
      <c r="L38" s="91" t="s">
        <v>204</v>
      </c>
      <c r="M38" s="91" t="s">
        <v>204</v>
      </c>
      <c r="N38" s="91" t="s">
        <v>204</v>
      </c>
      <c r="O38" s="91" t="s">
        <v>204</v>
      </c>
      <c r="P38" s="91" t="s">
        <v>204</v>
      </c>
      <c r="Q38" s="91" t="s">
        <v>204</v>
      </c>
      <c r="R38" s="91" t="s">
        <v>204</v>
      </c>
      <c r="S38" s="91" t="s">
        <v>204</v>
      </c>
      <c r="T38" s="91" t="s">
        <v>204</v>
      </c>
    </row>
    <row r="39" spans="1:20" ht="31.5">
      <c r="A39" s="77" t="s">
        <v>111</v>
      </c>
      <c r="B39" s="78" t="s">
        <v>214</v>
      </c>
      <c r="C39" s="79" t="s">
        <v>204</v>
      </c>
      <c r="D39" s="100" t="s">
        <v>204</v>
      </c>
      <c r="E39" s="79" t="s">
        <v>204</v>
      </c>
      <c r="F39" s="68" t="s">
        <v>204</v>
      </c>
      <c r="G39" s="100">
        <f>I39</f>
        <v>8.2099999999999991</v>
      </c>
      <c r="H39" s="79" t="s">
        <v>204</v>
      </c>
      <c r="I39" s="100">
        <f>J39</f>
        <v>8.2099999999999991</v>
      </c>
      <c r="J39" s="100">
        <f>J43+J57</f>
        <v>8.2099999999999991</v>
      </c>
      <c r="K39" s="100">
        <f>K43+K57</f>
        <v>8.2099999999999991</v>
      </c>
      <c r="L39" s="100">
        <f t="shared" ref="L39:S39" si="10">L43+L57</f>
        <v>0</v>
      </c>
      <c r="M39" s="100">
        <f t="shared" si="10"/>
        <v>0</v>
      </c>
      <c r="N39" s="100">
        <f t="shared" si="10"/>
        <v>8.2099999999999991</v>
      </c>
      <c r="O39" s="100">
        <f t="shared" si="10"/>
        <v>0</v>
      </c>
      <c r="P39" s="100">
        <f t="shared" si="10"/>
        <v>8.2099999999999991</v>
      </c>
      <c r="Q39" s="100">
        <f t="shared" si="10"/>
        <v>0</v>
      </c>
      <c r="R39" s="100">
        <f t="shared" si="10"/>
        <v>0</v>
      </c>
      <c r="S39" s="100">
        <f t="shared" si="10"/>
        <v>8.2099999999999991</v>
      </c>
      <c r="T39" s="100">
        <f t="shared" ref="T39" si="11">T40+T43+T57</f>
        <v>0</v>
      </c>
    </row>
    <row r="40" spans="1:20" ht="47.25">
      <c r="A40" s="75" t="s">
        <v>126</v>
      </c>
      <c r="B40" s="80" t="s">
        <v>215</v>
      </c>
      <c r="C40" s="73" t="s">
        <v>204</v>
      </c>
      <c r="D40" s="99" t="s">
        <v>204</v>
      </c>
      <c r="E40" s="73" t="s">
        <v>204</v>
      </c>
      <c r="F40" s="108" t="s">
        <v>204</v>
      </c>
      <c r="G40" s="99" t="s">
        <v>204</v>
      </c>
      <c r="H40" s="108" t="s">
        <v>204</v>
      </c>
      <c r="I40" s="112" t="s">
        <v>204</v>
      </c>
      <c r="J40" s="112">
        <f>K40</f>
        <v>0</v>
      </c>
      <c r="K40" s="99">
        <v>0</v>
      </c>
      <c r="L40" s="99">
        <v>0</v>
      </c>
      <c r="M40" s="99">
        <v>0</v>
      </c>
      <c r="N40" s="109">
        <v>0</v>
      </c>
      <c r="O40" s="99">
        <v>0</v>
      </c>
      <c r="P40" s="109">
        <v>0</v>
      </c>
      <c r="Q40" s="109">
        <f t="shared" si="2"/>
        <v>0</v>
      </c>
      <c r="R40" s="109">
        <f t="shared" si="3"/>
        <v>0</v>
      </c>
      <c r="S40" s="109">
        <f t="shared" si="4"/>
        <v>0</v>
      </c>
      <c r="T40" s="122">
        <f t="shared" si="5"/>
        <v>0</v>
      </c>
    </row>
    <row r="41" spans="1:20" ht="27.75" customHeight="1">
      <c r="A41" s="69" t="s">
        <v>127</v>
      </c>
      <c r="B41" s="81" t="s">
        <v>216</v>
      </c>
      <c r="C41" s="73" t="s">
        <v>204</v>
      </c>
      <c r="D41" s="99" t="s">
        <v>204</v>
      </c>
      <c r="E41" s="73" t="s">
        <v>204</v>
      </c>
      <c r="F41" s="108" t="s">
        <v>204</v>
      </c>
      <c r="G41" s="99" t="s">
        <v>204</v>
      </c>
      <c r="H41" s="108" t="s">
        <v>204</v>
      </c>
      <c r="I41" s="112" t="s">
        <v>204</v>
      </c>
      <c r="J41" s="112">
        <f>K41</f>
        <v>0</v>
      </c>
      <c r="K41" s="99">
        <v>0</v>
      </c>
      <c r="L41" s="99">
        <v>0</v>
      </c>
      <c r="M41" s="99">
        <v>0</v>
      </c>
      <c r="N41" s="109">
        <v>0</v>
      </c>
      <c r="O41" s="99">
        <v>0</v>
      </c>
      <c r="P41" s="109">
        <f t="shared" si="1"/>
        <v>0</v>
      </c>
      <c r="Q41" s="109">
        <f t="shared" si="2"/>
        <v>0</v>
      </c>
      <c r="R41" s="109">
        <f t="shared" si="3"/>
        <v>0</v>
      </c>
      <c r="S41" s="109">
        <f t="shared" si="4"/>
        <v>0</v>
      </c>
      <c r="T41" s="122">
        <f t="shared" si="5"/>
        <v>0</v>
      </c>
    </row>
    <row r="42" spans="1:20" s="19" customFormat="1" ht="35.25" customHeight="1">
      <c r="A42" s="71" t="s">
        <v>128</v>
      </c>
      <c r="B42" s="491" t="s">
        <v>322</v>
      </c>
      <c r="C42" s="73" t="s">
        <v>204</v>
      </c>
      <c r="D42" s="99" t="s">
        <v>204</v>
      </c>
      <c r="E42" s="73" t="s">
        <v>204</v>
      </c>
      <c r="F42" s="108" t="s">
        <v>204</v>
      </c>
      <c r="G42" s="99" t="s">
        <v>204</v>
      </c>
      <c r="H42" s="108" t="s">
        <v>204</v>
      </c>
      <c r="I42" s="112" t="s">
        <v>204</v>
      </c>
      <c r="J42" s="112">
        <f>K42</f>
        <v>0</v>
      </c>
      <c r="K42" s="99">
        <v>0</v>
      </c>
      <c r="L42" s="99">
        <v>0</v>
      </c>
      <c r="M42" s="99">
        <v>0</v>
      </c>
      <c r="N42" s="109">
        <v>0</v>
      </c>
      <c r="O42" s="99">
        <v>0</v>
      </c>
      <c r="P42" s="109">
        <f t="shared" ref="P42" si="12">K42</f>
        <v>0</v>
      </c>
      <c r="Q42" s="109">
        <f t="shared" ref="Q42" si="13">L42</f>
        <v>0</v>
      </c>
      <c r="R42" s="109">
        <f t="shared" ref="R42" si="14">M42</f>
        <v>0</v>
      </c>
      <c r="S42" s="109">
        <f t="shared" ref="S42" si="15">N42</f>
        <v>0</v>
      </c>
      <c r="T42" s="122">
        <f t="shared" ref="T42" si="16">O42</f>
        <v>0</v>
      </c>
    </row>
    <row r="43" spans="1:20" ht="31.5">
      <c r="A43" s="75" t="s">
        <v>129</v>
      </c>
      <c r="B43" s="80" t="s">
        <v>217</v>
      </c>
      <c r="C43" s="82" t="s">
        <v>204</v>
      </c>
      <c r="D43" s="101" t="s">
        <v>204</v>
      </c>
      <c r="E43" s="73" t="s">
        <v>204</v>
      </c>
      <c r="F43" s="108" t="s">
        <v>204</v>
      </c>
      <c r="G43" s="101">
        <f>I43</f>
        <v>6.06</v>
      </c>
      <c r="H43" s="108" t="s">
        <v>204</v>
      </c>
      <c r="I43" s="101">
        <f>J43</f>
        <v>6.06</v>
      </c>
      <c r="J43" s="101">
        <f t="shared" ref="J43" si="17">J44+J55</f>
        <v>6.06</v>
      </c>
      <c r="K43" s="101">
        <f>K44+K55</f>
        <v>6.06</v>
      </c>
      <c r="L43" s="101">
        <f t="shared" ref="L43:S43" si="18">L44+L55</f>
        <v>0</v>
      </c>
      <c r="M43" s="101">
        <f t="shared" si="18"/>
        <v>0</v>
      </c>
      <c r="N43" s="101">
        <f t="shared" si="18"/>
        <v>6.06</v>
      </c>
      <c r="O43" s="101">
        <f t="shared" si="18"/>
        <v>0</v>
      </c>
      <c r="P43" s="101">
        <f t="shared" si="18"/>
        <v>6.06</v>
      </c>
      <c r="Q43" s="101">
        <f t="shared" si="18"/>
        <v>0</v>
      </c>
      <c r="R43" s="101">
        <f t="shared" si="18"/>
        <v>0</v>
      </c>
      <c r="S43" s="101">
        <f t="shared" si="18"/>
        <v>6.06</v>
      </c>
      <c r="T43" s="122">
        <f t="shared" si="5"/>
        <v>0</v>
      </c>
    </row>
    <row r="44" spans="1:20">
      <c r="A44" s="75" t="s">
        <v>218</v>
      </c>
      <c r="B44" s="76" t="s">
        <v>219</v>
      </c>
      <c r="C44" s="73" t="s">
        <v>204</v>
      </c>
      <c r="D44" s="99" t="s">
        <v>204</v>
      </c>
      <c r="E44" s="73" t="s">
        <v>204</v>
      </c>
      <c r="F44" s="108" t="s">
        <v>204</v>
      </c>
      <c r="G44" s="101">
        <f>I44</f>
        <v>5.4809999999999999</v>
      </c>
      <c r="H44" s="82" t="s">
        <v>204</v>
      </c>
      <c r="I44" s="101">
        <f>J44</f>
        <v>5.4809999999999999</v>
      </c>
      <c r="J44" s="436">
        <f>K44</f>
        <v>5.4809999999999999</v>
      </c>
      <c r="K44" s="101">
        <v>5.4809999999999999</v>
      </c>
      <c r="L44" s="101">
        <v>0</v>
      </c>
      <c r="M44" s="101">
        <v>0</v>
      </c>
      <c r="N44" s="122">
        <v>5.4809999999999999</v>
      </c>
      <c r="O44" s="101">
        <v>0</v>
      </c>
      <c r="P44" s="122">
        <f t="shared" si="1"/>
        <v>5.4809999999999999</v>
      </c>
      <c r="Q44" s="122">
        <f t="shared" si="2"/>
        <v>0</v>
      </c>
      <c r="R44" s="122">
        <f t="shared" si="3"/>
        <v>0</v>
      </c>
      <c r="S44" s="122">
        <f t="shared" si="4"/>
        <v>5.4809999999999999</v>
      </c>
      <c r="T44" s="122">
        <f t="shared" si="5"/>
        <v>0</v>
      </c>
    </row>
    <row r="45" spans="1:20" ht="30">
      <c r="A45" s="83" t="s">
        <v>220</v>
      </c>
      <c r="B45" s="84" t="s">
        <v>221</v>
      </c>
      <c r="C45" s="74" t="s">
        <v>222</v>
      </c>
      <c r="D45" s="102">
        <v>2016</v>
      </c>
      <c r="E45" s="102">
        <v>2016</v>
      </c>
      <c r="F45" s="108" t="s">
        <v>204</v>
      </c>
      <c r="G45" s="99">
        <f>I45</f>
        <v>0</v>
      </c>
      <c r="H45" s="110">
        <v>42095</v>
      </c>
      <c r="I45" s="112">
        <f>J45</f>
        <v>0</v>
      </c>
      <c r="J45" s="112">
        <v>0</v>
      </c>
      <c r="K45" s="99">
        <v>0</v>
      </c>
      <c r="L45" s="99">
        <v>0</v>
      </c>
      <c r="M45" s="99">
        <v>0</v>
      </c>
      <c r="N45" s="109">
        <v>0</v>
      </c>
      <c r="O45" s="99">
        <v>0</v>
      </c>
      <c r="P45" s="109">
        <f t="shared" si="1"/>
        <v>0</v>
      </c>
      <c r="Q45" s="109">
        <f t="shared" si="2"/>
        <v>0</v>
      </c>
      <c r="R45" s="109">
        <f t="shared" si="3"/>
        <v>0</v>
      </c>
      <c r="S45" s="109">
        <f t="shared" si="4"/>
        <v>0</v>
      </c>
      <c r="T45" s="122">
        <f t="shared" si="5"/>
        <v>0</v>
      </c>
    </row>
    <row r="46" spans="1:20" ht="30">
      <c r="A46" s="83" t="s">
        <v>223</v>
      </c>
      <c r="B46" s="84" t="s">
        <v>221</v>
      </c>
      <c r="C46" s="74" t="s">
        <v>224</v>
      </c>
      <c r="D46" s="102">
        <v>2016</v>
      </c>
      <c r="E46" s="102">
        <v>2016</v>
      </c>
      <c r="F46" s="108" t="s">
        <v>204</v>
      </c>
      <c r="G46" s="99">
        <f t="shared" ref="G46:G54" si="19">I46</f>
        <v>3.9999999999995595E-4</v>
      </c>
      <c r="H46" s="110">
        <v>42095</v>
      </c>
      <c r="I46" s="112">
        <f t="shared" ref="I46:I54" si="20">J46</f>
        <v>3.9999999999995595E-4</v>
      </c>
      <c r="J46" s="112">
        <v>3.9999999999995595E-4</v>
      </c>
      <c r="K46" s="99">
        <v>0</v>
      </c>
      <c r="L46" s="99">
        <v>0</v>
      </c>
      <c r="M46" s="99">
        <v>0</v>
      </c>
      <c r="N46" s="109">
        <v>0</v>
      </c>
      <c r="O46" s="99">
        <v>0</v>
      </c>
      <c r="P46" s="109">
        <f t="shared" si="1"/>
        <v>0</v>
      </c>
      <c r="Q46" s="109">
        <f t="shared" si="2"/>
        <v>0</v>
      </c>
      <c r="R46" s="109">
        <f t="shared" si="3"/>
        <v>0</v>
      </c>
      <c r="S46" s="109">
        <f t="shared" si="4"/>
        <v>0</v>
      </c>
      <c r="T46" s="122">
        <f t="shared" si="5"/>
        <v>0</v>
      </c>
    </row>
    <row r="47" spans="1:20" ht="30">
      <c r="A47" s="83" t="s">
        <v>225</v>
      </c>
      <c r="B47" s="84" t="s">
        <v>226</v>
      </c>
      <c r="C47" s="74" t="s">
        <v>227</v>
      </c>
      <c r="D47" s="102">
        <v>2017</v>
      </c>
      <c r="E47" s="102">
        <v>2017</v>
      </c>
      <c r="F47" s="108" t="s">
        <v>204</v>
      </c>
      <c r="G47" s="99">
        <f t="shared" si="19"/>
        <v>0</v>
      </c>
      <c r="H47" s="110">
        <v>42095</v>
      </c>
      <c r="I47" s="112">
        <f t="shared" si="20"/>
        <v>0</v>
      </c>
      <c r="J47" s="112">
        <v>0</v>
      </c>
      <c r="K47" s="99">
        <v>0</v>
      </c>
      <c r="L47" s="99">
        <v>0</v>
      </c>
      <c r="M47" s="99">
        <v>0</v>
      </c>
      <c r="N47" s="109">
        <v>0</v>
      </c>
      <c r="O47" s="99">
        <v>0</v>
      </c>
      <c r="P47" s="109">
        <f t="shared" si="1"/>
        <v>0</v>
      </c>
      <c r="Q47" s="109">
        <f t="shared" si="2"/>
        <v>0</v>
      </c>
      <c r="R47" s="109">
        <f t="shared" si="3"/>
        <v>0</v>
      </c>
      <c r="S47" s="109">
        <f t="shared" si="4"/>
        <v>0</v>
      </c>
      <c r="T47" s="122">
        <f t="shared" si="5"/>
        <v>0</v>
      </c>
    </row>
    <row r="48" spans="1:20" ht="30">
      <c r="A48" s="83" t="s">
        <v>228</v>
      </c>
      <c r="B48" s="84" t="s">
        <v>226</v>
      </c>
      <c r="C48" s="74" t="s">
        <v>229</v>
      </c>
      <c r="D48" s="102">
        <v>2017</v>
      </c>
      <c r="E48" s="102">
        <v>2017</v>
      </c>
      <c r="F48" s="108" t="s">
        <v>204</v>
      </c>
      <c r="G48" s="99">
        <f t="shared" si="19"/>
        <v>0</v>
      </c>
      <c r="H48" s="110">
        <v>42095</v>
      </c>
      <c r="I48" s="112">
        <f t="shared" si="20"/>
        <v>0</v>
      </c>
      <c r="J48" s="112">
        <v>0</v>
      </c>
      <c r="K48" s="99">
        <v>0</v>
      </c>
      <c r="L48" s="99">
        <v>0</v>
      </c>
      <c r="M48" s="99">
        <v>0</v>
      </c>
      <c r="N48" s="109">
        <v>0</v>
      </c>
      <c r="O48" s="99">
        <v>0</v>
      </c>
      <c r="P48" s="109">
        <f t="shared" si="1"/>
        <v>0</v>
      </c>
      <c r="Q48" s="109">
        <f t="shared" si="2"/>
        <v>0</v>
      </c>
      <c r="R48" s="109">
        <f t="shared" si="3"/>
        <v>0</v>
      </c>
      <c r="S48" s="109">
        <f t="shared" si="4"/>
        <v>0</v>
      </c>
      <c r="T48" s="122">
        <f t="shared" si="5"/>
        <v>0</v>
      </c>
    </row>
    <row r="49" spans="1:20" ht="45">
      <c r="A49" s="83" t="s">
        <v>230</v>
      </c>
      <c r="B49" s="84" t="s">
        <v>231</v>
      </c>
      <c r="C49" s="74" t="s">
        <v>232</v>
      </c>
      <c r="D49" s="102">
        <v>2018</v>
      </c>
      <c r="E49" s="102">
        <v>2018</v>
      </c>
      <c r="F49" s="108" t="s">
        <v>204</v>
      </c>
      <c r="G49" s="99">
        <f t="shared" si="19"/>
        <v>4.0000000000084412E-4</v>
      </c>
      <c r="H49" s="110">
        <v>42095</v>
      </c>
      <c r="I49" s="112">
        <f t="shared" si="20"/>
        <v>4.0000000000084412E-4</v>
      </c>
      <c r="J49" s="112">
        <v>4.0000000000084412E-4</v>
      </c>
      <c r="K49" s="99">
        <v>0</v>
      </c>
      <c r="L49" s="99">
        <v>0</v>
      </c>
      <c r="M49" s="99">
        <v>0</v>
      </c>
      <c r="N49" s="109">
        <v>0</v>
      </c>
      <c r="O49" s="99">
        <v>0</v>
      </c>
      <c r="P49" s="109">
        <f t="shared" si="1"/>
        <v>0</v>
      </c>
      <c r="Q49" s="109">
        <f t="shared" si="2"/>
        <v>0</v>
      </c>
      <c r="R49" s="109">
        <f t="shared" si="3"/>
        <v>0</v>
      </c>
      <c r="S49" s="109">
        <f t="shared" si="4"/>
        <v>0</v>
      </c>
      <c r="T49" s="122">
        <f t="shared" si="5"/>
        <v>0</v>
      </c>
    </row>
    <row r="50" spans="1:20" ht="45">
      <c r="A50" s="83" t="s">
        <v>233</v>
      </c>
      <c r="B50" s="84" t="s">
        <v>231</v>
      </c>
      <c r="C50" s="74" t="s">
        <v>234</v>
      </c>
      <c r="D50" s="102">
        <v>2018</v>
      </c>
      <c r="E50" s="102">
        <v>2018</v>
      </c>
      <c r="F50" s="108" t="s">
        <v>204</v>
      </c>
      <c r="G50" s="99">
        <f t="shared" si="19"/>
        <v>0</v>
      </c>
      <c r="H50" s="110">
        <v>42095</v>
      </c>
      <c r="I50" s="112">
        <f t="shared" si="20"/>
        <v>0</v>
      </c>
      <c r="J50" s="112">
        <v>0</v>
      </c>
      <c r="K50" s="99">
        <v>0</v>
      </c>
      <c r="L50" s="99">
        <v>0</v>
      </c>
      <c r="M50" s="99">
        <v>0</v>
      </c>
      <c r="N50" s="109">
        <v>0</v>
      </c>
      <c r="O50" s="99">
        <v>0</v>
      </c>
      <c r="P50" s="109">
        <f t="shared" si="1"/>
        <v>0</v>
      </c>
      <c r="Q50" s="109">
        <f t="shared" si="2"/>
        <v>0</v>
      </c>
      <c r="R50" s="109">
        <f t="shared" si="3"/>
        <v>0</v>
      </c>
      <c r="S50" s="109">
        <f t="shared" si="4"/>
        <v>0</v>
      </c>
      <c r="T50" s="122">
        <f t="shared" si="5"/>
        <v>0</v>
      </c>
    </row>
    <row r="51" spans="1:20" ht="30">
      <c r="A51" s="83" t="s">
        <v>235</v>
      </c>
      <c r="B51" s="84" t="s">
        <v>236</v>
      </c>
      <c r="C51" s="74" t="s">
        <v>237</v>
      </c>
      <c r="D51" s="102">
        <v>2019</v>
      </c>
      <c r="E51" s="102">
        <v>2019</v>
      </c>
      <c r="F51" s="108" t="s">
        <v>204</v>
      </c>
      <c r="G51" s="99">
        <f t="shared" si="19"/>
        <v>3.6974</v>
      </c>
      <c r="H51" s="110">
        <v>42095</v>
      </c>
      <c r="I51" s="112">
        <f t="shared" si="20"/>
        <v>3.6974</v>
      </c>
      <c r="J51" s="112">
        <v>3.6974</v>
      </c>
      <c r="K51" s="99">
        <v>3.6970000000000001</v>
      </c>
      <c r="L51" s="99">
        <v>0</v>
      </c>
      <c r="M51" s="99">
        <v>0</v>
      </c>
      <c r="N51" s="109">
        <v>3.6970000000000001</v>
      </c>
      <c r="O51" s="99">
        <v>0</v>
      </c>
      <c r="P51" s="109">
        <f t="shared" si="1"/>
        <v>3.6970000000000001</v>
      </c>
      <c r="Q51" s="109">
        <f t="shared" si="2"/>
        <v>0</v>
      </c>
      <c r="R51" s="109">
        <f t="shared" si="3"/>
        <v>0</v>
      </c>
      <c r="S51" s="109">
        <f t="shared" si="4"/>
        <v>3.6970000000000001</v>
      </c>
      <c r="T51" s="122">
        <f t="shared" si="5"/>
        <v>0</v>
      </c>
    </row>
    <row r="52" spans="1:20" ht="30">
      <c r="A52" s="83" t="s">
        <v>238</v>
      </c>
      <c r="B52" s="85" t="s">
        <v>236</v>
      </c>
      <c r="C52" s="74" t="s">
        <v>239</v>
      </c>
      <c r="D52" s="102">
        <v>2019</v>
      </c>
      <c r="E52" s="102">
        <v>2019</v>
      </c>
      <c r="F52" s="108" t="s">
        <v>204</v>
      </c>
      <c r="G52" s="99">
        <f t="shared" si="19"/>
        <v>0.39340000000000003</v>
      </c>
      <c r="H52" s="110">
        <v>42095</v>
      </c>
      <c r="I52" s="112">
        <f t="shared" si="20"/>
        <v>0.39340000000000003</v>
      </c>
      <c r="J52" s="112">
        <v>0.39340000000000003</v>
      </c>
      <c r="K52" s="99">
        <v>0.39300000000000002</v>
      </c>
      <c r="L52" s="99">
        <v>0</v>
      </c>
      <c r="M52" s="99">
        <v>0</v>
      </c>
      <c r="N52" s="109">
        <v>0.39300000000000002</v>
      </c>
      <c r="O52" s="99">
        <v>0</v>
      </c>
      <c r="P52" s="109">
        <f t="shared" si="1"/>
        <v>0.39300000000000002</v>
      </c>
      <c r="Q52" s="109">
        <f t="shared" si="2"/>
        <v>0</v>
      </c>
      <c r="R52" s="109">
        <f t="shared" si="3"/>
        <v>0</v>
      </c>
      <c r="S52" s="109">
        <f t="shared" si="4"/>
        <v>0.39300000000000002</v>
      </c>
      <c r="T52" s="122">
        <f t="shared" si="5"/>
        <v>0</v>
      </c>
    </row>
    <row r="53" spans="1:20" ht="20.25" customHeight="1">
      <c r="A53" s="83" t="s">
        <v>240</v>
      </c>
      <c r="B53" s="84" t="s">
        <v>241</v>
      </c>
      <c r="C53" s="74" t="s">
        <v>242</v>
      </c>
      <c r="D53" s="102">
        <v>2019</v>
      </c>
      <c r="E53" s="102">
        <v>2019</v>
      </c>
      <c r="F53" s="108" t="s">
        <v>204</v>
      </c>
      <c r="G53" s="99">
        <f t="shared" si="19"/>
        <v>1.2023999999999999</v>
      </c>
      <c r="H53" s="110">
        <v>43525</v>
      </c>
      <c r="I53" s="112">
        <f t="shared" si="20"/>
        <v>1.2023999999999999</v>
      </c>
      <c r="J53" s="112">
        <v>1.2023999999999999</v>
      </c>
      <c r="K53" s="99">
        <v>1.2023999999999999</v>
      </c>
      <c r="L53" s="99">
        <v>0</v>
      </c>
      <c r="M53" s="99">
        <v>0</v>
      </c>
      <c r="N53" s="109">
        <v>1.2023999999999999</v>
      </c>
      <c r="O53" s="99">
        <v>0</v>
      </c>
      <c r="P53" s="109">
        <f t="shared" si="1"/>
        <v>1.2023999999999999</v>
      </c>
      <c r="Q53" s="109">
        <f t="shared" si="2"/>
        <v>0</v>
      </c>
      <c r="R53" s="109">
        <f t="shared" si="3"/>
        <v>0</v>
      </c>
      <c r="S53" s="109">
        <f t="shared" si="4"/>
        <v>1.2023999999999999</v>
      </c>
      <c r="T53" s="122">
        <f t="shared" si="5"/>
        <v>0</v>
      </c>
    </row>
    <row r="54" spans="1:20" ht="20.25" customHeight="1">
      <c r="A54" s="69" t="s">
        <v>243</v>
      </c>
      <c r="B54" s="84" t="s">
        <v>241</v>
      </c>
      <c r="C54" s="106" t="s">
        <v>244</v>
      </c>
      <c r="D54" s="102">
        <v>2019</v>
      </c>
      <c r="E54" s="102">
        <v>2019</v>
      </c>
      <c r="F54" s="108" t="s">
        <v>204</v>
      </c>
      <c r="G54" s="99">
        <f t="shared" si="19"/>
        <v>0.18840000000000001</v>
      </c>
      <c r="H54" s="110">
        <v>43525</v>
      </c>
      <c r="I54" s="112">
        <f t="shared" si="20"/>
        <v>0.18840000000000001</v>
      </c>
      <c r="J54" s="112">
        <v>0.18840000000000001</v>
      </c>
      <c r="K54" s="99">
        <v>0.18840000000000001</v>
      </c>
      <c r="L54" s="99">
        <v>0</v>
      </c>
      <c r="M54" s="99">
        <v>0</v>
      </c>
      <c r="N54" s="109">
        <v>0.18840000000000001</v>
      </c>
      <c r="O54" s="99">
        <v>0</v>
      </c>
      <c r="P54" s="109">
        <f t="shared" si="1"/>
        <v>0.18840000000000001</v>
      </c>
      <c r="Q54" s="109">
        <f t="shared" si="2"/>
        <v>0</v>
      </c>
      <c r="R54" s="109">
        <f t="shared" si="3"/>
        <v>0</v>
      </c>
      <c r="S54" s="109">
        <f t="shared" si="4"/>
        <v>0.18840000000000001</v>
      </c>
      <c r="T54" s="122">
        <f t="shared" si="5"/>
        <v>0</v>
      </c>
    </row>
    <row r="55" spans="1:20" ht="28.5">
      <c r="A55" s="86" t="s">
        <v>245</v>
      </c>
      <c r="B55" s="104" t="s">
        <v>246</v>
      </c>
      <c r="C55" s="125" t="s">
        <v>204</v>
      </c>
      <c r="D55" s="126" t="s">
        <v>204</v>
      </c>
      <c r="E55" s="126" t="s">
        <v>204</v>
      </c>
      <c r="F55" s="68" t="s">
        <v>204</v>
      </c>
      <c r="G55" s="100">
        <f t="shared" ref="G55:G75" si="21">I55</f>
        <v>0.57899999999999996</v>
      </c>
      <c r="H55" s="127" t="s">
        <v>204</v>
      </c>
      <c r="I55" s="100">
        <f t="shared" ref="I55:I75" si="22">J55</f>
        <v>0.57899999999999996</v>
      </c>
      <c r="J55" s="100">
        <f>J56</f>
        <v>0.57899999999999996</v>
      </c>
      <c r="K55" s="100">
        <f>K56</f>
        <v>0.57899999999999996</v>
      </c>
      <c r="L55" s="100">
        <f t="shared" ref="L55:S55" si="23">L56</f>
        <v>0</v>
      </c>
      <c r="M55" s="100">
        <f t="shared" si="23"/>
        <v>0</v>
      </c>
      <c r="N55" s="100">
        <f t="shared" si="23"/>
        <v>0.57899999999999996</v>
      </c>
      <c r="O55" s="100">
        <f t="shared" si="23"/>
        <v>0</v>
      </c>
      <c r="P55" s="100">
        <f t="shared" si="23"/>
        <v>0.57899999999999996</v>
      </c>
      <c r="Q55" s="100">
        <f t="shared" si="23"/>
        <v>0</v>
      </c>
      <c r="R55" s="100">
        <f t="shared" si="23"/>
        <v>0</v>
      </c>
      <c r="S55" s="100">
        <f t="shared" si="23"/>
        <v>0.57899999999999996</v>
      </c>
      <c r="T55" s="98">
        <f t="shared" si="5"/>
        <v>0</v>
      </c>
    </row>
    <row r="56" spans="1:20" ht="31.5">
      <c r="A56" s="87" t="s">
        <v>247</v>
      </c>
      <c r="B56" s="105" t="s">
        <v>248</v>
      </c>
      <c r="C56" s="107" t="s">
        <v>249</v>
      </c>
      <c r="D56" s="102">
        <v>2019</v>
      </c>
      <c r="E56" s="102">
        <v>2019</v>
      </c>
      <c r="F56" s="108" t="s">
        <v>204</v>
      </c>
      <c r="G56" s="99">
        <f t="shared" si="21"/>
        <v>0.57899999999999996</v>
      </c>
      <c r="H56" s="110">
        <v>43344</v>
      </c>
      <c r="I56" s="112">
        <f t="shared" si="22"/>
        <v>0.57899999999999996</v>
      </c>
      <c r="J56" s="112">
        <v>0.57899999999999996</v>
      </c>
      <c r="K56" s="99">
        <v>0.57899999999999996</v>
      </c>
      <c r="L56" s="99">
        <v>0</v>
      </c>
      <c r="M56" s="99">
        <v>0</v>
      </c>
      <c r="N56" s="109">
        <v>0.57899999999999996</v>
      </c>
      <c r="O56" s="99">
        <v>0</v>
      </c>
      <c r="P56" s="109">
        <f t="shared" si="1"/>
        <v>0.57899999999999996</v>
      </c>
      <c r="Q56" s="109">
        <f t="shared" si="2"/>
        <v>0</v>
      </c>
      <c r="R56" s="109">
        <f t="shared" si="3"/>
        <v>0</v>
      </c>
      <c r="S56" s="109">
        <f t="shared" si="4"/>
        <v>0.57899999999999996</v>
      </c>
      <c r="T56" s="109">
        <f t="shared" si="5"/>
        <v>0</v>
      </c>
    </row>
    <row r="57" spans="1:20" ht="31.5">
      <c r="A57" s="77" t="s">
        <v>131</v>
      </c>
      <c r="B57" s="533" t="s">
        <v>250</v>
      </c>
      <c r="C57" s="534" t="s">
        <v>204</v>
      </c>
      <c r="D57" s="79" t="s">
        <v>204</v>
      </c>
      <c r="E57" s="79" t="s">
        <v>204</v>
      </c>
      <c r="F57" s="68" t="s">
        <v>204</v>
      </c>
      <c r="G57" s="100">
        <f t="shared" si="21"/>
        <v>2.15</v>
      </c>
      <c r="H57" s="100" t="s">
        <v>204</v>
      </c>
      <c r="I57" s="100">
        <f t="shared" si="22"/>
        <v>2.15</v>
      </c>
      <c r="J57" s="100">
        <f>J58</f>
        <v>2.15</v>
      </c>
      <c r="K57" s="100">
        <f t="shared" ref="K57:L60" si="24">N57</f>
        <v>2.15</v>
      </c>
      <c r="L57" s="100">
        <f t="shared" si="24"/>
        <v>0</v>
      </c>
      <c r="M57" s="100">
        <v>0</v>
      </c>
      <c r="N57" s="98">
        <f>N58</f>
        <v>2.15</v>
      </c>
      <c r="O57" s="100">
        <v>0</v>
      </c>
      <c r="P57" s="98">
        <f t="shared" si="1"/>
        <v>2.15</v>
      </c>
      <c r="Q57" s="98">
        <f t="shared" si="2"/>
        <v>0</v>
      </c>
      <c r="R57" s="98">
        <f t="shared" si="3"/>
        <v>0</v>
      </c>
      <c r="S57" s="98">
        <f t="shared" si="4"/>
        <v>2.15</v>
      </c>
      <c r="T57" s="98">
        <f t="shared" si="5"/>
        <v>0</v>
      </c>
    </row>
    <row r="58" spans="1:20">
      <c r="A58" s="71" t="s">
        <v>132</v>
      </c>
      <c r="B58" s="94" t="s">
        <v>251</v>
      </c>
      <c r="C58" s="88" t="s">
        <v>204</v>
      </c>
      <c r="D58" s="73" t="s">
        <v>204</v>
      </c>
      <c r="E58" s="73" t="s">
        <v>204</v>
      </c>
      <c r="F58" s="108" t="s">
        <v>204</v>
      </c>
      <c r="G58" s="99">
        <f t="shared" si="21"/>
        <v>2.15</v>
      </c>
      <c r="H58" s="99" t="s">
        <v>204</v>
      </c>
      <c r="I58" s="99">
        <f t="shared" si="22"/>
        <v>2.15</v>
      </c>
      <c r="J58" s="112">
        <f>K58</f>
        <v>2.15</v>
      </c>
      <c r="K58" s="99">
        <f t="shared" si="24"/>
        <v>2.15</v>
      </c>
      <c r="L58" s="99">
        <f t="shared" si="24"/>
        <v>0</v>
      </c>
      <c r="M58" s="99">
        <v>0</v>
      </c>
      <c r="N58" s="109">
        <f>N59+N60</f>
        <v>2.15</v>
      </c>
      <c r="O58" s="99">
        <v>0</v>
      </c>
      <c r="P58" s="109">
        <f t="shared" si="1"/>
        <v>2.15</v>
      </c>
      <c r="Q58" s="109">
        <f t="shared" si="2"/>
        <v>0</v>
      </c>
      <c r="R58" s="109">
        <f t="shared" si="3"/>
        <v>0</v>
      </c>
      <c r="S58" s="109">
        <f t="shared" si="4"/>
        <v>2.15</v>
      </c>
      <c r="T58" s="109">
        <f t="shared" si="5"/>
        <v>0</v>
      </c>
    </row>
    <row r="59" spans="1:20">
      <c r="A59" s="69" t="s">
        <v>252</v>
      </c>
      <c r="B59" s="95" t="s">
        <v>253</v>
      </c>
      <c r="C59" s="73" t="s">
        <v>254</v>
      </c>
      <c r="D59" s="102">
        <v>2016</v>
      </c>
      <c r="E59" s="102">
        <v>2019</v>
      </c>
      <c r="F59" s="108" t="s">
        <v>204</v>
      </c>
      <c r="G59" s="99">
        <f t="shared" si="21"/>
        <v>1.381</v>
      </c>
      <c r="H59" s="113">
        <v>42095</v>
      </c>
      <c r="I59" s="112">
        <f t="shared" si="22"/>
        <v>1.381</v>
      </c>
      <c r="J59" s="112">
        <f t="shared" ref="J59:J60" si="25">K59</f>
        <v>1.381</v>
      </c>
      <c r="K59" s="99">
        <f t="shared" si="24"/>
        <v>1.381</v>
      </c>
      <c r="L59" s="99">
        <f t="shared" si="24"/>
        <v>0</v>
      </c>
      <c r="M59" s="99">
        <v>0</v>
      </c>
      <c r="N59" s="109">
        <v>1.381</v>
      </c>
      <c r="O59" s="99">
        <v>0</v>
      </c>
      <c r="P59" s="109">
        <f t="shared" si="1"/>
        <v>1.381</v>
      </c>
      <c r="Q59" s="109">
        <f t="shared" si="2"/>
        <v>0</v>
      </c>
      <c r="R59" s="109">
        <f t="shared" si="3"/>
        <v>0</v>
      </c>
      <c r="S59" s="109">
        <f t="shared" si="4"/>
        <v>1.381</v>
      </c>
      <c r="T59" s="109">
        <f t="shared" si="5"/>
        <v>0</v>
      </c>
    </row>
    <row r="60" spans="1:20">
      <c r="A60" s="69" t="s">
        <v>393</v>
      </c>
      <c r="B60" s="95" t="s">
        <v>253</v>
      </c>
      <c r="C60" s="73" t="s">
        <v>255</v>
      </c>
      <c r="D60" s="102">
        <v>2019</v>
      </c>
      <c r="E60" s="102">
        <v>2019</v>
      </c>
      <c r="F60" s="108" t="s">
        <v>204</v>
      </c>
      <c r="G60" s="99">
        <f t="shared" si="21"/>
        <v>0.76900000000000002</v>
      </c>
      <c r="H60" s="113">
        <v>42095</v>
      </c>
      <c r="I60" s="112">
        <f t="shared" si="22"/>
        <v>0.76900000000000002</v>
      </c>
      <c r="J60" s="112">
        <f t="shared" si="25"/>
        <v>0.76900000000000002</v>
      </c>
      <c r="K60" s="99">
        <f t="shared" si="24"/>
        <v>0.76900000000000002</v>
      </c>
      <c r="L60" s="99">
        <f t="shared" si="24"/>
        <v>0</v>
      </c>
      <c r="M60" s="99">
        <v>0</v>
      </c>
      <c r="N60" s="109">
        <v>0.76900000000000002</v>
      </c>
      <c r="O60" s="99">
        <v>0</v>
      </c>
      <c r="P60" s="109">
        <f t="shared" si="1"/>
        <v>0.76900000000000002</v>
      </c>
      <c r="Q60" s="109">
        <f t="shared" si="2"/>
        <v>0</v>
      </c>
      <c r="R60" s="109">
        <f t="shared" si="3"/>
        <v>0</v>
      </c>
      <c r="S60" s="109">
        <f t="shared" si="4"/>
        <v>0.76900000000000002</v>
      </c>
      <c r="T60" s="109">
        <f t="shared" si="5"/>
        <v>0</v>
      </c>
    </row>
    <row r="61" spans="1:20" s="19" customFormat="1" ht="31.5">
      <c r="A61" s="71" t="s">
        <v>133</v>
      </c>
      <c r="B61" s="491" t="s">
        <v>382</v>
      </c>
      <c r="C61" s="73" t="s">
        <v>204</v>
      </c>
      <c r="D61" s="73" t="s">
        <v>204</v>
      </c>
      <c r="E61" s="73" t="s">
        <v>204</v>
      </c>
      <c r="F61" s="73" t="s">
        <v>204</v>
      </c>
      <c r="G61" s="73" t="s">
        <v>204</v>
      </c>
      <c r="H61" s="73" t="s">
        <v>204</v>
      </c>
      <c r="I61" s="73" t="s">
        <v>204</v>
      </c>
      <c r="J61" s="73" t="s">
        <v>204</v>
      </c>
      <c r="K61" s="73" t="s">
        <v>204</v>
      </c>
      <c r="L61" s="73" t="s">
        <v>204</v>
      </c>
      <c r="M61" s="73" t="s">
        <v>204</v>
      </c>
      <c r="N61" s="73" t="s">
        <v>204</v>
      </c>
      <c r="O61" s="73" t="s">
        <v>204</v>
      </c>
      <c r="P61" s="73" t="s">
        <v>204</v>
      </c>
      <c r="Q61" s="73" t="s">
        <v>204</v>
      </c>
      <c r="R61" s="73" t="s">
        <v>204</v>
      </c>
      <c r="S61" s="73" t="s">
        <v>204</v>
      </c>
      <c r="T61" s="73" t="s">
        <v>204</v>
      </c>
    </row>
    <row r="62" spans="1:20" s="19" customFormat="1">
      <c r="A62" s="71" t="s">
        <v>383</v>
      </c>
      <c r="B62" s="491" t="s">
        <v>384</v>
      </c>
      <c r="C62" s="73" t="s">
        <v>204</v>
      </c>
      <c r="D62" s="73" t="s">
        <v>204</v>
      </c>
      <c r="E62" s="73" t="s">
        <v>204</v>
      </c>
      <c r="F62" s="73" t="s">
        <v>204</v>
      </c>
      <c r="G62" s="73" t="s">
        <v>204</v>
      </c>
      <c r="H62" s="73" t="s">
        <v>204</v>
      </c>
      <c r="I62" s="73" t="s">
        <v>204</v>
      </c>
      <c r="J62" s="73" t="s">
        <v>204</v>
      </c>
      <c r="K62" s="73" t="s">
        <v>204</v>
      </c>
      <c r="L62" s="73" t="s">
        <v>204</v>
      </c>
      <c r="M62" s="73" t="s">
        <v>204</v>
      </c>
      <c r="N62" s="73" t="s">
        <v>204</v>
      </c>
      <c r="O62" s="73" t="s">
        <v>204</v>
      </c>
      <c r="P62" s="73" t="s">
        <v>204</v>
      </c>
      <c r="Q62" s="73" t="s">
        <v>204</v>
      </c>
      <c r="R62" s="73" t="s">
        <v>204</v>
      </c>
      <c r="S62" s="73" t="s">
        <v>204</v>
      </c>
      <c r="T62" s="73" t="s">
        <v>204</v>
      </c>
    </row>
    <row r="63" spans="1:20" s="19" customFormat="1" ht="31.5">
      <c r="A63" s="71" t="s">
        <v>326</v>
      </c>
      <c r="B63" s="491" t="s">
        <v>327</v>
      </c>
      <c r="C63" s="73" t="s">
        <v>204</v>
      </c>
      <c r="D63" s="73" t="s">
        <v>204</v>
      </c>
      <c r="E63" s="73" t="s">
        <v>204</v>
      </c>
      <c r="F63" s="73" t="s">
        <v>204</v>
      </c>
      <c r="G63" s="73" t="s">
        <v>204</v>
      </c>
      <c r="H63" s="73" t="s">
        <v>204</v>
      </c>
      <c r="I63" s="73" t="s">
        <v>204</v>
      </c>
      <c r="J63" s="73" t="s">
        <v>204</v>
      </c>
      <c r="K63" s="73" t="s">
        <v>204</v>
      </c>
      <c r="L63" s="73" t="s">
        <v>204</v>
      </c>
      <c r="M63" s="73" t="s">
        <v>204</v>
      </c>
      <c r="N63" s="73" t="s">
        <v>204</v>
      </c>
      <c r="O63" s="73" t="s">
        <v>204</v>
      </c>
      <c r="P63" s="73" t="s">
        <v>204</v>
      </c>
      <c r="Q63" s="73" t="s">
        <v>204</v>
      </c>
      <c r="R63" s="73" t="s">
        <v>204</v>
      </c>
      <c r="S63" s="73" t="s">
        <v>204</v>
      </c>
      <c r="T63" s="73" t="s">
        <v>204</v>
      </c>
    </row>
    <row r="64" spans="1:20" s="19" customFormat="1" ht="31.5">
      <c r="A64" s="71" t="s">
        <v>328</v>
      </c>
      <c r="B64" s="491" t="s">
        <v>329</v>
      </c>
      <c r="C64" s="73" t="s">
        <v>204</v>
      </c>
      <c r="D64" s="73" t="s">
        <v>204</v>
      </c>
      <c r="E64" s="73" t="s">
        <v>204</v>
      </c>
      <c r="F64" s="73" t="s">
        <v>204</v>
      </c>
      <c r="G64" s="73" t="s">
        <v>204</v>
      </c>
      <c r="H64" s="73" t="s">
        <v>204</v>
      </c>
      <c r="I64" s="73" t="s">
        <v>204</v>
      </c>
      <c r="J64" s="73" t="s">
        <v>204</v>
      </c>
      <c r="K64" s="73" t="s">
        <v>204</v>
      </c>
      <c r="L64" s="73" t="s">
        <v>204</v>
      </c>
      <c r="M64" s="73" t="s">
        <v>204</v>
      </c>
      <c r="N64" s="73" t="s">
        <v>204</v>
      </c>
      <c r="O64" s="73" t="s">
        <v>204</v>
      </c>
      <c r="P64" s="73" t="s">
        <v>204</v>
      </c>
      <c r="Q64" s="73" t="s">
        <v>204</v>
      </c>
      <c r="R64" s="73" t="s">
        <v>204</v>
      </c>
      <c r="S64" s="73" t="s">
        <v>204</v>
      </c>
      <c r="T64" s="73" t="s">
        <v>204</v>
      </c>
    </row>
    <row r="65" spans="1:20" s="19" customFormat="1" ht="31.5">
      <c r="A65" s="71" t="s">
        <v>330</v>
      </c>
      <c r="B65" s="491" t="s">
        <v>331</v>
      </c>
      <c r="C65" s="73" t="s">
        <v>204</v>
      </c>
      <c r="D65" s="73" t="s">
        <v>204</v>
      </c>
      <c r="E65" s="73" t="s">
        <v>204</v>
      </c>
      <c r="F65" s="73" t="s">
        <v>204</v>
      </c>
      <c r="G65" s="73" t="s">
        <v>204</v>
      </c>
      <c r="H65" s="73" t="s">
        <v>204</v>
      </c>
      <c r="I65" s="73" t="s">
        <v>204</v>
      </c>
      <c r="J65" s="73" t="s">
        <v>204</v>
      </c>
      <c r="K65" s="73" t="s">
        <v>204</v>
      </c>
      <c r="L65" s="73" t="s">
        <v>204</v>
      </c>
      <c r="M65" s="73" t="s">
        <v>204</v>
      </c>
      <c r="N65" s="73" t="s">
        <v>204</v>
      </c>
      <c r="O65" s="73" t="s">
        <v>204</v>
      </c>
      <c r="P65" s="73" t="s">
        <v>204</v>
      </c>
      <c r="Q65" s="73" t="s">
        <v>204</v>
      </c>
      <c r="R65" s="73" t="s">
        <v>204</v>
      </c>
      <c r="S65" s="73" t="s">
        <v>204</v>
      </c>
      <c r="T65" s="73" t="s">
        <v>204</v>
      </c>
    </row>
    <row r="66" spans="1:20" s="19" customFormat="1" ht="31.5">
      <c r="A66" s="71" t="s">
        <v>332</v>
      </c>
      <c r="B66" s="491" t="s">
        <v>333</v>
      </c>
      <c r="C66" s="73" t="s">
        <v>204</v>
      </c>
      <c r="D66" s="73" t="s">
        <v>204</v>
      </c>
      <c r="E66" s="73" t="s">
        <v>204</v>
      </c>
      <c r="F66" s="73" t="s">
        <v>204</v>
      </c>
      <c r="G66" s="73" t="s">
        <v>204</v>
      </c>
      <c r="H66" s="73" t="s">
        <v>204</v>
      </c>
      <c r="I66" s="73" t="s">
        <v>204</v>
      </c>
      <c r="J66" s="73" t="s">
        <v>204</v>
      </c>
      <c r="K66" s="73" t="s">
        <v>204</v>
      </c>
      <c r="L66" s="73" t="s">
        <v>204</v>
      </c>
      <c r="M66" s="73" t="s">
        <v>204</v>
      </c>
      <c r="N66" s="73" t="s">
        <v>204</v>
      </c>
      <c r="O66" s="73" t="s">
        <v>204</v>
      </c>
      <c r="P66" s="73" t="s">
        <v>204</v>
      </c>
      <c r="Q66" s="73" t="s">
        <v>204</v>
      </c>
      <c r="R66" s="73" t="s">
        <v>204</v>
      </c>
      <c r="S66" s="73" t="s">
        <v>204</v>
      </c>
      <c r="T66" s="73" t="s">
        <v>204</v>
      </c>
    </row>
    <row r="67" spans="1:20" s="19" customFormat="1" ht="31.5">
      <c r="A67" s="71" t="s">
        <v>334</v>
      </c>
      <c r="B67" s="491" t="s">
        <v>335</v>
      </c>
      <c r="C67" s="73" t="s">
        <v>204</v>
      </c>
      <c r="D67" s="73" t="s">
        <v>204</v>
      </c>
      <c r="E67" s="73" t="s">
        <v>204</v>
      </c>
      <c r="F67" s="73" t="s">
        <v>204</v>
      </c>
      <c r="G67" s="73" t="s">
        <v>204</v>
      </c>
      <c r="H67" s="73" t="s">
        <v>204</v>
      </c>
      <c r="I67" s="73" t="s">
        <v>204</v>
      </c>
      <c r="J67" s="73" t="s">
        <v>204</v>
      </c>
      <c r="K67" s="73" t="s">
        <v>204</v>
      </c>
      <c r="L67" s="73" t="s">
        <v>204</v>
      </c>
      <c r="M67" s="73" t="s">
        <v>204</v>
      </c>
      <c r="N67" s="73" t="s">
        <v>204</v>
      </c>
      <c r="O67" s="73" t="s">
        <v>204</v>
      </c>
      <c r="P67" s="73" t="s">
        <v>204</v>
      </c>
      <c r="Q67" s="73" t="s">
        <v>204</v>
      </c>
      <c r="R67" s="73" t="s">
        <v>204</v>
      </c>
      <c r="S67" s="73" t="s">
        <v>204</v>
      </c>
      <c r="T67" s="73" t="s">
        <v>204</v>
      </c>
    </row>
    <row r="68" spans="1:20" s="19" customFormat="1" ht="31.5">
      <c r="A68" s="177" t="s">
        <v>336</v>
      </c>
      <c r="B68" s="178" t="s">
        <v>337</v>
      </c>
      <c r="C68" s="73" t="s">
        <v>204</v>
      </c>
      <c r="D68" s="73" t="s">
        <v>204</v>
      </c>
      <c r="E68" s="73" t="s">
        <v>204</v>
      </c>
      <c r="F68" s="73" t="s">
        <v>204</v>
      </c>
      <c r="G68" s="73" t="s">
        <v>204</v>
      </c>
      <c r="H68" s="73" t="s">
        <v>204</v>
      </c>
      <c r="I68" s="73" t="s">
        <v>204</v>
      </c>
      <c r="J68" s="73" t="s">
        <v>204</v>
      </c>
      <c r="K68" s="73" t="s">
        <v>204</v>
      </c>
      <c r="L68" s="73" t="s">
        <v>204</v>
      </c>
      <c r="M68" s="73" t="s">
        <v>204</v>
      </c>
      <c r="N68" s="73" t="s">
        <v>204</v>
      </c>
      <c r="O68" s="73" t="s">
        <v>204</v>
      </c>
      <c r="P68" s="73" t="s">
        <v>204</v>
      </c>
      <c r="Q68" s="73" t="s">
        <v>204</v>
      </c>
      <c r="R68" s="73" t="s">
        <v>204</v>
      </c>
      <c r="S68" s="73" t="s">
        <v>204</v>
      </c>
      <c r="T68" s="73" t="s">
        <v>204</v>
      </c>
    </row>
    <row r="69" spans="1:20" s="19" customFormat="1">
      <c r="A69" s="71" t="s">
        <v>338</v>
      </c>
      <c r="B69" s="491" t="s">
        <v>339</v>
      </c>
      <c r="C69" s="73" t="s">
        <v>204</v>
      </c>
      <c r="D69" s="73" t="s">
        <v>204</v>
      </c>
      <c r="E69" s="73" t="s">
        <v>204</v>
      </c>
      <c r="F69" s="73" t="s">
        <v>204</v>
      </c>
      <c r="G69" s="73" t="s">
        <v>204</v>
      </c>
      <c r="H69" s="73" t="s">
        <v>204</v>
      </c>
      <c r="I69" s="73" t="s">
        <v>204</v>
      </c>
      <c r="J69" s="73" t="s">
        <v>204</v>
      </c>
      <c r="K69" s="73" t="s">
        <v>204</v>
      </c>
      <c r="L69" s="73" t="s">
        <v>204</v>
      </c>
      <c r="M69" s="73" t="s">
        <v>204</v>
      </c>
      <c r="N69" s="73" t="s">
        <v>204</v>
      </c>
      <c r="O69" s="73" t="s">
        <v>204</v>
      </c>
      <c r="P69" s="73" t="s">
        <v>204</v>
      </c>
      <c r="Q69" s="73" t="s">
        <v>204</v>
      </c>
      <c r="R69" s="73" t="s">
        <v>204</v>
      </c>
      <c r="S69" s="73" t="s">
        <v>204</v>
      </c>
      <c r="T69" s="73" t="s">
        <v>204</v>
      </c>
    </row>
    <row r="70" spans="1:20" s="19" customFormat="1" ht="31.5">
      <c r="A70" s="71" t="s">
        <v>340</v>
      </c>
      <c r="B70" s="491" t="s">
        <v>341</v>
      </c>
      <c r="C70" s="73" t="s">
        <v>204</v>
      </c>
      <c r="D70" s="73" t="s">
        <v>204</v>
      </c>
      <c r="E70" s="73" t="s">
        <v>204</v>
      </c>
      <c r="F70" s="73" t="s">
        <v>204</v>
      </c>
      <c r="G70" s="73" t="s">
        <v>204</v>
      </c>
      <c r="H70" s="73" t="s">
        <v>204</v>
      </c>
      <c r="I70" s="73" t="s">
        <v>204</v>
      </c>
      <c r="J70" s="73" t="s">
        <v>204</v>
      </c>
      <c r="K70" s="73" t="s">
        <v>204</v>
      </c>
      <c r="L70" s="73" t="s">
        <v>204</v>
      </c>
      <c r="M70" s="73" t="s">
        <v>204</v>
      </c>
      <c r="N70" s="73" t="s">
        <v>204</v>
      </c>
      <c r="O70" s="73" t="s">
        <v>204</v>
      </c>
      <c r="P70" s="73" t="s">
        <v>204</v>
      </c>
      <c r="Q70" s="73" t="s">
        <v>204</v>
      </c>
      <c r="R70" s="73" t="s">
        <v>204</v>
      </c>
      <c r="S70" s="73" t="s">
        <v>204</v>
      </c>
      <c r="T70" s="73" t="s">
        <v>204</v>
      </c>
    </row>
    <row r="71" spans="1:20" s="19" customFormat="1" ht="47.25">
      <c r="A71" s="174" t="s">
        <v>134</v>
      </c>
      <c r="B71" s="175" t="s">
        <v>342</v>
      </c>
      <c r="C71" s="73" t="s">
        <v>204</v>
      </c>
      <c r="D71" s="73" t="s">
        <v>204</v>
      </c>
      <c r="E71" s="73" t="s">
        <v>204</v>
      </c>
      <c r="F71" s="73" t="s">
        <v>204</v>
      </c>
      <c r="G71" s="73" t="s">
        <v>204</v>
      </c>
      <c r="H71" s="73" t="s">
        <v>204</v>
      </c>
      <c r="I71" s="73" t="s">
        <v>204</v>
      </c>
      <c r="J71" s="73" t="s">
        <v>204</v>
      </c>
      <c r="K71" s="73" t="s">
        <v>204</v>
      </c>
      <c r="L71" s="73" t="s">
        <v>204</v>
      </c>
      <c r="M71" s="73" t="s">
        <v>204</v>
      </c>
      <c r="N71" s="73" t="s">
        <v>204</v>
      </c>
      <c r="O71" s="73" t="s">
        <v>204</v>
      </c>
      <c r="P71" s="73" t="s">
        <v>204</v>
      </c>
      <c r="Q71" s="73" t="s">
        <v>204</v>
      </c>
      <c r="R71" s="73" t="s">
        <v>204</v>
      </c>
      <c r="S71" s="73" t="s">
        <v>204</v>
      </c>
      <c r="T71" s="73" t="s">
        <v>204</v>
      </c>
    </row>
    <row r="72" spans="1:20" s="19" customFormat="1" ht="31.5">
      <c r="A72" s="71" t="s">
        <v>343</v>
      </c>
      <c r="B72" s="491" t="s">
        <v>344</v>
      </c>
      <c r="C72" s="73" t="s">
        <v>204</v>
      </c>
      <c r="D72" s="73" t="s">
        <v>204</v>
      </c>
      <c r="E72" s="73" t="s">
        <v>204</v>
      </c>
      <c r="F72" s="73" t="s">
        <v>204</v>
      </c>
      <c r="G72" s="73" t="s">
        <v>204</v>
      </c>
      <c r="H72" s="73" t="s">
        <v>204</v>
      </c>
      <c r="I72" s="73" t="s">
        <v>204</v>
      </c>
      <c r="J72" s="73" t="s">
        <v>204</v>
      </c>
      <c r="K72" s="73" t="s">
        <v>204</v>
      </c>
      <c r="L72" s="73" t="s">
        <v>204</v>
      </c>
      <c r="M72" s="73" t="s">
        <v>204</v>
      </c>
      <c r="N72" s="73" t="s">
        <v>204</v>
      </c>
      <c r="O72" s="73" t="s">
        <v>204</v>
      </c>
      <c r="P72" s="73" t="s">
        <v>204</v>
      </c>
      <c r="Q72" s="73" t="s">
        <v>204</v>
      </c>
      <c r="R72" s="73" t="s">
        <v>204</v>
      </c>
      <c r="S72" s="73" t="s">
        <v>204</v>
      </c>
      <c r="T72" s="73" t="s">
        <v>204</v>
      </c>
    </row>
    <row r="73" spans="1:20" s="19" customFormat="1" ht="31.5">
      <c r="A73" s="71" t="s">
        <v>345</v>
      </c>
      <c r="B73" s="491" t="s">
        <v>346</v>
      </c>
      <c r="C73" s="73" t="s">
        <v>204</v>
      </c>
      <c r="D73" s="73" t="s">
        <v>204</v>
      </c>
      <c r="E73" s="73" t="s">
        <v>204</v>
      </c>
      <c r="F73" s="73" t="s">
        <v>204</v>
      </c>
      <c r="G73" s="73" t="s">
        <v>204</v>
      </c>
      <c r="H73" s="73" t="s">
        <v>204</v>
      </c>
      <c r="I73" s="73" t="s">
        <v>204</v>
      </c>
      <c r="J73" s="73" t="s">
        <v>204</v>
      </c>
      <c r="K73" s="73" t="s">
        <v>204</v>
      </c>
      <c r="L73" s="73" t="s">
        <v>204</v>
      </c>
      <c r="M73" s="73" t="s">
        <v>204</v>
      </c>
      <c r="N73" s="73" t="s">
        <v>204</v>
      </c>
      <c r="O73" s="73" t="s">
        <v>204</v>
      </c>
      <c r="P73" s="73" t="s">
        <v>204</v>
      </c>
      <c r="Q73" s="73" t="s">
        <v>204</v>
      </c>
      <c r="R73" s="73" t="s">
        <v>204</v>
      </c>
      <c r="S73" s="73" t="s">
        <v>204</v>
      </c>
      <c r="T73" s="73" t="s">
        <v>204</v>
      </c>
    </row>
    <row r="74" spans="1:20" ht="31.5">
      <c r="A74" s="77" t="s">
        <v>135</v>
      </c>
      <c r="B74" s="78" t="s">
        <v>256</v>
      </c>
      <c r="C74" s="79" t="s">
        <v>204</v>
      </c>
      <c r="D74" s="79" t="s">
        <v>204</v>
      </c>
      <c r="E74" s="79" t="s">
        <v>204</v>
      </c>
      <c r="F74" s="68" t="s">
        <v>204</v>
      </c>
      <c r="G74" s="100">
        <f t="shared" si="21"/>
        <v>5.1989999999999998</v>
      </c>
      <c r="H74" s="68" t="s">
        <v>204</v>
      </c>
      <c r="I74" s="100">
        <f t="shared" si="22"/>
        <v>5.1989999999999998</v>
      </c>
      <c r="J74" s="100">
        <v>5.1989999999999998</v>
      </c>
      <c r="K74" s="100">
        <v>5.1989000000000001</v>
      </c>
      <c r="L74" s="100">
        <v>0</v>
      </c>
      <c r="M74" s="100">
        <v>0</v>
      </c>
      <c r="N74" s="98">
        <v>5.198900000000001</v>
      </c>
      <c r="O74" s="111">
        <v>0</v>
      </c>
      <c r="P74" s="98">
        <f t="shared" si="1"/>
        <v>5.1989000000000001</v>
      </c>
      <c r="Q74" s="98">
        <f t="shared" si="2"/>
        <v>0</v>
      </c>
      <c r="R74" s="98">
        <f t="shared" si="3"/>
        <v>0</v>
      </c>
      <c r="S74" s="98">
        <f t="shared" si="4"/>
        <v>5.198900000000001</v>
      </c>
      <c r="T74" s="98">
        <f t="shared" si="5"/>
        <v>0</v>
      </c>
    </row>
    <row r="75" spans="1:20" ht="30">
      <c r="A75" s="83" t="s">
        <v>137</v>
      </c>
      <c r="B75" s="89" t="s">
        <v>257</v>
      </c>
      <c r="C75" s="74" t="s">
        <v>258</v>
      </c>
      <c r="D75" s="73">
        <v>2019</v>
      </c>
      <c r="E75" s="73">
        <v>2019</v>
      </c>
      <c r="F75" s="108" t="s">
        <v>204</v>
      </c>
      <c r="G75" s="99">
        <f t="shared" si="21"/>
        <v>0.59660000000000002</v>
      </c>
      <c r="H75" s="113">
        <v>42095</v>
      </c>
      <c r="I75" s="112">
        <f t="shared" si="22"/>
        <v>0.59660000000000002</v>
      </c>
      <c r="J75" s="112">
        <f>K75</f>
        <v>0.59660000000000002</v>
      </c>
      <c r="K75" s="99">
        <v>0.59660000000000002</v>
      </c>
      <c r="L75" s="99">
        <v>0</v>
      </c>
      <c r="M75" s="99">
        <v>0</v>
      </c>
      <c r="N75" s="404">
        <v>0.59660000000000002</v>
      </c>
      <c r="O75" s="99">
        <v>0</v>
      </c>
      <c r="P75" s="109">
        <f t="shared" si="1"/>
        <v>0.59660000000000002</v>
      </c>
      <c r="Q75" s="109">
        <f t="shared" si="2"/>
        <v>0</v>
      </c>
      <c r="R75" s="109">
        <f t="shared" si="3"/>
        <v>0</v>
      </c>
      <c r="S75" s="109">
        <f t="shared" si="4"/>
        <v>0.59660000000000002</v>
      </c>
      <c r="T75" s="109">
        <f t="shared" si="5"/>
        <v>0</v>
      </c>
    </row>
    <row r="76" spans="1:20" ht="30">
      <c r="A76" s="83" t="s">
        <v>259</v>
      </c>
      <c r="B76" s="89" t="s">
        <v>257</v>
      </c>
      <c r="C76" s="74" t="s">
        <v>260</v>
      </c>
      <c r="D76" s="73">
        <v>2019</v>
      </c>
      <c r="E76" s="73">
        <v>2019</v>
      </c>
      <c r="F76" s="108" t="s">
        <v>204</v>
      </c>
      <c r="G76" s="99">
        <f t="shared" ref="G76:G84" si="26">I76</f>
        <v>0.106</v>
      </c>
      <c r="H76" s="113">
        <v>42095</v>
      </c>
      <c r="I76" s="112">
        <f t="shared" ref="I76:I84" si="27">J76</f>
        <v>0.106</v>
      </c>
      <c r="J76" s="112">
        <f t="shared" ref="J76:J84" si="28">K76</f>
        <v>0.106</v>
      </c>
      <c r="K76" s="99">
        <v>0.106</v>
      </c>
      <c r="L76" s="99">
        <v>0</v>
      </c>
      <c r="M76" s="99">
        <v>0</v>
      </c>
      <c r="N76" s="404">
        <v>0.106</v>
      </c>
      <c r="O76" s="99">
        <v>0</v>
      </c>
      <c r="P76" s="109">
        <f t="shared" si="1"/>
        <v>0.106</v>
      </c>
      <c r="Q76" s="109">
        <f t="shared" si="2"/>
        <v>0</v>
      </c>
      <c r="R76" s="109">
        <f t="shared" si="3"/>
        <v>0</v>
      </c>
      <c r="S76" s="109">
        <f t="shared" si="4"/>
        <v>0.106</v>
      </c>
      <c r="T76" s="109">
        <f t="shared" si="5"/>
        <v>0</v>
      </c>
    </row>
    <row r="77" spans="1:20" ht="30">
      <c r="A77" s="83" t="s">
        <v>261</v>
      </c>
      <c r="B77" s="89" t="s">
        <v>262</v>
      </c>
      <c r="C77" s="74" t="s">
        <v>263</v>
      </c>
      <c r="D77" s="73">
        <v>2019</v>
      </c>
      <c r="E77" s="73">
        <v>2019</v>
      </c>
      <c r="F77" s="108" t="s">
        <v>204</v>
      </c>
      <c r="G77" s="99">
        <f t="shared" si="26"/>
        <v>0.107</v>
      </c>
      <c r="H77" s="113">
        <v>42095</v>
      </c>
      <c r="I77" s="112">
        <f t="shared" si="27"/>
        <v>0.107</v>
      </c>
      <c r="J77" s="112">
        <f t="shared" si="28"/>
        <v>0.107</v>
      </c>
      <c r="K77" s="99">
        <v>0.107</v>
      </c>
      <c r="L77" s="99">
        <v>0</v>
      </c>
      <c r="M77" s="99">
        <v>0</v>
      </c>
      <c r="N77" s="404">
        <v>0.107</v>
      </c>
      <c r="O77" s="99">
        <v>0</v>
      </c>
      <c r="P77" s="109">
        <f t="shared" si="1"/>
        <v>0.107</v>
      </c>
      <c r="Q77" s="109">
        <f t="shared" si="2"/>
        <v>0</v>
      </c>
      <c r="R77" s="109">
        <f t="shared" si="3"/>
        <v>0</v>
      </c>
      <c r="S77" s="109">
        <f t="shared" si="4"/>
        <v>0.107</v>
      </c>
      <c r="T77" s="109">
        <f t="shared" si="5"/>
        <v>0</v>
      </c>
    </row>
    <row r="78" spans="1:20" ht="30">
      <c r="A78" s="83" t="s">
        <v>264</v>
      </c>
      <c r="B78" s="89" t="s">
        <v>262</v>
      </c>
      <c r="C78" s="74" t="s">
        <v>265</v>
      </c>
      <c r="D78" s="73">
        <v>2019</v>
      </c>
      <c r="E78" s="73">
        <v>2019</v>
      </c>
      <c r="F78" s="108" t="s">
        <v>204</v>
      </c>
      <c r="G78" s="99">
        <f t="shared" si="26"/>
        <v>1.9E-2</v>
      </c>
      <c r="H78" s="113">
        <v>42095</v>
      </c>
      <c r="I78" s="112">
        <f t="shared" si="27"/>
        <v>1.9E-2</v>
      </c>
      <c r="J78" s="112">
        <f t="shared" si="28"/>
        <v>1.9E-2</v>
      </c>
      <c r="K78" s="99">
        <v>1.9E-2</v>
      </c>
      <c r="L78" s="99">
        <v>0</v>
      </c>
      <c r="M78" s="99">
        <v>0</v>
      </c>
      <c r="N78" s="404">
        <v>1.9E-2</v>
      </c>
      <c r="O78" s="99">
        <v>0</v>
      </c>
      <c r="P78" s="109">
        <f t="shared" si="1"/>
        <v>1.9E-2</v>
      </c>
      <c r="Q78" s="109">
        <f t="shared" si="2"/>
        <v>0</v>
      </c>
      <c r="R78" s="109">
        <f t="shared" si="3"/>
        <v>0</v>
      </c>
      <c r="S78" s="109">
        <f t="shared" si="4"/>
        <v>1.9E-2</v>
      </c>
      <c r="T78" s="109">
        <f t="shared" si="5"/>
        <v>0</v>
      </c>
    </row>
    <row r="79" spans="1:20" ht="30">
      <c r="A79" s="83" t="s">
        <v>266</v>
      </c>
      <c r="B79" s="89" t="s">
        <v>267</v>
      </c>
      <c r="C79" s="74" t="s">
        <v>268</v>
      </c>
      <c r="D79" s="73">
        <v>2019</v>
      </c>
      <c r="E79" s="73">
        <v>2019</v>
      </c>
      <c r="F79" s="108" t="s">
        <v>204</v>
      </c>
      <c r="G79" s="99">
        <f t="shared" si="26"/>
        <v>2.6884000000000001</v>
      </c>
      <c r="H79" s="113">
        <v>42095</v>
      </c>
      <c r="I79" s="112">
        <f t="shared" si="27"/>
        <v>2.6884000000000001</v>
      </c>
      <c r="J79" s="112">
        <f t="shared" si="28"/>
        <v>2.6884000000000001</v>
      </c>
      <c r="K79" s="99">
        <v>2.6884000000000001</v>
      </c>
      <c r="L79" s="99">
        <v>0</v>
      </c>
      <c r="M79" s="99">
        <v>0</v>
      </c>
      <c r="N79" s="404">
        <v>2.6884000000000001</v>
      </c>
      <c r="O79" s="99">
        <v>0</v>
      </c>
      <c r="P79" s="109">
        <f t="shared" si="1"/>
        <v>2.6884000000000001</v>
      </c>
      <c r="Q79" s="109">
        <f t="shared" si="2"/>
        <v>0</v>
      </c>
      <c r="R79" s="109">
        <f t="shared" si="3"/>
        <v>0</v>
      </c>
      <c r="S79" s="109">
        <f t="shared" si="4"/>
        <v>2.6884000000000001</v>
      </c>
      <c r="T79" s="109">
        <f t="shared" si="5"/>
        <v>0</v>
      </c>
    </row>
    <row r="80" spans="1:20" ht="30">
      <c r="A80" s="83" t="s">
        <v>269</v>
      </c>
      <c r="B80" s="89" t="s">
        <v>267</v>
      </c>
      <c r="C80" s="90" t="s">
        <v>270</v>
      </c>
      <c r="D80" s="73">
        <v>2019</v>
      </c>
      <c r="E80" s="73">
        <v>2019</v>
      </c>
      <c r="F80" s="108" t="s">
        <v>204</v>
      </c>
      <c r="G80" s="99">
        <f t="shared" si="26"/>
        <v>0.375</v>
      </c>
      <c r="H80" s="113">
        <v>42095</v>
      </c>
      <c r="I80" s="112">
        <f t="shared" si="27"/>
        <v>0.375</v>
      </c>
      <c r="J80" s="112">
        <f t="shared" si="28"/>
        <v>0.375</v>
      </c>
      <c r="K80" s="99">
        <v>0.375</v>
      </c>
      <c r="L80" s="99">
        <v>0</v>
      </c>
      <c r="M80" s="99">
        <v>0</v>
      </c>
      <c r="N80" s="405">
        <v>0.375</v>
      </c>
      <c r="O80" s="99">
        <v>0</v>
      </c>
      <c r="P80" s="109">
        <f t="shared" si="1"/>
        <v>0.375</v>
      </c>
      <c r="Q80" s="109">
        <f t="shared" si="2"/>
        <v>0</v>
      </c>
      <c r="R80" s="109">
        <f t="shared" si="3"/>
        <v>0</v>
      </c>
      <c r="S80" s="109">
        <f t="shared" si="4"/>
        <v>0.375</v>
      </c>
      <c r="T80" s="109">
        <f t="shared" si="5"/>
        <v>0</v>
      </c>
    </row>
    <row r="81" spans="1:20" ht="30">
      <c r="A81" s="83" t="s">
        <v>271</v>
      </c>
      <c r="B81" s="89" t="s">
        <v>272</v>
      </c>
      <c r="C81" s="90" t="s">
        <v>273</v>
      </c>
      <c r="D81" s="73">
        <v>2019</v>
      </c>
      <c r="E81" s="73">
        <v>2019</v>
      </c>
      <c r="F81" s="108" t="s">
        <v>204</v>
      </c>
      <c r="G81" s="99">
        <f t="shared" si="26"/>
        <v>0.434</v>
      </c>
      <c r="H81" s="113">
        <v>43525</v>
      </c>
      <c r="I81" s="112">
        <f t="shared" si="27"/>
        <v>0.434</v>
      </c>
      <c r="J81" s="112">
        <f t="shared" si="28"/>
        <v>0.434</v>
      </c>
      <c r="K81" s="99">
        <v>0.434</v>
      </c>
      <c r="L81" s="99">
        <v>0</v>
      </c>
      <c r="M81" s="99">
        <v>0</v>
      </c>
      <c r="N81" s="406">
        <v>0.434</v>
      </c>
      <c r="O81" s="99">
        <v>0</v>
      </c>
      <c r="P81" s="109">
        <f t="shared" si="1"/>
        <v>0.434</v>
      </c>
      <c r="Q81" s="109">
        <f t="shared" si="2"/>
        <v>0</v>
      </c>
      <c r="R81" s="109">
        <f t="shared" si="3"/>
        <v>0</v>
      </c>
      <c r="S81" s="109">
        <f t="shared" si="4"/>
        <v>0.434</v>
      </c>
      <c r="T81" s="109">
        <f t="shared" si="5"/>
        <v>0</v>
      </c>
    </row>
    <row r="82" spans="1:20" ht="30">
      <c r="A82" s="83" t="s">
        <v>274</v>
      </c>
      <c r="B82" s="89" t="s">
        <v>272</v>
      </c>
      <c r="C82" s="90" t="s">
        <v>275</v>
      </c>
      <c r="D82" s="73">
        <v>2019</v>
      </c>
      <c r="E82" s="73">
        <v>2019</v>
      </c>
      <c r="F82" s="108" t="s">
        <v>204</v>
      </c>
      <c r="G82" s="99">
        <f t="shared" si="26"/>
        <v>0.10199999999999999</v>
      </c>
      <c r="H82" s="113">
        <v>43525</v>
      </c>
      <c r="I82" s="112">
        <f t="shared" si="27"/>
        <v>0.10199999999999999</v>
      </c>
      <c r="J82" s="112">
        <f t="shared" si="28"/>
        <v>0.10199999999999999</v>
      </c>
      <c r="K82" s="99">
        <v>0.10199999999999999</v>
      </c>
      <c r="L82" s="99">
        <v>0</v>
      </c>
      <c r="M82" s="99">
        <v>0</v>
      </c>
      <c r="N82" s="406">
        <v>0.10199999999999999</v>
      </c>
      <c r="O82" s="99">
        <v>0</v>
      </c>
      <c r="P82" s="109">
        <f t="shared" si="1"/>
        <v>0.10199999999999999</v>
      </c>
      <c r="Q82" s="109">
        <f t="shared" si="2"/>
        <v>0</v>
      </c>
      <c r="R82" s="109">
        <f t="shared" si="3"/>
        <v>0</v>
      </c>
      <c r="S82" s="109">
        <f t="shared" si="4"/>
        <v>0.10199999999999999</v>
      </c>
      <c r="T82" s="109">
        <f t="shared" si="5"/>
        <v>0</v>
      </c>
    </row>
    <row r="83" spans="1:20" ht="22.5" customHeight="1">
      <c r="A83" s="83" t="s">
        <v>276</v>
      </c>
      <c r="B83" s="89" t="s">
        <v>277</v>
      </c>
      <c r="C83" s="91" t="s">
        <v>278</v>
      </c>
      <c r="D83" s="73">
        <v>2019</v>
      </c>
      <c r="E83" s="73">
        <v>2019</v>
      </c>
      <c r="F83" s="108" t="s">
        <v>204</v>
      </c>
      <c r="G83" s="99">
        <f t="shared" si="26"/>
        <v>0.60099999999999998</v>
      </c>
      <c r="H83" s="113">
        <v>43525</v>
      </c>
      <c r="I83" s="112">
        <f t="shared" si="27"/>
        <v>0.60099999999999998</v>
      </c>
      <c r="J83" s="112">
        <f t="shared" si="28"/>
        <v>0.60099999999999998</v>
      </c>
      <c r="K83" s="99">
        <v>0.60099999999999998</v>
      </c>
      <c r="L83" s="99">
        <v>0</v>
      </c>
      <c r="M83" s="99">
        <v>0</v>
      </c>
      <c r="N83" s="407">
        <v>0.60089999999999999</v>
      </c>
      <c r="O83" s="99">
        <v>0</v>
      </c>
      <c r="P83" s="109">
        <f t="shared" si="1"/>
        <v>0.60099999999999998</v>
      </c>
      <c r="Q83" s="109">
        <f t="shared" si="2"/>
        <v>0</v>
      </c>
      <c r="R83" s="109">
        <f t="shared" si="3"/>
        <v>0</v>
      </c>
      <c r="S83" s="109">
        <f t="shared" si="4"/>
        <v>0.60089999999999999</v>
      </c>
      <c r="T83" s="109">
        <f t="shared" si="5"/>
        <v>0</v>
      </c>
    </row>
    <row r="84" spans="1:20" ht="22.5" customHeight="1">
      <c r="A84" s="83" t="s">
        <v>279</v>
      </c>
      <c r="B84" s="89" t="s">
        <v>277</v>
      </c>
      <c r="C84" s="91" t="s">
        <v>280</v>
      </c>
      <c r="D84" s="73">
        <v>2019</v>
      </c>
      <c r="E84" s="73">
        <v>2019</v>
      </c>
      <c r="F84" s="108" t="s">
        <v>204</v>
      </c>
      <c r="G84" s="99">
        <f t="shared" si="26"/>
        <v>0.17</v>
      </c>
      <c r="H84" s="113">
        <v>43525</v>
      </c>
      <c r="I84" s="112">
        <f t="shared" si="27"/>
        <v>0.17</v>
      </c>
      <c r="J84" s="112">
        <f t="shared" si="28"/>
        <v>0.17</v>
      </c>
      <c r="K84" s="99">
        <v>0.17</v>
      </c>
      <c r="L84" s="99">
        <v>0</v>
      </c>
      <c r="M84" s="99">
        <v>0</v>
      </c>
      <c r="N84" s="407">
        <v>0.17</v>
      </c>
      <c r="O84" s="99">
        <v>0</v>
      </c>
      <c r="P84" s="109">
        <f t="shared" si="1"/>
        <v>0.17</v>
      </c>
      <c r="Q84" s="109">
        <f t="shared" si="2"/>
        <v>0</v>
      </c>
      <c r="R84" s="109">
        <f t="shared" si="3"/>
        <v>0</v>
      </c>
      <c r="S84" s="109">
        <f t="shared" si="4"/>
        <v>0.17</v>
      </c>
      <c r="T84" s="109">
        <f t="shared" si="5"/>
        <v>0</v>
      </c>
    </row>
    <row r="85" spans="1:20" s="19" customFormat="1" ht="22.5" customHeight="1">
      <c r="A85" s="355" t="s">
        <v>347</v>
      </c>
      <c r="B85" s="411" t="s">
        <v>348</v>
      </c>
      <c r="C85" s="91" t="s">
        <v>204</v>
      </c>
      <c r="D85" s="91" t="s">
        <v>204</v>
      </c>
      <c r="E85" s="91" t="s">
        <v>204</v>
      </c>
      <c r="F85" s="91" t="s">
        <v>204</v>
      </c>
      <c r="G85" s="91" t="s">
        <v>204</v>
      </c>
      <c r="H85" s="91" t="s">
        <v>204</v>
      </c>
      <c r="I85" s="91" t="s">
        <v>204</v>
      </c>
      <c r="J85" s="91" t="s">
        <v>204</v>
      </c>
      <c r="K85" s="91" t="s">
        <v>204</v>
      </c>
      <c r="L85" s="91" t="s">
        <v>204</v>
      </c>
      <c r="M85" s="91" t="s">
        <v>204</v>
      </c>
      <c r="N85" s="91" t="s">
        <v>204</v>
      </c>
      <c r="O85" s="91" t="s">
        <v>204</v>
      </c>
      <c r="P85" s="91" t="s">
        <v>204</v>
      </c>
      <c r="Q85" s="91" t="s">
        <v>204</v>
      </c>
      <c r="R85" s="91" t="s">
        <v>204</v>
      </c>
      <c r="S85" s="91" t="s">
        <v>204</v>
      </c>
      <c r="T85" s="91" t="s">
        <v>204</v>
      </c>
    </row>
    <row r="86" spans="1:20">
      <c r="A86" s="77" t="s">
        <v>281</v>
      </c>
      <c r="B86" s="92" t="s">
        <v>282</v>
      </c>
      <c r="C86" s="79" t="s">
        <v>204</v>
      </c>
      <c r="D86" s="79" t="s">
        <v>204</v>
      </c>
      <c r="E86" s="79" t="s">
        <v>204</v>
      </c>
      <c r="F86" s="68" t="s">
        <v>204</v>
      </c>
      <c r="G86" s="100">
        <f>I86</f>
        <v>0</v>
      </c>
      <c r="H86" s="68" t="s">
        <v>204</v>
      </c>
      <c r="I86" s="100">
        <f>J86</f>
        <v>0</v>
      </c>
      <c r="J86" s="100">
        <f t="shared" ref="J86" si="29">J87+J88</f>
        <v>0</v>
      </c>
      <c r="K86" s="99">
        <v>0</v>
      </c>
      <c r="L86" s="111">
        <v>0</v>
      </c>
      <c r="M86" s="111">
        <v>0</v>
      </c>
      <c r="N86" s="403">
        <v>0</v>
      </c>
      <c r="O86" s="111">
        <v>0</v>
      </c>
      <c r="P86" s="98">
        <f t="shared" si="1"/>
        <v>0</v>
      </c>
      <c r="Q86" s="98">
        <f t="shared" si="2"/>
        <v>0</v>
      </c>
      <c r="R86" s="98">
        <f t="shared" si="3"/>
        <v>0</v>
      </c>
      <c r="S86" s="98">
        <f t="shared" si="4"/>
        <v>0</v>
      </c>
      <c r="T86" s="98">
        <f t="shared" si="5"/>
        <v>0</v>
      </c>
    </row>
    <row r="87" spans="1:20">
      <c r="A87" s="69" t="s">
        <v>283</v>
      </c>
      <c r="B87" s="89" t="s">
        <v>284</v>
      </c>
      <c r="C87" s="90" t="s">
        <v>285</v>
      </c>
      <c r="D87" s="73">
        <v>2016</v>
      </c>
      <c r="E87" s="73">
        <v>2016</v>
      </c>
      <c r="F87" s="108" t="s">
        <v>204</v>
      </c>
      <c r="G87" s="99">
        <f>I87</f>
        <v>0</v>
      </c>
      <c r="H87" s="113">
        <v>42095</v>
      </c>
      <c r="I87" s="112">
        <f>J87</f>
        <v>0</v>
      </c>
      <c r="J87" s="112">
        <v>0</v>
      </c>
      <c r="K87" s="99">
        <v>0</v>
      </c>
      <c r="L87" s="99">
        <v>0</v>
      </c>
      <c r="M87" s="99">
        <v>0</v>
      </c>
      <c r="N87" s="109">
        <v>0</v>
      </c>
      <c r="O87" s="99">
        <v>0</v>
      </c>
      <c r="P87" s="109">
        <f t="shared" si="1"/>
        <v>0</v>
      </c>
      <c r="Q87" s="109">
        <f t="shared" si="2"/>
        <v>0</v>
      </c>
      <c r="R87" s="109">
        <f t="shared" si="3"/>
        <v>0</v>
      </c>
      <c r="S87" s="109">
        <f t="shared" si="4"/>
        <v>0</v>
      </c>
      <c r="T87" s="109">
        <f t="shared" si="5"/>
        <v>0</v>
      </c>
    </row>
    <row r="88" spans="1:20">
      <c r="A88" s="69" t="s">
        <v>286</v>
      </c>
      <c r="B88" s="89" t="s">
        <v>287</v>
      </c>
      <c r="C88" s="91" t="s">
        <v>288</v>
      </c>
      <c r="D88" s="73">
        <v>2017</v>
      </c>
      <c r="E88" s="73">
        <v>2017</v>
      </c>
      <c r="F88" s="108" t="s">
        <v>204</v>
      </c>
      <c r="G88" s="99">
        <f>I88</f>
        <v>0</v>
      </c>
      <c r="H88" s="113">
        <v>42095</v>
      </c>
      <c r="I88" s="112">
        <f>J88</f>
        <v>0</v>
      </c>
      <c r="J88" s="112">
        <v>0</v>
      </c>
      <c r="K88" s="99">
        <v>0</v>
      </c>
      <c r="L88" s="99">
        <v>0</v>
      </c>
      <c r="M88" s="99">
        <v>0</v>
      </c>
      <c r="N88" s="109">
        <v>0</v>
      </c>
      <c r="O88" s="99">
        <v>0</v>
      </c>
      <c r="P88" s="109">
        <f t="shared" si="1"/>
        <v>0</v>
      </c>
      <c r="Q88" s="109">
        <f t="shared" si="2"/>
        <v>0</v>
      </c>
      <c r="R88" s="109">
        <f t="shared" si="3"/>
        <v>0</v>
      </c>
      <c r="S88" s="109">
        <f t="shared" si="4"/>
        <v>0</v>
      </c>
      <c r="T88" s="109">
        <f t="shared" si="5"/>
        <v>0</v>
      </c>
    </row>
    <row r="89" spans="1:20">
      <c r="C89" s="103"/>
      <c r="F89" s="1"/>
      <c r="G89" s="120"/>
      <c r="H89" s="1"/>
    </row>
    <row r="90" spans="1:20">
      <c r="B90" s="56"/>
    </row>
    <row r="91" spans="1:20">
      <c r="B91" s="56"/>
    </row>
    <row r="92" spans="1:20">
      <c r="B92" s="56"/>
    </row>
    <row r="93" spans="1:20">
      <c r="B93" s="56"/>
    </row>
    <row r="109" spans="2:2">
      <c r="B109" s="93"/>
    </row>
    <row r="110" spans="2:2">
      <c r="B110" s="93"/>
    </row>
    <row r="111" spans="2:2">
      <c r="B111" s="93"/>
    </row>
    <row r="112" spans="2:2">
      <c r="B112" s="93"/>
    </row>
    <row r="113" spans="2:2">
      <c r="B113" s="93"/>
    </row>
    <row r="114" spans="2:2">
      <c r="B114" s="93"/>
    </row>
    <row r="115" spans="2:2">
      <c r="B115" s="93"/>
    </row>
    <row r="116" spans="2:2">
      <c r="B116" s="93"/>
    </row>
    <row r="117" spans="2:2">
      <c r="B117" s="93"/>
    </row>
    <row r="118" spans="2:2">
      <c r="B118" s="93"/>
    </row>
    <row r="119" spans="2:2">
      <c r="B119" s="93"/>
    </row>
    <row r="120" spans="2:2">
      <c r="B120" s="93"/>
    </row>
    <row r="121" spans="2:2">
      <c r="B121" s="93"/>
    </row>
    <row r="122" spans="2:2">
      <c r="B122" s="93"/>
    </row>
    <row r="123" spans="2:2">
      <c r="B123" s="93"/>
    </row>
    <row r="124" spans="2:2">
      <c r="B124" s="93"/>
    </row>
    <row r="125" spans="2:2">
      <c r="B125" s="93"/>
    </row>
    <row r="126" spans="2:2">
      <c r="B126" s="93"/>
    </row>
    <row r="127" spans="2:2">
      <c r="B127" s="93"/>
    </row>
    <row r="128" spans="2:2">
      <c r="B128" s="93"/>
    </row>
    <row r="129" spans="2:2">
      <c r="B129" s="93"/>
    </row>
    <row r="130" spans="2:2">
      <c r="B130" s="93"/>
    </row>
    <row r="131" spans="2:2">
      <c r="B131" s="93"/>
    </row>
    <row r="132" spans="2:2">
      <c r="B132" s="93"/>
    </row>
    <row r="133" spans="2:2">
      <c r="B133" s="93"/>
    </row>
    <row r="134" spans="2:2">
      <c r="B134" s="93"/>
    </row>
    <row r="135" spans="2:2">
      <c r="B135" s="93"/>
    </row>
    <row r="136" spans="2:2">
      <c r="B136" s="93"/>
    </row>
  </sheetData>
  <mergeCells count="17">
    <mergeCell ref="A8:T8"/>
    <mergeCell ref="N1:T3"/>
    <mergeCell ref="A4:T4"/>
    <mergeCell ref="A5:T5"/>
    <mergeCell ref="A7:T7"/>
    <mergeCell ref="P11:T11"/>
    <mergeCell ref="K11:O11"/>
    <mergeCell ref="K10:T10"/>
    <mergeCell ref="E10:E11"/>
    <mergeCell ref="I10:I11"/>
    <mergeCell ref="J10:J11"/>
    <mergeCell ref="B10:B12"/>
    <mergeCell ref="C10:C12"/>
    <mergeCell ref="A10:A12"/>
    <mergeCell ref="D10:D12"/>
    <mergeCell ref="F10:H10"/>
    <mergeCell ref="F11:H11"/>
  </mergeCells>
  <phoneticPr fontId="14" type="noConversion"/>
  <printOptions horizontalCentered="1"/>
  <pageMargins left="0.59055118110236227" right="0.39370078740157483" top="0.78740157480314965" bottom="0.39370078740157483" header="0.31496062992125984" footer="0.31496062992125984"/>
  <pageSetup paperSize="9" scale="46" firstPageNumber="3" fitToWidth="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55"/>
  <sheetViews>
    <sheetView view="pageBreakPreview" topLeftCell="A10" zoomScale="70" zoomScaleNormal="70" zoomScaleSheetLayoutView="70" workbookViewId="0">
      <selection activeCell="J1" sqref="J1:O3"/>
    </sheetView>
  </sheetViews>
  <sheetFormatPr defaultRowHeight="15.75"/>
  <cols>
    <col min="1" max="1" width="9.5" style="65" customWidth="1"/>
    <col min="2" max="2" width="70.875" style="65" customWidth="1"/>
    <col min="3" max="3" width="16.125" style="65" customWidth="1"/>
    <col min="4" max="4" width="7.875" style="12" customWidth="1"/>
    <col min="5" max="5" width="11.75" style="12" customWidth="1"/>
    <col min="6" max="6" width="23.25" style="12" customWidth="1"/>
    <col min="7" max="7" width="10.375" style="12" customWidth="1"/>
    <col min="8" max="8" width="10.25" style="12" customWidth="1"/>
    <col min="9" max="9" width="10.875" style="12" customWidth="1"/>
    <col min="10" max="10" width="9.875" style="12" customWidth="1"/>
    <col min="11" max="11" width="9.625" style="12" customWidth="1"/>
    <col min="12" max="12" width="10" style="332" customWidth="1"/>
    <col min="13" max="13" width="9.625" style="332" customWidth="1"/>
    <col min="14" max="14" width="14" style="58" customWidth="1"/>
    <col min="15" max="15" width="14.125" style="12" customWidth="1"/>
    <col min="16" max="16" width="9.875" style="12" customWidth="1"/>
    <col min="17" max="17" width="7.125" style="12" customWidth="1"/>
    <col min="18" max="18" width="6" style="1" customWidth="1"/>
    <col min="19" max="19" width="8.375" style="1" customWidth="1"/>
    <col min="20" max="20" width="5.625" style="1" customWidth="1"/>
    <col min="21" max="21" width="7.375" style="1" customWidth="1"/>
    <col min="22" max="22" width="10" style="1" customWidth="1"/>
    <col min="23" max="23" width="7.875" style="1" customWidth="1"/>
    <col min="24" max="24" width="6.75" style="1" customWidth="1"/>
    <col min="25" max="25" width="9" style="1" customWidth="1"/>
    <col min="26" max="26" width="6.125" style="1" customWidth="1"/>
    <col min="27" max="27" width="6.75" style="1" customWidth="1"/>
    <col min="28" max="28" width="9.375" style="1" customWidth="1"/>
    <col min="29" max="29" width="7.375" style="1" customWidth="1"/>
    <col min="30" max="36" width="7.25" style="1" customWidth="1"/>
    <col min="37" max="37" width="8.625" style="1" customWidth="1"/>
    <col min="38" max="38" width="6.125" style="1" customWidth="1"/>
    <col min="39" max="39" width="6.875" style="1" customWidth="1"/>
    <col min="40" max="40" width="9.625" style="1" customWidth="1"/>
    <col min="41" max="41" width="6.75" style="1" customWidth="1"/>
    <col min="42" max="42" width="7.75" style="1" customWidth="1"/>
    <col min="43" max="16384" width="9" style="1"/>
  </cols>
  <sheetData>
    <row r="1" spans="1:47" ht="33.75" customHeight="1">
      <c r="A1" s="64"/>
      <c r="B1" s="64"/>
      <c r="C1" s="64"/>
      <c r="J1" s="635" t="s">
        <v>476</v>
      </c>
      <c r="K1" s="635"/>
      <c r="L1" s="635"/>
      <c r="M1" s="635"/>
      <c r="N1" s="635"/>
      <c r="O1" s="635"/>
      <c r="R1" s="2"/>
      <c r="S1" s="2"/>
      <c r="T1" s="2"/>
      <c r="U1" s="2"/>
      <c r="V1" s="2"/>
    </row>
    <row r="2" spans="1:47" ht="20.25" customHeight="1">
      <c r="A2" s="64"/>
      <c r="B2" s="64"/>
      <c r="C2" s="64"/>
      <c r="J2" s="635"/>
      <c r="K2" s="635"/>
      <c r="L2" s="635"/>
      <c r="M2" s="635"/>
      <c r="N2" s="635"/>
      <c r="O2" s="635"/>
      <c r="R2" s="2"/>
      <c r="S2" s="2"/>
      <c r="T2" s="2"/>
      <c r="U2" s="2"/>
      <c r="V2" s="2"/>
    </row>
    <row r="3" spans="1:47" ht="15.75" customHeight="1">
      <c r="A3" s="64"/>
      <c r="B3" s="64"/>
      <c r="C3" s="64"/>
      <c r="J3" s="635"/>
      <c r="K3" s="635"/>
      <c r="L3" s="635"/>
      <c r="M3" s="635"/>
      <c r="N3" s="635"/>
      <c r="O3" s="635"/>
      <c r="R3" s="2"/>
      <c r="S3" s="2"/>
      <c r="T3" s="2"/>
      <c r="U3" s="2"/>
      <c r="V3" s="2"/>
    </row>
    <row r="4" spans="1:47" ht="18.75">
      <c r="A4" s="636" t="s">
        <v>96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R4" s="12"/>
      <c r="S4" s="12"/>
      <c r="T4" s="12"/>
      <c r="U4" s="12"/>
      <c r="V4" s="12"/>
    </row>
    <row r="5" spans="1:47" ht="18.75">
      <c r="A5" s="636" t="s">
        <v>98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1"/>
      <c r="O5" s="2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7" s="17" customFormat="1" ht="18.75">
      <c r="A6" s="57"/>
      <c r="B6" s="57"/>
      <c r="C6" s="57"/>
      <c r="D6" s="25"/>
      <c r="E6" s="25"/>
      <c r="F6" s="25"/>
      <c r="G6" s="25"/>
      <c r="H6" s="25"/>
      <c r="I6" s="25"/>
      <c r="J6" s="25"/>
      <c r="K6" s="25"/>
      <c r="L6" s="163"/>
      <c r="M6" s="163"/>
      <c r="N6" s="61"/>
      <c r="O6" s="2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7" ht="18.75">
      <c r="A7" s="634" t="s">
        <v>460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34"/>
      <c r="Q7" s="3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>
      <c r="A8" s="630" t="s">
        <v>99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35"/>
      <c r="Q8" s="3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15.75" customHeight="1">
      <c r="A9" s="638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7" ht="85.5" customHeight="1">
      <c r="A10" s="637" t="s">
        <v>52</v>
      </c>
      <c r="B10" s="637" t="s">
        <v>19</v>
      </c>
      <c r="C10" s="637" t="s">
        <v>1</v>
      </c>
      <c r="D10" s="624" t="s">
        <v>53</v>
      </c>
      <c r="E10" s="625" t="s">
        <v>54</v>
      </c>
      <c r="F10" s="625" t="s">
        <v>90</v>
      </c>
      <c r="G10" s="625" t="s">
        <v>77</v>
      </c>
      <c r="H10" s="625"/>
      <c r="I10" s="625"/>
      <c r="J10" s="625"/>
      <c r="K10" s="625"/>
      <c r="L10" s="627" t="s">
        <v>76</v>
      </c>
      <c r="M10" s="627"/>
      <c r="N10" s="625" t="s">
        <v>464</v>
      </c>
      <c r="O10" s="62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7" ht="66" customHeight="1">
      <c r="A11" s="637"/>
      <c r="B11" s="637"/>
      <c r="C11" s="637"/>
      <c r="D11" s="624"/>
      <c r="E11" s="625"/>
      <c r="F11" s="625"/>
      <c r="G11" s="626" t="s">
        <v>11</v>
      </c>
      <c r="H11" s="627"/>
      <c r="I11" s="627"/>
      <c r="J11" s="627"/>
      <c r="K11" s="628"/>
      <c r="L11" s="626" t="s">
        <v>463</v>
      </c>
      <c r="M11" s="628"/>
      <c r="N11" s="62" t="s">
        <v>397</v>
      </c>
      <c r="O11" s="625" t="s">
        <v>100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7" ht="110.25" customHeight="1">
      <c r="A12" s="637"/>
      <c r="B12" s="637"/>
      <c r="C12" s="637"/>
      <c r="D12" s="624"/>
      <c r="E12" s="24" t="s">
        <v>11</v>
      </c>
      <c r="F12" s="24" t="s">
        <v>88</v>
      </c>
      <c r="G12" s="23" t="s">
        <v>9</v>
      </c>
      <c r="H12" s="23" t="s">
        <v>17</v>
      </c>
      <c r="I12" s="23" t="s">
        <v>18</v>
      </c>
      <c r="J12" s="10" t="s">
        <v>49</v>
      </c>
      <c r="K12" s="10" t="s">
        <v>50</v>
      </c>
      <c r="L12" s="164" t="s">
        <v>8</v>
      </c>
      <c r="M12" s="164" t="s">
        <v>12</v>
      </c>
      <c r="N12" s="59" t="s">
        <v>94</v>
      </c>
      <c r="O12" s="62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7" ht="19.5" customHeight="1">
      <c r="A13" s="484">
        <v>1</v>
      </c>
      <c r="B13" s="484">
        <v>2</v>
      </c>
      <c r="C13" s="484">
        <v>3</v>
      </c>
      <c r="D13" s="430">
        <v>4</v>
      </c>
      <c r="E13" s="430">
        <v>5</v>
      </c>
      <c r="F13" s="430">
        <v>6</v>
      </c>
      <c r="G13" s="430">
        <v>7</v>
      </c>
      <c r="H13" s="430">
        <v>8</v>
      </c>
      <c r="I13" s="430">
        <v>9</v>
      </c>
      <c r="J13" s="430">
        <v>10</v>
      </c>
      <c r="K13" s="430">
        <v>11</v>
      </c>
      <c r="L13" s="430">
        <v>12</v>
      </c>
      <c r="M13" s="430">
        <v>13</v>
      </c>
      <c r="N13" s="15" t="s">
        <v>465</v>
      </c>
      <c r="O13" s="430">
        <v>15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7" s="19" customFormat="1" ht="19.5" customHeight="1">
      <c r="A14" s="476">
        <v>0</v>
      </c>
      <c r="B14" s="477" t="s">
        <v>203</v>
      </c>
      <c r="C14" s="478" t="s">
        <v>204</v>
      </c>
      <c r="D14" s="479" t="s">
        <v>204</v>
      </c>
      <c r="E14" s="479" t="s">
        <v>204</v>
      </c>
      <c r="F14" s="480">
        <f>N14</f>
        <v>13.753499999999999</v>
      </c>
      <c r="G14" s="481">
        <f>SUM(G15:G20)</f>
        <v>26.406999999999996</v>
      </c>
      <c r="H14" s="481">
        <f t="shared" ref="H14:K14" si="0">SUM(H15:H20)</f>
        <v>2.3529999999999998</v>
      </c>
      <c r="I14" s="481">
        <f t="shared" si="0"/>
        <v>18.968</v>
      </c>
      <c r="J14" s="481">
        <f t="shared" si="0"/>
        <v>0</v>
      </c>
      <c r="K14" s="481">
        <f t="shared" si="0"/>
        <v>5.0860000000000003</v>
      </c>
      <c r="L14" s="68" t="s">
        <v>204</v>
      </c>
      <c r="M14" s="68" t="s">
        <v>204</v>
      </c>
      <c r="N14" s="482">
        <v>13.753499999999999</v>
      </c>
      <c r="O14" s="483">
        <f>N14</f>
        <v>13.753499999999999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7">
      <c r="A15" s="518" t="s">
        <v>297</v>
      </c>
      <c r="B15" s="519" t="s">
        <v>289</v>
      </c>
      <c r="C15" s="524" t="s">
        <v>204</v>
      </c>
      <c r="D15" s="166" t="s">
        <v>204</v>
      </c>
      <c r="E15" s="166" t="s">
        <v>204</v>
      </c>
      <c r="F15" s="525">
        <f>N15</f>
        <v>2.3540000000000001</v>
      </c>
      <c r="G15" s="447">
        <f>H15+I15+J15+K15</f>
        <v>2.3540000000000001</v>
      </c>
      <c r="H15" s="526">
        <f t="shared" ref="H15:K15" si="1">H22</f>
        <v>0</v>
      </c>
      <c r="I15" s="526">
        <f t="shared" si="1"/>
        <v>2.3540000000000001</v>
      </c>
      <c r="J15" s="526">
        <f t="shared" si="1"/>
        <v>0</v>
      </c>
      <c r="K15" s="526">
        <f t="shared" si="1"/>
        <v>0</v>
      </c>
      <c r="L15" s="435" t="s">
        <v>204</v>
      </c>
      <c r="M15" s="435" t="s">
        <v>204</v>
      </c>
      <c r="N15" s="448">
        <v>2.3540000000000001</v>
      </c>
      <c r="O15" s="439">
        <f>N15</f>
        <v>2.3540000000000001</v>
      </c>
    </row>
    <row r="16" spans="1:47">
      <c r="A16" s="518" t="s">
        <v>298</v>
      </c>
      <c r="B16" s="519" t="s">
        <v>290</v>
      </c>
      <c r="C16" s="166" t="s">
        <v>204</v>
      </c>
      <c r="D16" s="166" t="s">
        <v>204</v>
      </c>
      <c r="E16" s="166" t="s">
        <v>204</v>
      </c>
      <c r="F16" s="525">
        <f t="shared" ref="F16:F25" si="2">N16</f>
        <v>6.9375</v>
      </c>
      <c r="G16" s="447">
        <f t="shared" ref="G16:G25" si="3">H16+I16+J16+K16</f>
        <v>14.504999999999999</v>
      </c>
      <c r="H16" s="525">
        <f>H56</f>
        <v>1.581</v>
      </c>
      <c r="I16" s="525">
        <f t="shared" ref="I16:K16" si="4">I56</f>
        <v>12.923999999999999</v>
      </c>
      <c r="J16" s="525">
        <f t="shared" si="4"/>
        <v>0</v>
      </c>
      <c r="K16" s="527">
        <f t="shared" si="4"/>
        <v>0</v>
      </c>
      <c r="L16" s="435" t="s">
        <v>204</v>
      </c>
      <c r="M16" s="435" t="s">
        <v>204</v>
      </c>
      <c r="N16" s="525">
        <f>N56</f>
        <v>6.9375</v>
      </c>
      <c r="O16" s="525">
        <f>O56</f>
        <v>6.9375</v>
      </c>
    </row>
    <row r="17" spans="1:17" ht="47.25">
      <c r="A17" s="518" t="s">
        <v>299</v>
      </c>
      <c r="B17" s="519" t="s">
        <v>291</v>
      </c>
      <c r="C17" s="166" t="s">
        <v>204</v>
      </c>
      <c r="D17" s="166" t="s">
        <v>204</v>
      </c>
      <c r="E17" s="166" t="s">
        <v>204</v>
      </c>
      <c r="F17" s="525">
        <f t="shared" si="2"/>
        <v>0</v>
      </c>
      <c r="G17" s="447">
        <f t="shared" si="3"/>
        <v>0</v>
      </c>
      <c r="H17" s="525">
        <f>M107</f>
        <v>0</v>
      </c>
      <c r="I17" s="525">
        <v>0</v>
      </c>
      <c r="J17" s="525">
        <v>0</v>
      </c>
      <c r="K17" s="527">
        <v>0</v>
      </c>
      <c r="L17" s="435" t="s">
        <v>204</v>
      </c>
      <c r="M17" s="435" t="s">
        <v>204</v>
      </c>
      <c r="N17" s="448">
        <v>0</v>
      </c>
      <c r="O17" s="439">
        <f t="shared" ref="O17:O95" si="5">N17</f>
        <v>0</v>
      </c>
    </row>
    <row r="18" spans="1:17">
      <c r="A18" s="518" t="s">
        <v>205</v>
      </c>
      <c r="B18" s="519" t="s">
        <v>292</v>
      </c>
      <c r="C18" s="166" t="s">
        <v>204</v>
      </c>
      <c r="D18" s="166" t="s">
        <v>204</v>
      </c>
      <c r="E18" s="166" t="s">
        <v>204</v>
      </c>
      <c r="F18" s="525">
        <f t="shared" si="2"/>
        <v>4.4619999999999997</v>
      </c>
      <c r="G18" s="447">
        <f t="shared" si="3"/>
        <v>4.4619999999999997</v>
      </c>
      <c r="H18" s="448">
        <f>H91</f>
        <v>0.77200000000000002</v>
      </c>
      <c r="I18" s="448">
        <f>I91</f>
        <v>3.69</v>
      </c>
      <c r="J18" s="448">
        <f t="shared" ref="J18:K18" si="6">J91</f>
        <v>0</v>
      </c>
      <c r="K18" s="449">
        <f t="shared" si="6"/>
        <v>0</v>
      </c>
      <c r="L18" s="435" t="s">
        <v>204</v>
      </c>
      <c r="M18" s="435" t="s">
        <v>204</v>
      </c>
      <c r="N18" s="448">
        <f>N91</f>
        <v>4.4619999999999997</v>
      </c>
      <c r="O18" s="448">
        <f>O91</f>
        <v>4.4619999999999997</v>
      </c>
    </row>
    <row r="19" spans="1:17" ht="31.5">
      <c r="A19" s="518" t="s">
        <v>206</v>
      </c>
      <c r="B19" s="519" t="s">
        <v>293</v>
      </c>
      <c r="C19" s="166" t="s">
        <v>204</v>
      </c>
      <c r="D19" s="166" t="s">
        <v>204</v>
      </c>
      <c r="E19" s="166" t="s">
        <v>204</v>
      </c>
      <c r="F19" s="525">
        <f t="shared" si="2"/>
        <v>0</v>
      </c>
      <c r="G19" s="447">
        <f t="shared" si="3"/>
        <v>0</v>
      </c>
      <c r="H19" s="525">
        <f>M120</f>
        <v>0</v>
      </c>
      <c r="I19" s="525">
        <v>0</v>
      </c>
      <c r="J19" s="525">
        <v>0</v>
      </c>
      <c r="K19" s="527">
        <v>0</v>
      </c>
      <c r="L19" s="435" t="s">
        <v>204</v>
      </c>
      <c r="M19" s="435" t="s">
        <v>204</v>
      </c>
      <c r="N19" s="448">
        <v>0</v>
      </c>
      <c r="O19" s="439">
        <f t="shared" si="5"/>
        <v>0</v>
      </c>
    </row>
    <row r="20" spans="1:17">
      <c r="A20" s="516" t="s">
        <v>207</v>
      </c>
      <c r="B20" s="517" t="s">
        <v>294</v>
      </c>
      <c r="C20" s="528" t="s">
        <v>204</v>
      </c>
      <c r="D20" s="528" t="s">
        <v>204</v>
      </c>
      <c r="E20" s="528" t="s">
        <v>204</v>
      </c>
      <c r="F20" s="525">
        <f t="shared" si="2"/>
        <v>0</v>
      </c>
      <c r="G20" s="447">
        <f t="shared" si="3"/>
        <v>5.0860000000000003</v>
      </c>
      <c r="H20" s="529">
        <f t="shared" ref="H20:K20" si="7">H103</f>
        <v>0</v>
      </c>
      <c r="I20" s="529">
        <f t="shared" si="7"/>
        <v>0</v>
      </c>
      <c r="J20" s="529">
        <f t="shared" si="7"/>
        <v>0</v>
      </c>
      <c r="K20" s="530">
        <f t="shared" si="7"/>
        <v>5.0860000000000003</v>
      </c>
      <c r="L20" s="435" t="s">
        <v>204</v>
      </c>
      <c r="M20" s="435" t="s">
        <v>204</v>
      </c>
      <c r="N20" s="529">
        <v>0</v>
      </c>
      <c r="O20" s="439">
        <f t="shared" si="5"/>
        <v>0</v>
      </c>
    </row>
    <row r="21" spans="1:17" s="19" customFormat="1">
      <c r="A21" s="516">
        <v>1</v>
      </c>
      <c r="B21" s="517" t="s">
        <v>213</v>
      </c>
      <c r="C21" s="528"/>
      <c r="D21" s="528"/>
      <c r="E21" s="528"/>
      <c r="F21" s="525"/>
      <c r="G21" s="447"/>
      <c r="H21" s="529"/>
      <c r="I21" s="529"/>
      <c r="J21" s="529"/>
      <c r="K21" s="530"/>
      <c r="L21" s="435"/>
      <c r="M21" s="435"/>
      <c r="N21" s="529"/>
      <c r="O21" s="439"/>
      <c r="P21" s="58"/>
      <c r="Q21" s="58"/>
    </row>
    <row r="22" spans="1:17">
      <c r="A22" s="70" t="s">
        <v>106</v>
      </c>
      <c r="B22" s="183" t="s">
        <v>300</v>
      </c>
      <c r="C22" s="184" t="s">
        <v>204</v>
      </c>
      <c r="D22" s="184" t="s">
        <v>204</v>
      </c>
      <c r="E22" s="184" t="s">
        <v>204</v>
      </c>
      <c r="F22" s="523">
        <f t="shared" si="2"/>
        <v>2.3540000000000001</v>
      </c>
      <c r="G22" s="480">
        <f t="shared" si="3"/>
        <v>2.3540000000000001</v>
      </c>
      <c r="H22" s="201">
        <f t="shared" ref="H22:K22" si="8">H23</f>
        <v>0</v>
      </c>
      <c r="I22" s="201">
        <f>N22</f>
        <v>2.3540000000000001</v>
      </c>
      <c r="J22" s="201">
        <f t="shared" si="8"/>
        <v>0</v>
      </c>
      <c r="K22" s="213">
        <f t="shared" si="8"/>
        <v>0</v>
      </c>
      <c r="L22" s="79" t="s">
        <v>204</v>
      </c>
      <c r="M22" s="79" t="s">
        <v>204</v>
      </c>
      <c r="N22" s="201">
        <v>2.3540000000000001</v>
      </c>
      <c r="O22" s="124">
        <f t="shared" si="5"/>
        <v>2.3540000000000001</v>
      </c>
    </row>
    <row r="23" spans="1:17" ht="31.5">
      <c r="A23" s="71" t="s">
        <v>107</v>
      </c>
      <c r="B23" s="145" t="s">
        <v>208</v>
      </c>
      <c r="C23" s="167" t="s">
        <v>204</v>
      </c>
      <c r="D23" s="167" t="s">
        <v>204</v>
      </c>
      <c r="E23" s="167" t="s">
        <v>204</v>
      </c>
      <c r="F23" s="437">
        <f t="shared" si="2"/>
        <v>2.3540000000000001</v>
      </c>
      <c r="G23" s="443">
        <f t="shared" si="3"/>
        <v>2.3540000000000001</v>
      </c>
      <c r="H23" s="438">
        <v>0</v>
      </c>
      <c r="I23" s="438">
        <f t="shared" ref="I23:I25" si="9">N23</f>
        <v>2.3540000000000001</v>
      </c>
      <c r="J23" s="438">
        <f>J24+J27+J28</f>
        <v>0</v>
      </c>
      <c r="K23" s="446">
        <f>K24+K27+K28</f>
        <v>0</v>
      </c>
      <c r="L23" s="62" t="s">
        <v>204</v>
      </c>
      <c r="M23" s="62" t="s">
        <v>204</v>
      </c>
      <c r="N23" s="438">
        <v>2.3540000000000001</v>
      </c>
      <c r="O23" s="431">
        <f t="shared" si="5"/>
        <v>2.3540000000000001</v>
      </c>
    </row>
    <row r="24" spans="1:17" ht="31.5">
      <c r="A24" s="71" t="s">
        <v>122</v>
      </c>
      <c r="B24" s="145" t="s">
        <v>295</v>
      </c>
      <c r="C24" s="167" t="s">
        <v>204</v>
      </c>
      <c r="D24" s="167" t="s">
        <v>204</v>
      </c>
      <c r="E24" s="167" t="s">
        <v>204</v>
      </c>
      <c r="F24" s="437">
        <f t="shared" si="2"/>
        <v>2.3540000000000001</v>
      </c>
      <c r="G24" s="443">
        <f t="shared" si="3"/>
        <v>2.3540000000000001</v>
      </c>
      <c r="H24" s="438">
        <f>H26</f>
        <v>0</v>
      </c>
      <c r="I24" s="438">
        <f t="shared" si="9"/>
        <v>2.3540000000000001</v>
      </c>
      <c r="J24" s="438">
        <f>J26</f>
        <v>0</v>
      </c>
      <c r="K24" s="446">
        <f>K26</f>
        <v>0</v>
      </c>
      <c r="L24" s="62" t="s">
        <v>204</v>
      </c>
      <c r="M24" s="62" t="s">
        <v>204</v>
      </c>
      <c r="N24" s="438">
        <v>2.3540000000000001</v>
      </c>
      <c r="O24" s="431">
        <f t="shared" si="5"/>
        <v>2.3540000000000001</v>
      </c>
    </row>
    <row r="25" spans="1:17" ht="78.75">
      <c r="A25" s="71" t="s">
        <v>474</v>
      </c>
      <c r="B25" s="145" t="s">
        <v>210</v>
      </c>
      <c r="C25" s="74" t="s">
        <v>211</v>
      </c>
      <c r="D25" s="167" t="s">
        <v>204</v>
      </c>
      <c r="E25" s="167" t="s">
        <v>204</v>
      </c>
      <c r="F25" s="437">
        <f t="shared" si="2"/>
        <v>2.3540000000000001</v>
      </c>
      <c r="G25" s="443">
        <f t="shared" si="3"/>
        <v>2.3540000000000001</v>
      </c>
      <c r="H25" s="438">
        <v>0</v>
      </c>
      <c r="I25" s="438">
        <f t="shared" si="9"/>
        <v>2.3540000000000001</v>
      </c>
      <c r="J25" s="438">
        <v>0</v>
      </c>
      <c r="K25" s="446">
        <v>0</v>
      </c>
      <c r="L25" s="62" t="s">
        <v>204</v>
      </c>
      <c r="M25" s="62" t="s">
        <v>204</v>
      </c>
      <c r="N25" s="438">
        <v>2.3540000000000001</v>
      </c>
      <c r="O25" s="431">
        <f t="shared" si="5"/>
        <v>2.3540000000000001</v>
      </c>
    </row>
    <row r="26" spans="1:17" ht="31.5" hidden="1" customHeight="1">
      <c r="A26" s="71" t="s">
        <v>123</v>
      </c>
      <c r="B26" s="145" t="s">
        <v>301</v>
      </c>
      <c r="C26" s="167" t="s">
        <v>204</v>
      </c>
      <c r="D26" s="167" t="s">
        <v>204</v>
      </c>
      <c r="E26" s="167" t="s">
        <v>204</v>
      </c>
      <c r="F26" s="450" t="s">
        <v>204</v>
      </c>
      <c r="G26" s="438">
        <f t="shared" ref="G26:G40" si="10">SUM(I26:L26)</f>
        <v>0</v>
      </c>
      <c r="H26" s="437">
        <v>0</v>
      </c>
      <c r="I26" s="437">
        <v>0</v>
      </c>
      <c r="J26" s="437">
        <v>0</v>
      </c>
      <c r="K26" s="445">
        <v>0</v>
      </c>
      <c r="L26" s="62" t="s">
        <v>204</v>
      </c>
      <c r="M26" s="62" t="s">
        <v>204</v>
      </c>
      <c r="N26" s="438">
        <v>0</v>
      </c>
      <c r="O26" s="431">
        <f t="shared" si="5"/>
        <v>0</v>
      </c>
    </row>
    <row r="27" spans="1:17" ht="31.5" hidden="1" customHeight="1">
      <c r="A27" s="71" t="s">
        <v>302</v>
      </c>
      <c r="B27" s="145" t="s">
        <v>303</v>
      </c>
      <c r="C27" s="167" t="s">
        <v>204</v>
      </c>
      <c r="D27" s="167" t="s">
        <v>204</v>
      </c>
      <c r="E27" s="167" t="s">
        <v>204</v>
      </c>
      <c r="F27" s="450" t="s">
        <v>204</v>
      </c>
      <c r="G27" s="438">
        <f t="shared" si="10"/>
        <v>0</v>
      </c>
      <c r="H27" s="437">
        <v>0</v>
      </c>
      <c r="I27" s="437">
        <v>0</v>
      </c>
      <c r="J27" s="437">
        <v>0</v>
      </c>
      <c r="K27" s="445">
        <v>0</v>
      </c>
      <c r="L27" s="62" t="s">
        <v>204</v>
      </c>
      <c r="M27" s="62" t="s">
        <v>204</v>
      </c>
      <c r="N27" s="438">
        <v>0</v>
      </c>
      <c r="O27" s="431">
        <f t="shared" si="5"/>
        <v>0</v>
      </c>
    </row>
    <row r="28" spans="1:17" ht="31.5" hidden="1" customHeight="1">
      <c r="A28" s="71" t="s">
        <v>108</v>
      </c>
      <c r="B28" s="145" t="s">
        <v>304</v>
      </c>
      <c r="C28" s="167" t="s">
        <v>204</v>
      </c>
      <c r="D28" s="167" t="s">
        <v>204</v>
      </c>
      <c r="E28" s="167" t="s">
        <v>204</v>
      </c>
      <c r="F28" s="450" t="s">
        <v>204</v>
      </c>
      <c r="G28" s="438">
        <f t="shared" si="10"/>
        <v>0</v>
      </c>
      <c r="H28" s="437">
        <v>0</v>
      </c>
      <c r="I28" s="437">
        <v>0</v>
      </c>
      <c r="J28" s="437">
        <v>0</v>
      </c>
      <c r="K28" s="445">
        <v>0</v>
      </c>
      <c r="L28" s="62" t="s">
        <v>204</v>
      </c>
      <c r="M28" s="62" t="s">
        <v>204</v>
      </c>
      <c r="N28" s="438">
        <v>0</v>
      </c>
      <c r="O28" s="431">
        <f t="shared" si="5"/>
        <v>0</v>
      </c>
    </row>
    <row r="29" spans="1:17" ht="47.25" hidden="1" customHeight="1">
      <c r="A29" s="71" t="s">
        <v>305</v>
      </c>
      <c r="B29" s="145" t="s">
        <v>306</v>
      </c>
      <c r="C29" s="167" t="s">
        <v>204</v>
      </c>
      <c r="D29" s="167" t="s">
        <v>204</v>
      </c>
      <c r="E29" s="167" t="s">
        <v>204</v>
      </c>
      <c r="F29" s="450" t="s">
        <v>204</v>
      </c>
      <c r="G29" s="438">
        <f t="shared" si="10"/>
        <v>0</v>
      </c>
      <c r="H29" s="437">
        <f t="shared" ref="H29:K29" si="11">SUM(H30:H31)</f>
        <v>0</v>
      </c>
      <c r="I29" s="437">
        <f t="shared" si="11"/>
        <v>0</v>
      </c>
      <c r="J29" s="437">
        <f t="shared" si="11"/>
        <v>0</v>
      </c>
      <c r="K29" s="445">
        <f t="shared" si="11"/>
        <v>0</v>
      </c>
      <c r="L29" s="62" t="s">
        <v>204</v>
      </c>
      <c r="M29" s="62" t="s">
        <v>204</v>
      </c>
      <c r="N29" s="438">
        <v>0</v>
      </c>
      <c r="O29" s="431">
        <f t="shared" si="5"/>
        <v>0</v>
      </c>
    </row>
    <row r="30" spans="1:17" ht="31.5" hidden="1" customHeight="1">
      <c r="A30" s="71" t="s">
        <v>307</v>
      </c>
      <c r="B30" s="145" t="s">
        <v>308</v>
      </c>
      <c r="C30" s="167" t="s">
        <v>204</v>
      </c>
      <c r="D30" s="167" t="s">
        <v>204</v>
      </c>
      <c r="E30" s="167" t="s">
        <v>204</v>
      </c>
      <c r="F30" s="450" t="s">
        <v>204</v>
      </c>
      <c r="G30" s="438">
        <f t="shared" si="10"/>
        <v>0</v>
      </c>
      <c r="H30" s="437">
        <v>0</v>
      </c>
      <c r="I30" s="437">
        <v>0</v>
      </c>
      <c r="J30" s="437">
        <v>0</v>
      </c>
      <c r="K30" s="445">
        <v>0</v>
      </c>
      <c r="L30" s="62" t="s">
        <v>204</v>
      </c>
      <c r="M30" s="62" t="s">
        <v>204</v>
      </c>
      <c r="N30" s="438">
        <v>0</v>
      </c>
      <c r="O30" s="431">
        <f t="shared" si="5"/>
        <v>0</v>
      </c>
    </row>
    <row r="31" spans="1:17" ht="31.5" hidden="1" customHeight="1">
      <c r="A31" s="71" t="s">
        <v>109</v>
      </c>
      <c r="B31" s="145" t="s">
        <v>309</v>
      </c>
      <c r="C31" s="167" t="s">
        <v>204</v>
      </c>
      <c r="D31" s="167" t="s">
        <v>204</v>
      </c>
      <c r="E31" s="167" t="s">
        <v>204</v>
      </c>
      <c r="F31" s="450" t="s">
        <v>204</v>
      </c>
      <c r="G31" s="438">
        <f t="shared" si="10"/>
        <v>0</v>
      </c>
      <c r="H31" s="437">
        <v>0</v>
      </c>
      <c r="I31" s="437">
        <v>0</v>
      </c>
      <c r="J31" s="437">
        <v>0</v>
      </c>
      <c r="K31" s="445">
        <v>0</v>
      </c>
      <c r="L31" s="62" t="s">
        <v>204</v>
      </c>
      <c r="M31" s="62" t="s">
        <v>204</v>
      </c>
      <c r="N31" s="438">
        <v>0</v>
      </c>
      <c r="O31" s="431">
        <f t="shared" si="5"/>
        <v>0</v>
      </c>
    </row>
    <row r="32" spans="1:17" ht="31.5" hidden="1" customHeight="1">
      <c r="A32" s="71" t="s">
        <v>124</v>
      </c>
      <c r="B32" s="145" t="s">
        <v>310</v>
      </c>
      <c r="C32" s="167" t="s">
        <v>204</v>
      </c>
      <c r="D32" s="167" t="s">
        <v>204</v>
      </c>
      <c r="E32" s="167" t="s">
        <v>204</v>
      </c>
      <c r="F32" s="450" t="s">
        <v>204</v>
      </c>
      <c r="G32" s="438">
        <f t="shared" si="10"/>
        <v>0</v>
      </c>
      <c r="H32" s="437">
        <f t="shared" ref="H32:K32" si="12">H33+H37</f>
        <v>0</v>
      </c>
      <c r="I32" s="437">
        <f t="shared" si="12"/>
        <v>0</v>
      </c>
      <c r="J32" s="437">
        <f t="shared" si="12"/>
        <v>0</v>
      </c>
      <c r="K32" s="445">
        <f t="shared" si="12"/>
        <v>0</v>
      </c>
      <c r="L32" s="62" t="s">
        <v>204</v>
      </c>
      <c r="M32" s="62" t="s">
        <v>204</v>
      </c>
      <c r="N32" s="438">
        <v>0</v>
      </c>
      <c r="O32" s="431">
        <f t="shared" si="5"/>
        <v>0</v>
      </c>
    </row>
    <row r="33" spans="1:17" ht="63" hidden="1" customHeight="1">
      <c r="A33" s="71" t="s">
        <v>124</v>
      </c>
      <c r="B33" s="145" t="s">
        <v>311</v>
      </c>
      <c r="C33" s="167" t="s">
        <v>204</v>
      </c>
      <c r="D33" s="167" t="s">
        <v>204</v>
      </c>
      <c r="E33" s="167" t="s">
        <v>204</v>
      </c>
      <c r="F33" s="450" t="s">
        <v>204</v>
      </c>
      <c r="G33" s="438">
        <f t="shared" si="10"/>
        <v>0</v>
      </c>
      <c r="H33" s="437">
        <f t="shared" ref="H33:K33" si="13">SUM(H34:H36)</f>
        <v>0</v>
      </c>
      <c r="I33" s="437">
        <f t="shared" si="13"/>
        <v>0</v>
      </c>
      <c r="J33" s="437">
        <f t="shared" si="13"/>
        <v>0</v>
      </c>
      <c r="K33" s="445">
        <f t="shared" si="13"/>
        <v>0</v>
      </c>
      <c r="L33" s="62" t="s">
        <v>204</v>
      </c>
      <c r="M33" s="62" t="s">
        <v>204</v>
      </c>
      <c r="N33" s="438">
        <v>0</v>
      </c>
      <c r="O33" s="431">
        <f t="shared" si="5"/>
        <v>0</v>
      </c>
    </row>
    <row r="34" spans="1:17" ht="47.25" hidden="1" customHeight="1">
      <c r="A34" s="71" t="s">
        <v>124</v>
      </c>
      <c r="B34" s="145" t="s">
        <v>312</v>
      </c>
      <c r="C34" s="167" t="s">
        <v>204</v>
      </c>
      <c r="D34" s="167" t="s">
        <v>204</v>
      </c>
      <c r="E34" s="167" t="s">
        <v>204</v>
      </c>
      <c r="F34" s="450" t="s">
        <v>204</v>
      </c>
      <c r="G34" s="438">
        <f t="shared" si="10"/>
        <v>0</v>
      </c>
      <c r="H34" s="437">
        <v>0</v>
      </c>
      <c r="I34" s="437">
        <v>0</v>
      </c>
      <c r="J34" s="437">
        <v>0</v>
      </c>
      <c r="K34" s="445">
        <v>0</v>
      </c>
      <c r="L34" s="62" t="s">
        <v>204</v>
      </c>
      <c r="M34" s="62" t="s">
        <v>204</v>
      </c>
      <c r="N34" s="438">
        <v>0</v>
      </c>
      <c r="O34" s="431">
        <f t="shared" si="5"/>
        <v>0</v>
      </c>
    </row>
    <row r="35" spans="1:17" ht="63" hidden="1" customHeight="1">
      <c r="A35" s="71" t="s">
        <v>124</v>
      </c>
      <c r="B35" s="145" t="s">
        <v>313</v>
      </c>
      <c r="C35" s="167" t="s">
        <v>204</v>
      </c>
      <c r="D35" s="167" t="s">
        <v>204</v>
      </c>
      <c r="E35" s="167" t="s">
        <v>204</v>
      </c>
      <c r="F35" s="450" t="s">
        <v>204</v>
      </c>
      <c r="G35" s="438">
        <f t="shared" si="10"/>
        <v>0</v>
      </c>
      <c r="H35" s="437">
        <v>0</v>
      </c>
      <c r="I35" s="437">
        <v>0</v>
      </c>
      <c r="J35" s="437">
        <v>0</v>
      </c>
      <c r="K35" s="445">
        <v>0</v>
      </c>
      <c r="L35" s="62" t="s">
        <v>204</v>
      </c>
      <c r="M35" s="62" t="s">
        <v>204</v>
      </c>
      <c r="N35" s="438">
        <v>0</v>
      </c>
      <c r="O35" s="431">
        <f t="shared" si="5"/>
        <v>0</v>
      </c>
    </row>
    <row r="36" spans="1:17" ht="31.5" hidden="1" customHeight="1">
      <c r="A36" s="71" t="s">
        <v>125</v>
      </c>
      <c r="B36" s="145" t="s">
        <v>310</v>
      </c>
      <c r="C36" s="167" t="s">
        <v>204</v>
      </c>
      <c r="D36" s="167" t="s">
        <v>204</v>
      </c>
      <c r="E36" s="167" t="s">
        <v>204</v>
      </c>
      <c r="F36" s="450" t="s">
        <v>204</v>
      </c>
      <c r="G36" s="438">
        <f t="shared" si="10"/>
        <v>0</v>
      </c>
      <c r="H36" s="437">
        <v>0</v>
      </c>
      <c r="I36" s="437">
        <v>0</v>
      </c>
      <c r="J36" s="437">
        <v>0</v>
      </c>
      <c r="K36" s="445">
        <v>0</v>
      </c>
      <c r="L36" s="62" t="s">
        <v>204</v>
      </c>
      <c r="M36" s="62" t="s">
        <v>204</v>
      </c>
      <c r="N36" s="438">
        <v>0</v>
      </c>
      <c r="O36" s="431">
        <f t="shared" si="5"/>
        <v>0</v>
      </c>
    </row>
    <row r="37" spans="1:17" ht="63" hidden="1" customHeight="1">
      <c r="A37" s="71" t="s">
        <v>125</v>
      </c>
      <c r="B37" s="145" t="s">
        <v>311</v>
      </c>
      <c r="C37" s="167" t="s">
        <v>204</v>
      </c>
      <c r="D37" s="167" t="s">
        <v>204</v>
      </c>
      <c r="E37" s="167" t="s">
        <v>204</v>
      </c>
      <c r="F37" s="450" t="s">
        <v>204</v>
      </c>
      <c r="G37" s="438">
        <f t="shared" si="10"/>
        <v>0</v>
      </c>
      <c r="H37" s="437">
        <f t="shared" ref="H37:K37" si="14">SUM(H38:H40)</f>
        <v>0</v>
      </c>
      <c r="I37" s="437">
        <f t="shared" si="14"/>
        <v>0</v>
      </c>
      <c r="J37" s="437">
        <f t="shared" si="14"/>
        <v>0</v>
      </c>
      <c r="K37" s="445">
        <f t="shared" si="14"/>
        <v>0</v>
      </c>
      <c r="L37" s="62" t="s">
        <v>204</v>
      </c>
      <c r="M37" s="62" t="s">
        <v>204</v>
      </c>
      <c r="N37" s="438">
        <v>0</v>
      </c>
      <c r="O37" s="431">
        <f t="shared" si="5"/>
        <v>0</v>
      </c>
    </row>
    <row r="38" spans="1:17" ht="47.25" hidden="1" customHeight="1">
      <c r="A38" s="71" t="s">
        <v>125</v>
      </c>
      <c r="B38" s="145" t="s">
        <v>312</v>
      </c>
      <c r="C38" s="167" t="s">
        <v>204</v>
      </c>
      <c r="D38" s="167" t="s">
        <v>204</v>
      </c>
      <c r="E38" s="167" t="s">
        <v>204</v>
      </c>
      <c r="F38" s="450" t="s">
        <v>204</v>
      </c>
      <c r="G38" s="438">
        <f t="shared" si="10"/>
        <v>0</v>
      </c>
      <c r="H38" s="437">
        <v>0</v>
      </c>
      <c r="I38" s="437">
        <v>0</v>
      </c>
      <c r="J38" s="437">
        <v>0</v>
      </c>
      <c r="K38" s="445">
        <v>0</v>
      </c>
      <c r="L38" s="62" t="s">
        <v>204</v>
      </c>
      <c r="M38" s="62" t="s">
        <v>204</v>
      </c>
      <c r="N38" s="438">
        <v>0</v>
      </c>
      <c r="O38" s="431">
        <f t="shared" si="5"/>
        <v>0</v>
      </c>
    </row>
    <row r="39" spans="1:17" ht="63" hidden="1" customHeight="1">
      <c r="A39" s="71" t="s">
        <v>125</v>
      </c>
      <c r="B39" s="145" t="s">
        <v>314</v>
      </c>
      <c r="C39" s="167" t="s">
        <v>204</v>
      </c>
      <c r="D39" s="167" t="s">
        <v>204</v>
      </c>
      <c r="E39" s="167" t="s">
        <v>204</v>
      </c>
      <c r="F39" s="450" t="s">
        <v>204</v>
      </c>
      <c r="G39" s="438">
        <f t="shared" si="10"/>
        <v>0</v>
      </c>
      <c r="H39" s="437">
        <v>0</v>
      </c>
      <c r="I39" s="437">
        <v>0</v>
      </c>
      <c r="J39" s="437">
        <v>0</v>
      </c>
      <c r="K39" s="445">
        <v>0</v>
      </c>
      <c r="L39" s="62" t="s">
        <v>204</v>
      </c>
      <c r="M39" s="62" t="s">
        <v>204</v>
      </c>
      <c r="N39" s="438">
        <v>0</v>
      </c>
      <c r="O39" s="431">
        <f t="shared" si="5"/>
        <v>0</v>
      </c>
    </row>
    <row r="40" spans="1:17" ht="47.25" hidden="1" customHeight="1">
      <c r="A40" s="71" t="s">
        <v>110</v>
      </c>
      <c r="B40" s="145" t="s">
        <v>315</v>
      </c>
      <c r="C40" s="167" t="s">
        <v>204</v>
      </c>
      <c r="D40" s="167" t="s">
        <v>204</v>
      </c>
      <c r="E40" s="167" t="s">
        <v>204</v>
      </c>
      <c r="F40" s="450" t="s">
        <v>204</v>
      </c>
      <c r="G40" s="438">
        <f t="shared" si="10"/>
        <v>0</v>
      </c>
      <c r="H40" s="437">
        <v>0</v>
      </c>
      <c r="I40" s="437">
        <v>0</v>
      </c>
      <c r="J40" s="437">
        <v>0</v>
      </c>
      <c r="K40" s="445">
        <v>0</v>
      </c>
      <c r="L40" s="62" t="s">
        <v>204</v>
      </c>
      <c r="M40" s="62" t="s">
        <v>204</v>
      </c>
      <c r="N40" s="438">
        <v>0</v>
      </c>
      <c r="O40" s="431">
        <f t="shared" si="5"/>
        <v>0</v>
      </c>
    </row>
    <row r="41" spans="1:17" ht="47.25" hidden="1" customHeight="1">
      <c r="A41" s="71" t="s">
        <v>316</v>
      </c>
      <c r="B41" s="145" t="s">
        <v>317</v>
      </c>
      <c r="C41" s="167" t="s">
        <v>204</v>
      </c>
      <c r="D41" s="167" t="s">
        <v>204</v>
      </c>
      <c r="E41" s="167" t="s">
        <v>204</v>
      </c>
      <c r="F41" s="450" t="s">
        <v>204</v>
      </c>
      <c r="G41" s="437">
        <v>0</v>
      </c>
      <c r="H41" s="437">
        <v>0</v>
      </c>
      <c r="I41" s="437">
        <v>0</v>
      </c>
      <c r="J41" s="437">
        <v>0</v>
      </c>
      <c r="K41" s="445">
        <f>SUM(K42:K56)</f>
        <v>0</v>
      </c>
      <c r="L41" s="62" t="s">
        <v>204</v>
      </c>
      <c r="M41" s="62" t="s">
        <v>204</v>
      </c>
      <c r="N41" s="437">
        <v>0</v>
      </c>
      <c r="O41" s="431">
        <f t="shared" si="5"/>
        <v>0</v>
      </c>
    </row>
    <row r="42" spans="1:17" ht="47.25" hidden="1" customHeight="1">
      <c r="A42" s="71" t="s">
        <v>318</v>
      </c>
      <c r="B42" s="145" t="s">
        <v>319</v>
      </c>
      <c r="C42" s="167" t="s">
        <v>204</v>
      </c>
      <c r="D42" s="167" t="s">
        <v>204</v>
      </c>
      <c r="E42" s="167" t="s">
        <v>204</v>
      </c>
      <c r="F42" s="451" t="s">
        <v>204</v>
      </c>
      <c r="G42" s="438">
        <f>SUM(I42:L42)</f>
        <v>0</v>
      </c>
      <c r="H42" s="437">
        <v>0</v>
      </c>
      <c r="I42" s="437">
        <v>0</v>
      </c>
      <c r="J42" s="452"/>
      <c r="K42" s="445">
        <v>0</v>
      </c>
      <c r="L42" s="62" t="s">
        <v>204</v>
      </c>
      <c r="M42" s="62" t="s">
        <v>204</v>
      </c>
      <c r="N42" s="438">
        <v>0</v>
      </c>
      <c r="O42" s="431">
        <f t="shared" si="5"/>
        <v>0</v>
      </c>
    </row>
    <row r="43" spans="1:17" s="19" customFormat="1" ht="31.5">
      <c r="A43" s="562" t="s">
        <v>123</v>
      </c>
      <c r="B43" s="563" t="s">
        <v>301</v>
      </c>
      <c r="C43" s="167" t="s">
        <v>204</v>
      </c>
      <c r="D43" s="167" t="s">
        <v>204</v>
      </c>
      <c r="E43" s="167" t="s">
        <v>204</v>
      </c>
      <c r="F43" s="451">
        <v>0</v>
      </c>
      <c r="G43" s="451">
        <v>0</v>
      </c>
      <c r="H43" s="451">
        <v>0</v>
      </c>
      <c r="I43" s="451">
        <v>0</v>
      </c>
      <c r="J43" s="451">
        <v>0</v>
      </c>
      <c r="K43" s="457">
        <v>0</v>
      </c>
      <c r="L43" s="62" t="s">
        <v>204</v>
      </c>
      <c r="M43" s="62" t="s">
        <v>204</v>
      </c>
      <c r="N43" s="451">
        <v>0</v>
      </c>
      <c r="O43" s="551">
        <f t="shared" ref="O43:O55" si="15">N43</f>
        <v>0</v>
      </c>
      <c r="P43" s="58"/>
      <c r="Q43" s="58"/>
    </row>
    <row r="44" spans="1:17" s="19" customFormat="1" ht="31.5">
      <c r="A44" s="558" t="s">
        <v>302</v>
      </c>
      <c r="B44" s="559" t="s">
        <v>303</v>
      </c>
      <c r="C44" s="288" t="s">
        <v>204</v>
      </c>
      <c r="D44" s="167" t="s">
        <v>204</v>
      </c>
      <c r="E44" s="167" t="s">
        <v>204</v>
      </c>
      <c r="F44" s="451">
        <v>0</v>
      </c>
      <c r="G44" s="451">
        <v>0</v>
      </c>
      <c r="H44" s="451">
        <v>0</v>
      </c>
      <c r="I44" s="451">
        <v>0</v>
      </c>
      <c r="J44" s="451">
        <v>0</v>
      </c>
      <c r="K44" s="457">
        <v>0</v>
      </c>
      <c r="L44" s="62" t="s">
        <v>204</v>
      </c>
      <c r="M44" s="62" t="s">
        <v>204</v>
      </c>
      <c r="N44" s="451">
        <v>0</v>
      </c>
      <c r="O44" s="551">
        <f t="shared" si="15"/>
        <v>0</v>
      </c>
      <c r="P44" s="58"/>
      <c r="Q44" s="58"/>
    </row>
    <row r="45" spans="1:17" s="19" customFormat="1" ht="31.5">
      <c r="A45" s="560" t="s">
        <v>108</v>
      </c>
      <c r="B45" s="561" t="s">
        <v>304</v>
      </c>
      <c r="C45" s="288" t="s">
        <v>204</v>
      </c>
      <c r="D45" s="167" t="s">
        <v>204</v>
      </c>
      <c r="E45" s="167" t="s">
        <v>204</v>
      </c>
      <c r="F45" s="451">
        <v>0</v>
      </c>
      <c r="G45" s="451">
        <v>0</v>
      </c>
      <c r="H45" s="451">
        <v>0</v>
      </c>
      <c r="I45" s="451">
        <v>0</v>
      </c>
      <c r="J45" s="451">
        <v>0</v>
      </c>
      <c r="K45" s="457">
        <v>0</v>
      </c>
      <c r="L45" s="62" t="s">
        <v>204</v>
      </c>
      <c r="M45" s="62" t="s">
        <v>204</v>
      </c>
      <c r="N45" s="451">
        <v>0</v>
      </c>
      <c r="O45" s="551">
        <f t="shared" si="15"/>
        <v>0</v>
      </c>
      <c r="P45" s="58"/>
      <c r="Q45" s="58"/>
    </row>
    <row r="46" spans="1:17" s="19" customFormat="1" ht="47.25">
      <c r="A46" s="560" t="s">
        <v>305</v>
      </c>
      <c r="B46" s="561" t="s">
        <v>306</v>
      </c>
      <c r="C46" s="288" t="s">
        <v>204</v>
      </c>
      <c r="D46" s="167" t="s">
        <v>204</v>
      </c>
      <c r="E46" s="167" t="s">
        <v>204</v>
      </c>
      <c r="F46" s="451">
        <v>0</v>
      </c>
      <c r="G46" s="451">
        <v>0</v>
      </c>
      <c r="H46" s="451">
        <v>0</v>
      </c>
      <c r="I46" s="451">
        <v>0</v>
      </c>
      <c r="J46" s="451">
        <v>0</v>
      </c>
      <c r="K46" s="457">
        <v>0</v>
      </c>
      <c r="L46" s="62" t="s">
        <v>204</v>
      </c>
      <c r="M46" s="62" t="s">
        <v>204</v>
      </c>
      <c r="N46" s="451">
        <v>0</v>
      </c>
      <c r="O46" s="551">
        <f t="shared" si="15"/>
        <v>0</v>
      </c>
      <c r="P46" s="58"/>
      <c r="Q46" s="58"/>
    </row>
    <row r="47" spans="1:17" s="19" customFormat="1" ht="31.5">
      <c r="A47" s="558" t="s">
        <v>307</v>
      </c>
      <c r="B47" s="559" t="s">
        <v>308</v>
      </c>
      <c r="C47" s="288" t="s">
        <v>204</v>
      </c>
      <c r="D47" s="167" t="s">
        <v>204</v>
      </c>
      <c r="E47" s="167" t="s">
        <v>204</v>
      </c>
      <c r="F47" s="451">
        <v>0</v>
      </c>
      <c r="G47" s="451">
        <v>0</v>
      </c>
      <c r="H47" s="451">
        <v>0</v>
      </c>
      <c r="I47" s="451">
        <v>0</v>
      </c>
      <c r="J47" s="451">
        <v>0</v>
      </c>
      <c r="K47" s="457">
        <v>0</v>
      </c>
      <c r="L47" s="62" t="s">
        <v>204</v>
      </c>
      <c r="M47" s="62" t="s">
        <v>204</v>
      </c>
      <c r="N47" s="451">
        <v>0</v>
      </c>
      <c r="O47" s="551">
        <f t="shared" si="15"/>
        <v>0</v>
      </c>
      <c r="P47" s="58"/>
      <c r="Q47" s="58"/>
    </row>
    <row r="48" spans="1:17" s="19" customFormat="1" ht="31.5">
      <c r="A48" s="558" t="s">
        <v>109</v>
      </c>
      <c r="B48" s="559" t="s">
        <v>309</v>
      </c>
      <c r="C48" s="288" t="s">
        <v>204</v>
      </c>
      <c r="D48" s="167" t="s">
        <v>204</v>
      </c>
      <c r="E48" s="167" t="s">
        <v>204</v>
      </c>
      <c r="F48" s="451">
        <v>0</v>
      </c>
      <c r="G48" s="451">
        <v>0</v>
      </c>
      <c r="H48" s="451">
        <v>0</v>
      </c>
      <c r="I48" s="451">
        <v>0</v>
      </c>
      <c r="J48" s="451">
        <v>0</v>
      </c>
      <c r="K48" s="457">
        <v>0</v>
      </c>
      <c r="L48" s="62" t="s">
        <v>204</v>
      </c>
      <c r="M48" s="62" t="s">
        <v>204</v>
      </c>
      <c r="N48" s="451">
        <v>0</v>
      </c>
      <c r="O48" s="551">
        <f t="shared" si="15"/>
        <v>0</v>
      </c>
      <c r="P48" s="58"/>
      <c r="Q48" s="58"/>
    </row>
    <row r="49" spans="1:17" s="19" customFormat="1" ht="31.5">
      <c r="A49" s="558" t="s">
        <v>124</v>
      </c>
      <c r="B49" s="559" t="s">
        <v>310</v>
      </c>
      <c r="C49" s="288" t="s">
        <v>204</v>
      </c>
      <c r="D49" s="167" t="s">
        <v>204</v>
      </c>
      <c r="E49" s="167" t="s">
        <v>204</v>
      </c>
      <c r="F49" s="451">
        <v>0</v>
      </c>
      <c r="G49" s="451">
        <v>0</v>
      </c>
      <c r="H49" s="451">
        <v>0</v>
      </c>
      <c r="I49" s="451">
        <v>0</v>
      </c>
      <c r="J49" s="451">
        <v>0</v>
      </c>
      <c r="K49" s="457">
        <v>0</v>
      </c>
      <c r="L49" s="62" t="s">
        <v>204</v>
      </c>
      <c r="M49" s="62" t="s">
        <v>204</v>
      </c>
      <c r="N49" s="451">
        <v>0</v>
      </c>
      <c r="O49" s="551">
        <f t="shared" si="15"/>
        <v>0</v>
      </c>
      <c r="P49" s="58"/>
      <c r="Q49" s="58"/>
    </row>
    <row r="50" spans="1:17" s="19" customFormat="1" ht="63">
      <c r="A50" s="558" t="s">
        <v>125</v>
      </c>
      <c r="B50" s="559" t="s">
        <v>311</v>
      </c>
      <c r="C50" s="288" t="s">
        <v>204</v>
      </c>
      <c r="D50" s="167" t="s">
        <v>204</v>
      </c>
      <c r="E50" s="167" t="s">
        <v>204</v>
      </c>
      <c r="F50" s="451">
        <v>0</v>
      </c>
      <c r="G50" s="451">
        <v>0</v>
      </c>
      <c r="H50" s="451">
        <v>0</v>
      </c>
      <c r="I50" s="451">
        <v>0</v>
      </c>
      <c r="J50" s="451">
        <v>0</v>
      </c>
      <c r="K50" s="457">
        <v>0</v>
      </c>
      <c r="L50" s="62" t="s">
        <v>204</v>
      </c>
      <c r="M50" s="62" t="s">
        <v>204</v>
      </c>
      <c r="N50" s="451">
        <v>0</v>
      </c>
      <c r="O50" s="551">
        <f t="shared" si="15"/>
        <v>0</v>
      </c>
      <c r="P50" s="58"/>
      <c r="Q50" s="58"/>
    </row>
    <row r="51" spans="1:17" s="19" customFormat="1" ht="47.25">
      <c r="A51" s="558" t="s">
        <v>472</v>
      </c>
      <c r="B51" s="559" t="s">
        <v>312</v>
      </c>
      <c r="C51" s="288" t="s">
        <v>204</v>
      </c>
      <c r="D51" s="167" t="s">
        <v>204</v>
      </c>
      <c r="E51" s="167" t="s">
        <v>204</v>
      </c>
      <c r="F51" s="451">
        <v>0</v>
      </c>
      <c r="G51" s="451">
        <v>0</v>
      </c>
      <c r="H51" s="451">
        <v>0</v>
      </c>
      <c r="I51" s="451">
        <v>0</v>
      </c>
      <c r="J51" s="451">
        <v>0</v>
      </c>
      <c r="K51" s="457">
        <v>0</v>
      </c>
      <c r="L51" s="62" t="s">
        <v>204</v>
      </c>
      <c r="M51" s="62" t="s">
        <v>204</v>
      </c>
      <c r="N51" s="451">
        <v>0</v>
      </c>
      <c r="O51" s="551">
        <f t="shared" si="15"/>
        <v>0</v>
      </c>
      <c r="P51" s="58"/>
      <c r="Q51" s="58"/>
    </row>
    <row r="52" spans="1:17" s="19" customFormat="1" ht="63">
      <c r="A52" s="558" t="s">
        <v>473</v>
      </c>
      <c r="B52" s="559" t="s">
        <v>313</v>
      </c>
      <c r="C52" s="288" t="s">
        <v>204</v>
      </c>
      <c r="D52" s="167" t="s">
        <v>204</v>
      </c>
      <c r="E52" s="167" t="s">
        <v>204</v>
      </c>
      <c r="F52" s="451">
        <v>0</v>
      </c>
      <c r="G52" s="451">
        <v>0</v>
      </c>
      <c r="H52" s="451">
        <v>0</v>
      </c>
      <c r="I52" s="451">
        <v>0</v>
      </c>
      <c r="J52" s="451">
        <v>0</v>
      </c>
      <c r="K52" s="457">
        <v>0</v>
      </c>
      <c r="L52" s="62" t="s">
        <v>204</v>
      </c>
      <c r="M52" s="62" t="s">
        <v>204</v>
      </c>
      <c r="N52" s="451">
        <v>0</v>
      </c>
      <c r="O52" s="551">
        <f t="shared" si="15"/>
        <v>0</v>
      </c>
      <c r="P52" s="58"/>
      <c r="Q52" s="58"/>
    </row>
    <row r="53" spans="1:17" s="19" customFormat="1" ht="47.25">
      <c r="A53" s="558" t="s">
        <v>110</v>
      </c>
      <c r="B53" s="559" t="s">
        <v>315</v>
      </c>
      <c r="C53" s="288" t="s">
        <v>204</v>
      </c>
      <c r="D53" s="167" t="s">
        <v>204</v>
      </c>
      <c r="E53" s="167" t="s">
        <v>204</v>
      </c>
      <c r="F53" s="451">
        <v>0</v>
      </c>
      <c r="G53" s="451">
        <v>0</v>
      </c>
      <c r="H53" s="451">
        <v>0</v>
      </c>
      <c r="I53" s="451">
        <v>0</v>
      </c>
      <c r="J53" s="451">
        <v>0</v>
      </c>
      <c r="K53" s="457">
        <v>0</v>
      </c>
      <c r="L53" s="62" t="s">
        <v>204</v>
      </c>
      <c r="M53" s="62" t="s">
        <v>204</v>
      </c>
      <c r="N53" s="451">
        <v>0</v>
      </c>
      <c r="O53" s="551">
        <f t="shared" si="15"/>
        <v>0</v>
      </c>
      <c r="P53" s="58"/>
      <c r="Q53" s="58"/>
    </row>
    <row r="54" spans="1:17" s="19" customFormat="1" ht="47.25">
      <c r="A54" s="558" t="s">
        <v>316</v>
      </c>
      <c r="B54" s="559" t="s">
        <v>317</v>
      </c>
      <c r="C54" s="288" t="s">
        <v>204</v>
      </c>
      <c r="D54" s="167" t="s">
        <v>204</v>
      </c>
      <c r="E54" s="167" t="s">
        <v>204</v>
      </c>
      <c r="F54" s="451">
        <v>0</v>
      </c>
      <c r="G54" s="451">
        <v>0</v>
      </c>
      <c r="H54" s="451">
        <v>0</v>
      </c>
      <c r="I54" s="451">
        <v>0</v>
      </c>
      <c r="J54" s="451">
        <v>0</v>
      </c>
      <c r="K54" s="457">
        <v>0</v>
      </c>
      <c r="L54" s="62" t="s">
        <v>204</v>
      </c>
      <c r="M54" s="62" t="s">
        <v>204</v>
      </c>
      <c r="N54" s="451">
        <v>0</v>
      </c>
      <c r="O54" s="551">
        <f t="shared" si="15"/>
        <v>0</v>
      </c>
      <c r="P54" s="58"/>
      <c r="Q54" s="58"/>
    </row>
    <row r="55" spans="1:17" s="19" customFormat="1" ht="47.25">
      <c r="A55" s="558" t="s">
        <v>318</v>
      </c>
      <c r="B55" s="559" t="s">
        <v>319</v>
      </c>
      <c r="C55" s="288" t="s">
        <v>204</v>
      </c>
      <c r="D55" s="167" t="s">
        <v>204</v>
      </c>
      <c r="E55" s="167" t="s">
        <v>204</v>
      </c>
      <c r="F55" s="451">
        <v>0</v>
      </c>
      <c r="G55" s="451">
        <v>0</v>
      </c>
      <c r="H55" s="451">
        <v>0</v>
      </c>
      <c r="I55" s="451">
        <v>0</v>
      </c>
      <c r="J55" s="451">
        <v>0</v>
      </c>
      <c r="K55" s="457">
        <v>0</v>
      </c>
      <c r="L55" s="62" t="s">
        <v>204</v>
      </c>
      <c r="M55" s="62" t="s">
        <v>204</v>
      </c>
      <c r="N55" s="451">
        <v>0</v>
      </c>
      <c r="O55" s="551">
        <f t="shared" si="15"/>
        <v>0</v>
      </c>
      <c r="P55" s="58"/>
      <c r="Q55" s="58"/>
    </row>
    <row r="56" spans="1:17" ht="36" customHeight="1">
      <c r="A56" s="556" t="s">
        <v>111</v>
      </c>
      <c r="B56" s="557" t="s">
        <v>320</v>
      </c>
      <c r="C56" s="173" t="s">
        <v>204</v>
      </c>
      <c r="D56" s="173" t="s">
        <v>204</v>
      </c>
      <c r="E56" s="173" t="s">
        <v>204</v>
      </c>
      <c r="F56" s="453">
        <f>N56</f>
        <v>6.9375</v>
      </c>
      <c r="G56" s="453">
        <f>G57+G60+G74</f>
        <v>13.504999999999999</v>
      </c>
      <c r="H56" s="453">
        <f t="shared" ref="H56:K56" si="16">H57+H60+H74</f>
        <v>1.581</v>
      </c>
      <c r="I56" s="453">
        <f t="shared" si="16"/>
        <v>12.923999999999999</v>
      </c>
      <c r="J56" s="513">
        <f>J57+J60+J74</f>
        <v>0</v>
      </c>
      <c r="K56" s="454">
        <f t="shared" si="16"/>
        <v>0</v>
      </c>
      <c r="L56" s="79" t="s">
        <v>204</v>
      </c>
      <c r="M56" s="79" t="s">
        <v>204</v>
      </c>
      <c r="N56" s="453">
        <v>6.9375</v>
      </c>
      <c r="O56" s="124">
        <f t="shared" si="5"/>
        <v>6.9375</v>
      </c>
    </row>
    <row r="57" spans="1:17" ht="47.25">
      <c r="A57" s="174" t="s">
        <v>126</v>
      </c>
      <c r="B57" s="175" t="s">
        <v>321</v>
      </c>
      <c r="C57" s="176" t="s">
        <v>204</v>
      </c>
      <c r="D57" s="176" t="s">
        <v>204</v>
      </c>
      <c r="E57" s="176" t="s">
        <v>204</v>
      </c>
      <c r="F57" s="451">
        <f>N57</f>
        <v>0</v>
      </c>
      <c r="G57" s="451">
        <f t="shared" ref="G57:K57" si="17">G58+G80+G87</f>
        <v>0</v>
      </c>
      <c r="H57" s="451">
        <f t="shared" si="17"/>
        <v>0</v>
      </c>
      <c r="I57" s="451">
        <f t="shared" si="17"/>
        <v>0</v>
      </c>
      <c r="J57" s="451">
        <f t="shared" si="17"/>
        <v>0</v>
      </c>
      <c r="K57" s="457">
        <f t="shared" si="17"/>
        <v>0</v>
      </c>
      <c r="L57" s="62" t="s">
        <v>204</v>
      </c>
      <c r="M57" s="62" t="s">
        <v>204</v>
      </c>
      <c r="N57" s="451">
        <v>0</v>
      </c>
      <c r="O57" s="488">
        <f t="shared" si="5"/>
        <v>0</v>
      </c>
    </row>
    <row r="58" spans="1:17">
      <c r="A58" s="131" t="s">
        <v>127</v>
      </c>
      <c r="B58" s="132" t="s">
        <v>216</v>
      </c>
      <c r="C58" s="170" t="s">
        <v>204</v>
      </c>
      <c r="D58" s="170" t="s">
        <v>204</v>
      </c>
      <c r="E58" s="170" t="s">
        <v>204</v>
      </c>
      <c r="F58" s="451">
        <f>N58</f>
        <v>0</v>
      </c>
      <c r="G58" s="451">
        <v>0</v>
      </c>
      <c r="H58" s="451">
        <v>0</v>
      </c>
      <c r="I58" s="451">
        <v>0</v>
      </c>
      <c r="J58" s="451">
        <v>0</v>
      </c>
      <c r="K58" s="457">
        <v>0</v>
      </c>
      <c r="L58" s="62" t="s">
        <v>204</v>
      </c>
      <c r="M58" s="62" t="s">
        <v>204</v>
      </c>
      <c r="N58" s="451">
        <v>0</v>
      </c>
      <c r="O58" s="488">
        <f t="shared" si="5"/>
        <v>0</v>
      </c>
    </row>
    <row r="59" spans="1:17" ht="31.5">
      <c r="A59" s="71" t="s">
        <v>128</v>
      </c>
      <c r="B59" s="145" t="s">
        <v>322</v>
      </c>
      <c r="C59" s="167" t="s">
        <v>204</v>
      </c>
      <c r="D59" s="167" t="s">
        <v>204</v>
      </c>
      <c r="E59" s="167" t="s">
        <v>204</v>
      </c>
      <c r="F59" s="451">
        <f>N59</f>
        <v>0</v>
      </c>
      <c r="G59" s="438">
        <f>SUM(I59:L59)</f>
        <v>0</v>
      </c>
      <c r="H59" s="437">
        <v>0</v>
      </c>
      <c r="I59" s="437">
        <v>0</v>
      </c>
      <c r="J59" s="437">
        <v>0</v>
      </c>
      <c r="K59" s="445">
        <v>0</v>
      </c>
      <c r="L59" s="62" t="s">
        <v>204</v>
      </c>
      <c r="M59" s="62" t="s">
        <v>204</v>
      </c>
      <c r="N59" s="438">
        <v>0</v>
      </c>
      <c r="O59" s="488">
        <f t="shared" si="5"/>
        <v>0</v>
      </c>
    </row>
    <row r="60" spans="1:17" ht="31.5">
      <c r="A60" s="171" t="s">
        <v>129</v>
      </c>
      <c r="B60" s="172" t="s">
        <v>323</v>
      </c>
      <c r="C60" s="173" t="s">
        <v>204</v>
      </c>
      <c r="D60" s="173" t="s">
        <v>204</v>
      </c>
      <c r="E60" s="173" t="s">
        <v>204</v>
      </c>
      <c r="F60" s="453">
        <f>F61+F73</f>
        <v>5.1459999999999999</v>
      </c>
      <c r="G60" s="453">
        <f>G61+G72</f>
        <v>5.1459999999999999</v>
      </c>
      <c r="H60" s="453">
        <f t="shared" ref="H60:K60" si="18">H61+H72</f>
        <v>1.581</v>
      </c>
      <c r="I60" s="453">
        <f t="shared" si="18"/>
        <v>4.5650000000000004</v>
      </c>
      <c r="J60" s="453">
        <f t="shared" si="18"/>
        <v>0</v>
      </c>
      <c r="K60" s="454">
        <f t="shared" si="18"/>
        <v>0</v>
      </c>
      <c r="L60" s="79" t="s">
        <v>204</v>
      </c>
      <c r="M60" s="79" t="s">
        <v>204</v>
      </c>
      <c r="N60" s="453">
        <f>N61+N72</f>
        <v>5.1459999999999999</v>
      </c>
      <c r="O60" s="124">
        <f t="shared" si="5"/>
        <v>5.1459999999999999</v>
      </c>
    </row>
    <row r="61" spans="1:17">
      <c r="A61" s="174" t="s">
        <v>218</v>
      </c>
      <c r="B61" s="175" t="s">
        <v>324</v>
      </c>
      <c r="C61" s="176" t="s">
        <v>204</v>
      </c>
      <c r="D61" s="176" t="s">
        <v>204</v>
      </c>
      <c r="E61" s="176" t="s">
        <v>204</v>
      </c>
      <c r="F61" s="440">
        <f>N61</f>
        <v>4.6639999999999997</v>
      </c>
      <c r="G61" s="440">
        <f>SUM(G62:G71)</f>
        <v>4.6639999999999997</v>
      </c>
      <c r="H61" s="440">
        <f>SUM(H62:H71)</f>
        <v>1.581</v>
      </c>
      <c r="I61" s="440">
        <f>SUM(I62:I71)</f>
        <v>4.0830000000000002</v>
      </c>
      <c r="J61" s="440">
        <f t="shared" ref="J61:K61" si="19">SUM(J62:J71)</f>
        <v>0</v>
      </c>
      <c r="K61" s="456">
        <f t="shared" si="19"/>
        <v>0</v>
      </c>
      <c r="L61" s="62" t="s">
        <v>204</v>
      </c>
      <c r="M61" s="62" t="s">
        <v>204</v>
      </c>
      <c r="N61" s="440">
        <f>SUM(N62:N71)</f>
        <v>4.6639999999999997</v>
      </c>
      <c r="O61" s="440">
        <f t="shared" ref="O61" si="20">SUM(O62:O71)</f>
        <v>4.6639999999999997</v>
      </c>
    </row>
    <row r="62" spans="1:17" ht="30">
      <c r="A62" s="133" t="s">
        <v>220</v>
      </c>
      <c r="B62" s="84" t="s">
        <v>221</v>
      </c>
      <c r="C62" s="74" t="s">
        <v>222</v>
      </c>
      <c r="D62" s="74">
        <v>2016</v>
      </c>
      <c r="E62" s="200" t="s">
        <v>398</v>
      </c>
      <c r="F62" s="458">
        <f>N62</f>
        <v>0</v>
      </c>
      <c r="G62" s="458">
        <v>0</v>
      </c>
      <c r="H62" s="437">
        <v>0</v>
      </c>
      <c r="I62" s="437">
        <f>G62</f>
        <v>0</v>
      </c>
      <c r="J62" s="437">
        <f>G62-I62</f>
        <v>0</v>
      </c>
      <c r="K62" s="459">
        <v>0</v>
      </c>
      <c r="L62" s="62" t="s">
        <v>204</v>
      </c>
      <c r="M62" s="62" t="s">
        <v>204</v>
      </c>
      <c r="N62" s="460">
        <v>0</v>
      </c>
      <c r="O62" s="431">
        <f t="shared" si="5"/>
        <v>0</v>
      </c>
    </row>
    <row r="63" spans="1:17" ht="30">
      <c r="A63" s="133" t="s">
        <v>223</v>
      </c>
      <c r="B63" s="84" t="s">
        <v>221</v>
      </c>
      <c r="C63" s="74" t="s">
        <v>224</v>
      </c>
      <c r="D63" s="74">
        <v>2016</v>
      </c>
      <c r="E63" s="200">
        <v>2016</v>
      </c>
      <c r="F63" s="458">
        <f t="shared" ref="F63:F71" si="21">N63</f>
        <v>0</v>
      </c>
      <c r="G63" s="458">
        <v>0</v>
      </c>
      <c r="H63" s="437">
        <v>0</v>
      </c>
      <c r="I63" s="437">
        <f>G63</f>
        <v>0</v>
      </c>
      <c r="J63" s="437">
        <v>0</v>
      </c>
      <c r="K63" s="459">
        <v>0</v>
      </c>
      <c r="L63" s="62" t="s">
        <v>204</v>
      </c>
      <c r="M63" s="62" t="s">
        <v>204</v>
      </c>
      <c r="N63" s="460">
        <v>0</v>
      </c>
      <c r="O63" s="431">
        <f t="shared" si="5"/>
        <v>0</v>
      </c>
    </row>
    <row r="64" spans="1:17" ht="39.75" customHeight="1">
      <c r="A64" s="133" t="s">
        <v>225</v>
      </c>
      <c r="B64" s="134" t="s">
        <v>388</v>
      </c>
      <c r="C64" s="74" t="s">
        <v>227</v>
      </c>
      <c r="D64" s="74">
        <v>2017</v>
      </c>
      <c r="E64" s="200">
        <v>2017</v>
      </c>
      <c r="F64" s="458">
        <f t="shared" si="21"/>
        <v>0</v>
      </c>
      <c r="G64" s="458">
        <v>0</v>
      </c>
      <c r="H64" s="437">
        <v>0</v>
      </c>
      <c r="I64" s="437">
        <f t="shared" ref="I64:I66" si="22">G64</f>
        <v>0</v>
      </c>
      <c r="J64" s="437">
        <v>0</v>
      </c>
      <c r="K64" s="459">
        <v>0</v>
      </c>
      <c r="L64" s="62" t="s">
        <v>204</v>
      </c>
      <c r="M64" s="62" t="s">
        <v>204</v>
      </c>
      <c r="N64" s="460">
        <v>0</v>
      </c>
      <c r="O64" s="431">
        <f t="shared" si="5"/>
        <v>0</v>
      </c>
    </row>
    <row r="65" spans="1:17" ht="39.75" customHeight="1">
      <c r="A65" s="133" t="s">
        <v>228</v>
      </c>
      <c r="B65" s="134" t="s">
        <v>388</v>
      </c>
      <c r="C65" s="74" t="s">
        <v>229</v>
      </c>
      <c r="D65" s="74">
        <v>2017</v>
      </c>
      <c r="E65" s="200">
        <v>2017</v>
      </c>
      <c r="F65" s="458">
        <f t="shared" si="21"/>
        <v>0</v>
      </c>
      <c r="G65" s="458">
        <v>0</v>
      </c>
      <c r="H65" s="437">
        <v>0</v>
      </c>
      <c r="I65" s="437">
        <f t="shared" si="22"/>
        <v>0</v>
      </c>
      <c r="J65" s="437">
        <v>0</v>
      </c>
      <c r="K65" s="459">
        <v>0</v>
      </c>
      <c r="L65" s="62" t="s">
        <v>204</v>
      </c>
      <c r="M65" s="62" t="s">
        <v>204</v>
      </c>
      <c r="N65" s="460">
        <v>0</v>
      </c>
      <c r="O65" s="431">
        <f t="shared" si="5"/>
        <v>0</v>
      </c>
    </row>
    <row r="66" spans="1:17" ht="47.25">
      <c r="A66" s="133" t="s">
        <v>230</v>
      </c>
      <c r="B66" s="135" t="s">
        <v>389</v>
      </c>
      <c r="C66" s="74" t="s">
        <v>232</v>
      </c>
      <c r="D66" s="74">
        <v>2018</v>
      </c>
      <c r="E66" s="200">
        <v>2018</v>
      </c>
      <c r="F66" s="458">
        <f t="shared" si="21"/>
        <v>0</v>
      </c>
      <c r="G66" s="458">
        <v>0</v>
      </c>
      <c r="H66" s="437">
        <v>0</v>
      </c>
      <c r="I66" s="437">
        <f t="shared" si="22"/>
        <v>0</v>
      </c>
      <c r="J66" s="437">
        <f>G66-I66</f>
        <v>0</v>
      </c>
      <c r="K66" s="459">
        <v>0</v>
      </c>
      <c r="L66" s="62" t="s">
        <v>204</v>
      </c>
      <c r="M66" s="62" t="s">
        <v>204</v>
      </c>
      <c r="N66" s="460">
        <v>0</v>
      </c>
      <c r="O66" s="431">
        <f t="shared" si="5"/>
        <v>0</v>
      </c>
    </row>
    <row r="67" spans="1:17" ht="47.25">
      <c r="A67" s="133" t="s">
        <v>233</v>
      </c>
      <c r="B67" s="135" t="s">
        <v>389</v>
      </c>
      <c r="C67" s="74" t="s">
        <v>234</v>
      </c>
      <c r="D67" s="74">
        <v>2018</v>
      </c>
      <c r="E67" s="200">
        <v>2018</v>
      </c>
      <c r="F67" s="458">
        <f t="shared" si="21"/>
        <v>0</v>
      </c>
      <c r="G67" s="458">
        <v>0</v>
      </c>
      <c r="H67" s="437">
        <v>1</v>
      </c>
      <c r="I67" s="437">
        <v>0</v>
      </c>
      <c r="J67" s="437">
        <v>0</v>
      </c>
      <c r="K67" s="459">
        <v>0</v>
      </c>
      <c r="L67" s="62" t="s">
        <v>204</v>
      </c>
      <c r="M67" s="62" t="s">
        <v>204</v>
      </c>
      <c r="N67" s="460">
        <v>0</v>
      </c>
      <c r="O67" s="431">
        <f t="shared" si="5"/>
        <v>0</v>
      </c>
    </row>
    <row r="68" spans="1:17" ht="31.5">
      <c r="A68" s="133" t="s">
        <v>235</v>
      </c>
      <c r="B68" s="135" t="s">
        <v>390</v>
      </c>
      <c r="C68" s="74" t="s">
        <v>237</v>
      </c>
      <c r="D68" s="74">
        <v>2019</v>
      </c>
      <c r="E68" s="200">
        <v>2019</v>
      </c>
      <c r="F68" s="458">
        <f t="shared" si="21"/>
        <v>3.081</v>
      </c>
      <c r="G68" s="458">
        <f>H68+I68+J68+K68</f>
        <v>3.081</v>
      </c>
      <c r="H68" s="437">
        <v>0</v>
      </c>
      <c r="I68" s="437">
        <f>N68</f>
        <v>3.081</v>
      </c>
      <c r="J68" s="437">
        <v>0</v>
      </c>
      <c r="K68" s="459">
        <v>0</v>
      </c>
      <c r="L68" s="62" t="s">
        <v>204</v>
      </c>
      <c r="M68" s="62" t="s">
        <v>204</v>
      </c>
      <c r="N68" s="460">
        <v>3.081</v>
      </c>
      <c r="O68" s="431">
        <f t="shared" si="5"/>
        <v>3.081</v>
      </c>
    </row>
    <row r="69" spans="1:17" ht="31.5">
      <c r="A69" s="133" t="s">
        <v>238</v>
      </c>
      <c r="B69" s="135" t="s">
        <v>390</v>
      </c>
      <c r="C69" s="74" t="s">
        <v>239</v>
      </c>
      <c r="D69" s="74">
        <v>2019</v>
      </c>
      <c r="E69" s="200">
        <v>2019</v>
      </c>
      <c r="F69" s="458">
        <f t="shared" si="21"/>
        <v>0.39300000000000002</v>
      </c>
      <c r="G69" s="458">
        <f>H69+I69+J69+K69</f>
        <v>0.39300000000000002</v>
      </c>
      <c r="H69" s="437">
        <f>N69</f>
        <v>0.39300000000000002</v>
      </c>
      <c r="I69" s="437">
        <v>0</v>
      </c>
      <c r="J69" s="437">
        <v>0</v>
      </c>
      <c r="K69" s="459">
        <v>0</v>
      </c>
      <c r="L69" s="62" t="s">
        <v>204</v>
      </c>
      <c r="M69" s="62" t="s">
        <v>204</v>
      </c>
      <c r="N69" s="460">
        <v>0.39300000000000002</v>
      </c>
      <c r="O69" s="431">
        <f t="shared" si="5"/>
        <v>0.39300000000000002</v>
      </c>
    </row>
    <row r="70" spans="1:17">
      <c r="A70" s="133" t="s">
        <v>240</v>
      </c>
      <c r="B70" s="84" t="s">
        <v>391</v>
      </c>
      <c r="C70" s="74" t="s">
        <v>242</v>
      </c>
      <c r="D70" s="74">
        <v>2019</v>
      </c>
      <c r="E70" s="200">
        <v>2019</v>
      </c>
      <c r="F70" s="458">
        <f t="shared" si="21"/>
        <v>1.002</v>
      </c>
      <c r="G70" s="458">
        <f>I70</f>
        <v>1.002</v>
      </c>
      <c r="H70" s="437">
        <v>0</v>
      </c>
      <c r="I70" s="437">
        <v>1.002</v>
      </c>
      <c r="J70" s="437">
        <v>0</v>
      </c>
      <c r="K70" s="459">
        <v>0</v>
      </c>
      <c r="L70" s="62" t="s">
        <v>204</v>
      </c>
      <c r="M70" s="62" t="s">
        <v>204</v>
      </c>
      <c r="N70" s="460">
        <v>1.002</v>
      </c>
      <c r="O70" s="431">
        <f t="shared" si="5"/>
        <v>1.002</v>
      </c>
    </row>
    <row r="71" spans="1:17">
      <c r="A71" s="133" t="s">
        <v>243</v>
      </c>
      <c r="B71" s="84" t="s">
        <v>391</v>
      </c>
      <c r="C71" s="74" t="s">
        <v>244</v>
      </c>
      <c r="D71" s="74">
        <v>2019</v>
      </c>
      <c r="E71" s="200">
        <v>2019</v>
      </c>
      <c r="F71" s="458">
        <f t="shared" si="21"/>
        <v>0.188</v>
      </c>
      <c r="G71" s="458">
        <f>H71</f>
        <v>0.188</v>
      </c>
      <c r="H71" s="437">
        <v>0.188</v>
      </c>
      <c r="I71" s="437">
        <v>0</v>
      </c>
      <c r="J71" s="437">
        <v>0</v>
      </c>
      <c r="K71" s="459">
        <v>0</v>
      </c>
      <c r="L71" s="62" t="s">
        <v>204</v>
      </c>
      <c r="M71" s="62" t="s">
        <v>204</v>
      </c>
      <c r="N71" s="460">
        <v>0.188</v>
      </c>
      <c r="O71" s="431">
        <f t="shared" si="5"/>
        <v>0.188</v>
      </c>
    </row>
    <row r="72" spans="1:17" ht="31.5">
      <c r="A72" s="70" t="s">
        <v>245</v>
      </c>
      <c r="B72" s="183" t="s">
        <v>246</v>
      </c>
      <c r="C72" s="184" t="s">
        <v>204</v>
      </c>
      <c r="D72" s="184" t="s">
        <v>204</v>
      </c>
      <c r="E72" s="184" t="s">
        <v>204</v>
      </c>
      <c r="F72" s="442">
        <f t="shared" ref="F72:F77" si="23">N72</f>
        <v>0.48199999999999998</v>
      </c>
      <c r="G72" s="442">
        <f>G73</f>
        <v>0.48199999999999998</v>
      </c>
      <c r="H72" s="442">
        <f t="shared" ref="H72:K72" si="24">H73</f>
        <v>0</v>
      </c>
      <c r="I72" s="442">
        <f>I73</f>
        <v>0.48199999999999998</v>
      </c>
      <c r="J72" s="442">
        <v>0</v>
      </c>
      <c r="K72" s="461">
        <f t="shared" si="24"/>
        <v>0</v>
      </c>
      <c r="L72" s="79" t="s">
        <v>204</v>
      </c>
      <c r="M72" s="79" t="s">
        <v>204</v>
      </c>
      <c r="N72" s="442">
        <v>0.48199999999999998</v>
      </c>
      <c r="O72" s="124">
        <f t="shared" si="5"/>
        <v>0.48199999999999998</v>
      </c>
    </row>
    <row r="73" spans="1:17" ht="31.5">
      <c r="A73" s="87" t="s">
        <v>247</v>
      </c>
      <c r="B73" s="179" t="s">
        <v>392</v>
      </c>
      <c r="C73" s="180" t="s">
        <v>249</v>
      </c>
      <c r="D73" s="167">
        <v>2019</v>
      </c>
      <c r="E73" s="167" t="s">
        <v>204</v>
      </c>
      <c r="F73" s="437">
        <f t="shared" si="23"/>
        <v>0.48199999999999998</v>
      </c>
      <c r="G73" s="458">
        <f>H73+I73+J73+K73</f>
        <v>0.48199999999999998</v>
      </c>
      <c r="H73" s="437">
        <v>0</v>
      </c>
      <c r="I73" s="437">
        <v>0.48199999999999998</v>
      </c>
      <c r="J73" s="437">
        <v>0</v>
      </c>
      <c r="K73" s="445">
        <v>0</v>
      </c>
      <c r="L73" s="62" t="s">
        <v>204</v>
      </c>
      <c r="M73" s="62" t="s">
        <v>204</v>
      </c>
      <c r="N73" s="437">
        <v>0.48199999999999998</v>
      </c>
      <c r="O73" s="431">
        <f t="shared" si="5"/>
        <v>0.48199999999999998</v>
      </c>
    </row>
    <row r="74" spans="1:17" ht="31.5">
      <c r="A74" s="171" t="s">
        <v>131</v>
      </c>
      <c r="B74" s="172" t="s">
        <v>250</v>
      </c>
      <c r="C74" s="173" t="s">
        <v>204</v>
      </c>
      <c r="D74" s="329" t="s">
        <v>204</v>
      </c>
      <c r="E74" s="329" t="s">
        <v>204</v>
      </c>
      <c r="F74" s="462">
        <f t="shared" si="23"/>
        <v>1.7915000000000001</v>
      </c>
      <c r="G74" s="462">
        <f>G76+G77</f>
        <v>8.359</v>
      </c>
      <c r="H74" s="462">
        <f>SUM(H75:H77)</f>
        <v>0</v>
      </c>
      <c r="I74" s="462">
        <f>I76+I77</f>
        <v>8.359</v>
      </c>
      <c r="J74" s="462">
        <f>SUM(J75:J77)</f>
        <v>0</v>
      </c>
      <c r="K74" s="463">
        <f t="shared" ref="K74" si="25">SUM(K75:K84)</f>
        <v>0</v>
      </c>
      <c r="L74" s="79" t="s">
        <v>204</v>
      </c>
      <c r="M74" s="79" t="s">
        <v>204</v>
      </c>
      <c r="N74" s="462">
        <f>N75</f>
        <v>1.7915000000000001</v>
      </c>
      <c r="O74" s="124">
        <f>N74</f>
        <v>1.7915000000000001</v>
      </c>
    </row>
    <row r="75" spans="1:17" ht="31.5">
      <c r="A75" s="71" t="s">
        <v>132</v>
      </c>
      <c r="B75" s="145" t="s">
        <v>251</v>
      </c>
      <c r="C75" s="167" t="s">
        <v>204</v>
      </c>
      <c r="D75" s="167" t="s">
        <v>204</v>
      </c>
      <c r="E75" s="167" t="s">
        <v>204</v>
      </c>
      <c r="F75" s="437">
        <f t="shared" si="23"/>
        <v>1.7915000000000001</v>
      </c>
      <c r="G75" s="437">
        <f>G76+G77</f>
        <v>8.359</v>
      </c>
      <c r="H75" s="437">
        <f t="shared" ref="H75:K75" si="26">H76+H77</f>
        <v>0</v>
      </c>
      <c r="I75" s="437">
        <f>I76+I77</f>
        <v>8.359</v>
      </c>
      <c r="J75" s="437">
        <f t="shared" si="26"/>
        <v>0</v>
      </c>
      <c r="K75" s="437">
        <f t="shared" si="26"/>
        <v>0</v>
      </c>
      <c r="L75" s="62" t="s">
        <v>204</v>
      </c>
      <c r="M75" s="62" t="s">
        <v>204</v>
      </c>
      <c r="N75" s="437">
        <f>N76+N77</f>
        <v>1.7915000000000001</v>
      </c>
      <c r="O75" s="437">
        <f>O76+O77</f>
        <v>1.7915000000000001</v>
      </c>
    </row>
    <row r="76" spans="1:17" ht="36" customHeight="1">
      <c r="A76" s="136" t="s">
        <v>252</v>
      </c>
      <c r="B76" s="134" t="s">
        <v>325</v>
      </c>
      <c r="C76" s="73" t="s">
        <v>254</v>
      </c>
      <c r="D76" s="74" t="s">
        <v>398</v>
      </c>
      <c r="E76" s="167">
        <v>2019</v>
      </c>
      <c r="F76" s="438">
        <f t="shared" si="23"/>
        <v>1.1513</v>
      </c>
      <c r="G76" s="458">
        <v>7.7190000000000003</v>
      </c>
      <c r="H76" s="458">
        <v>0</v>
      </c>
      <c r="I76" s="458">
        <v>7.7190000000000003</v>
      </c>
      <c r="J76" s="458">
        <v>0</v>
      </c>
      <c r="K76" s="459">
        <v>0</v>
      </c>
      <c r="L76" s="62" t="s">
        <v>204</v>
      </c>
      <c r="M76" s="62" t="s">
        <v>204</v>
      </c>
      <c r="N76" s="460">
        <v>1.1513</v>
      </c>
      <c r="O76" s="431">
        <f>N76</f>
        <v>1.1513</v>
      </c>
    </row>
    <row r="77" spans="1:17" ht="23.25" customHeight="1">
      <c r="A77" s="136" t="s">
        <v>393</v>
      </c>
      <c r="B77" s="134" t="s">
        <v>325</v>
      </c>
      <c r="C77" s="73" t="s">
        <v>255</v>
      </c>
      <c r="D77" s="74">
        <v>2019</v>
      </c>
      <c r="E77" s="167">
        <v>2019</v>
      </c>
      <c r="F77" s="438">
        <f t="shared" si="23"/>
        <v>0.64019999999999999</v>
      </c>
      <c r="G77" s="437">
        <v>0.64</v>
      </c>
      <c r="H77" s="437">
        <v>0</v>
      </c>
      <c r="I77" s="437">
        <v>0.64</v>
      </c>
      <c r="J77" s="437">
        <v>0</v>
      </c>
      <c r="K77" s="459">
        <v>0</v>
      </c>
      <c r="L77" s="62" t="s">
        <v>204</v>
      </c>
      <c r="M77" s="62" t="s">
        <v>204</v>
      </c>
      <c r="N77" s="460">
        <v>0.64019999999999999</v>
      </c>
      <c r="O77" s="431">
        <f t="shared" si="5"/>
        <v>0.64019999999999999</v>
      </c>
    </row>
    <row r="78" spans="1:17" s="19" customFormat="1" ht="23.25" customHeight="1">
      <c r="A78" s="511" t="s">
        <v>133</v>
      </c>
      <c r="B78" s="514" t="s">
        <v>382</v>
      </c>
      <c r="C78" s="211" t="s">
        <v>204</v>
      </c>
      <c r="D78" s="167" t="s">
        <v>204</v>
      </c>
      <c r="E78" s="167" t="s">
        <v>204</v>
      </c>
      <c r="F78" s="450" t="s">
        <v>204</v>
      </c>
      <c r="G78" s="438">
        <f t="shared" ref="G78:G79" si="27">SUM(I78:L78)</f>
        <v>0</v>
      </c>
      <c r="H78" s="438">
        <f t="shared" ref="H78:H79" si="28">SUM(J78:M78)</f>
        <v>0</v>
      </c>
      <c r="I78" s="437">
        <f t="shared" ref="I78:K78" si="29">I79+I84</f>
        <v>0</v>
      </c>
      <c r="J78" s="437">
        <f t="shared" si="29"/>
        <v>0</v>
      </c>
      <c r="K78" s="445">
        <f t="shared" si="29"/>
        <v>0</v>
      </c>
      <c r="L78" s="62" t="s">
        <v>204</v>
      </c>
      <c r="M78" s="62" t="s">
        <v>204</v>
      </c>
      <c r="N78" s="437">
        <v>0</v>
      </c>
      <c r="O78" s="490">
        <v>0</v>
      </c>
      <c r="P78" s="58"/>
      <c r="Q78" s="58"/>
    </row>
    <row r="79" spans="1:17" s="19" customFormat="1" ht="23.25" customHeight="1">
      <c r="A79" s="511" t="s">
        <v>383</v>
      </c>
      <c r="B79" s="514" t="s">
        <v>384</v>
      </c>
      <c r="C79" s="211" t="s">
        <v>204</v>
      </c>
      <c r="D79" s="167" t="s">
        <v>204</v>
      </c>
      <c r="E79" s="167" t="s">
        <v>204</v>
      </c>
      <c r="F79" s="450" t="s">
        <v>204</v>
      </c>
      <c r="G79" s="438">
        <f t="shared" si="27"/>
        <v>0</v>
      </c>
      <c r="H79" s="438">
        <f t="shared" si="28"/>
        <v>0</v>
      </c>
      <c r="I79" s="437">
        <f t="shared" ref="I79:K79" si="30">I80+I85</f>
        <v>0</v>
      </c>
      <c r="J79" s="437">
        <f t="shared" si="30"/>
        <v>0</v>
      </c>
      <c r="K79" s="445">
        <f t="shared" si="30"/>
        <v>0</v>
      </c>
      <c r="L79" s="62" t="s">
        <v>204</v>
      </c>
      <c r="M79" s="62" t="s">
        <v>204</v>
      </c>
      <c r="N79" s="437">
        <v>0</v>
      </c>
      <c r="O79" s="490">
        <v>0</v>
      </c>
      <c r="P79" s="58"/>
      <c r="Q79" s="58"/>
    </row>
    <row r="80" spans="1:17" ht="31.5">
      <c r="A80" s="71" t="s">
        <v>326</v>
      </c>
      <c r="B80" s="137" t="s">
        <v>327</v>
      </c>
      <c r="C80" s="211" t="s">
        <v>204</v>
      </c>
      <c r="D80" s="167" t="s">
        <v>204</v>
      </c>
      <c r="E80" s="167" t="s">
        <v>204</v>
      </c>
      <c r="F80" s="450" t="s">
        <v>204</v>
      </c>
      <c r="G80" s="438">
        <f t="shared" ref="G80:H102" si="31">SUM(I80:L80)</f>
        <v>0</v>
      </c>
      <c r="H80" s="438">
        <f t="shared" si="31"/>
        <v>0</v>
      </c>
      <c r="I80" s="437">
        <f>I81+I86</f>
        <v>0</v>
      </c>
      <c r="J80" s="437">
        <f>J81+J86</f>
        <v>0</v>
      </c>
      <c r="K80" s="445">
        <f>K81+K86</f>
        <v>0</v>
      </c>
      <c r="L80" s="62" t="s">
        <v>204</v>
      </c>
      <c r="M80" s="62" t="s">
        <v>204</v>
      </c>
      <c r="N80" s="437">
        <v>0</v>
      </c>
      <c r="O80" s="431">
        <f t="shared" si="5"/>
        <v>0</v>
      </c>
    </row>
    <row r="81" spans="1:15" ht="31.5">
      <c r="A81" s="136" t="s">
        <v>328</v>
      </c>
      <c r="B81" s="181" t="s">
        <v>329</v>
      </c>
      <c r="C81" s="182" t="s">
        <v>204</v>
      </c>
      <c r="D81" s="182" t="s">
        <v>204</v>
      </c>
      <c r="E81" s="182" t="s">
        <v>204</v>
      </c>
      <c r="F81" s="74" t="s">
        <v>204</v>
      </c>
      <c r="G81" s="438">
        <f t="shared" si="31"/>
        <v>0</v>
      </c>
      <c r="H81" s="438">
        <f t="shared" si="31"/>
        <v>0</v>
      </c>
      <c r="I81" s="438">
        <f>SUM(I82:I85)</f>
        <v>0</v>
      </c>
      <c r="J81" s="438">
        <f>SUM(J82:J85)</f>
        <v>0</v>
      </c>
      <c r="K81" s="446">
        <f>SUM(K82:K85)</f>
        <v>0</v>
      </c>
      <c r="L81" s="62" t="s">
        <v>204</v>
      </c>
      <c r="M81" s="62" t="s">
        <v>204</v>
      </c>
      <c r="N81" s="437">
        <v>0</v>
      </c>
      <c r="O81" s="431">
        <f t="shared" si="5"/>
        <v>0</v>
      </c>
    </row>
    <row r="82" spans="1:15" ht="31.5">
      <c r="A82" s="71" t="s">
        <v>330</v>
      </c>
      <c r="B82" s="137" t="s">
        <v>331</v>
      </c>
      <c r="C82" s="167" t="s">
        <v>204</v>
      </c>
      <c r="D82" s="167" t="s">
        <v>204</v>
      </c>
      <c r="E82" s="167" t="s">
        <v>204</v>
      </c>
      <c r="F82" s="450" t="s">
        <v>204</v>
      </c>
      <c r="G82" s="438">
        <f t="shared" si="31"/>
        <v>0</v>
      </c>
      <c r="H82" s="438">
        <f t="shared" si="31"/>
        <v>0</v>
      </c>
      <c r="I82" s="438">
        <v>0</v>
      </c>
      <c r="J82" s="438">
        <v>0</v>
      </c>
      <c r="K82" s="446">
        <v>0</v>
      </c>
      <c r="L82" s="62" t="s">
        <v>204</v>
      </c>
      <c r="M82" s="62" t="s">
        <v>204</v>
      </c>
      <c r="N82" s="437">
        <v>0</v>
      </c>
      <c r="O82" s="431">
        <f t="shared" si="5"/>
        <v>0</v>
      </c>
    </row>
    <row r="83" spans="1:15" ht="31.5">
      <c r="A83" s="71" t="s">
        <v>332</v>
      </c>
      <c r="B83" s="137" t="s">
        <v>333</v>
      </c>
      <c r="C83" s="167" t="s">
        <v>204</v>
      </c>
      <c r="D83" s="167" t="s">
        <v>204</v>
      </c>
      <c r="E83" s="167" t="s">
        <v>204</v>
      </c>
      <c r="F83" s="450" t="s">
        <v>204</v>
      </c>
      <c r="G83" s="438">
        <f t="shared" si="31"/>
        <v>0</v>
      </c>
      <c r="H83" s="438">
        <f t="shared" si="31"/>
        <v>0</v>
      </c>
      <c r="I83" s="437">
        <v>0</v>
      </c>
      <c r="J83" s="437">
        <v>0</v>
      </c>
      <c r="K83" s="445">
        <v>0</v>
      </c>
      <c r="L83" s="62" t="s">
        <v>204</v>
      </c>
      <c r="M83" s="62" t="s">
        <v>204</v>
      </c>
      <c r="N83" s="437">
        <v>0</v>
      </c>
      <c r="O83" s="431">
        <f t="shared" si="5"/>
        <v>0</v>
      </c>
    </row>
    <row r="84" spans="1:15" ht="31.5">
      <c r="A84" s="71" t="s">
        <v>334</v>
      </c>
      <c r="B84" s="137" t="s">
        <v>335</v>
      </c>
      <c r="C84" s="167" t="s">
        <v>204</v>
      </c>
      <c r="D84" s="167" t="s">
        <v>204</v>
      </c>
      <c r="E84" s="167" t="s">
        <v>204</v>
      </c>
      <c r="F84" s="450" t="s">
        <v>204</v>
      </c>
      <c r="G84" s="438">
        <f t="shared" si="31"/>
        <v>0</v>
      </c>
      <c r="H84" s="438">
        <f t="shared" si="31"/>
        <v>0</v>
      </c>
      <c r="I84" s="437">
        <v>0</v>
      </c>
      <c r="J84" s="437">
        <v>0</v>
      </c>
      <c r="K84" s="445">
        <v>0</v>
      </c>
      <c r="L84" s="62" t="s">
        <v>204</v>
      </c>
      <c r="M84" s="62" t="s">
        <v>204</v>
      </c>
      <c r="N84" s="437">
        <v>0</v>
      </c>
      <c r="O84" s="431">
        <f t="shared" si="5"/>
        <v>0</v>
      </c>
    </row>
    <row r="85" spans="1:15" ht="31.5">
      <c r="A85" s="70" t="s">
        <v>336</v>
      </c>
      <c r="B85" s="327" t="s">
        <v>337</v>
      </c>
      <c r="C85" s="184" t="s">
        <v>204</v>
      </c>
      <c r="D85" s="184" t="s">
        <v>204</v>
      </c>
      <c r="E85" s="184" t="s">
        <v>204</v>
      </c>
      <c r="F85" s="464" t="s">
        <v>204</v>
      </c>
      <c r="G85" s="201">
        <f t="shared" si="31"/>
        <v>0</v>
      </c>
      <c r="H85" s="201">
        <f t="shared" si="31"/>
        <v>0</v>
      </c>
      <c r="I85" s="442">
        <v>0</v>
      </c>
      <c r="J85" s="442">
        <v>0</v>
      </c>
      <c r="K85" s="461">
        <v>0</v>
      </c>
      <c r="L85" s="441" t="s">
        <v>204</v>
      </c>
      <c r="M85" s="441" t="s">
        <v>204</v>
      </c>
      <c r="N85" s="442">
        <v>0</v>
      </c>
      <c r="O85" s="124">
        <f t="shared" si="5"/>
        <v>0</v>
      </c>
    </row>
    <row r="86" spans="1:15">
      <c r="A86" s="71" t="s">
        <v>338</v>
      </c>
      <c r="B86" s="137" t="s">
        <v>339</v>
      </c>
      <c r="C86" s="167" t="s">
        <v>204</v>
      </c>
      <c r="D86" s="167" t="s">
        <v>204</v>
      </c>
      <c r="E86" s="167" t="s">
        <v>204</v>
      </c>
      <c r="F86" s="450" t="s">
        <v>204</v>
      </c>
      <c r="G86" s="438">
        <f t="shared" si="31"/>
        <v>0</v>
      </c>
      <c r="H86" s="438">
        <f t="shared" si="31"/>
        <v>0</v>
      </c>
      <c r="I86" s="437">
        <v>0</v>
      </c>
      <c r="J86" s="437">
        <v>0</v>
      </c>
      <c r="K86" s="445">
        <v>0</v>
      </c>
      <c r="L86" s="62" t="s">
        <v>204</v>
      </c>
      <c r="M86" s="62" t="s">
        <v>204</v>
      </c>
      <c r="N86" s="437">
        <v>0</v>
      </c>
      <c r="O86" s="431">
        <f t="shared" si="5"/>
        <v>0</v>
      </c>
    </row>
    <row r="87" spans="1:15" ht="31.5">
      <c r="A87" s="71" t="s">
        <v>340</v>
      </c>
      <c r="B87" s="137" t="s">
        <v>341</v>
      </c>
      <c r="C87" s="167" t="s">
        <v>204</v>
      </c>
      <c r="D87" s="167" t="s">
        <v>204</v>
      </c>
      <c r="E87" s="167" t="s">
        <v>204</v>
      </c>
      <c r="F87" s="450" t="s">
        <v>204</v>
      </c>
      <c r="G87" s="438">
        <v>0</v>
      </c>
      <c r="H87" s="438">
        <f>SUM(J87:M87)</f>
        <v>0</v>
      </c>
      <c r="I87" s="437">
        <v>0</v>
      </c>
      <c r="J87" s="437">
        <f>J88+J89+J90+J91+J102+J103+J105</f>
        <v>0</v>
      </c>
      <c r="K87" s="445">
        <v>0</v>
      </c>
      <c r="L87" s="62" t="s">
        <v>204</v>
      </c>
      <c r="M87" s="62" t="s">
        <v>204</v>
      </c>
      <c r="N87" s="437">
        <v>0</v>
      </c>
      <c r="O87" s="431">
        <f t="shared" si="5"/>
        <v>0</v>
      </c>
    </row>
    <row r="88" spans="1:15" ht="47.25">
      <c r="A88" s="70" t="s">
        <v>134</v>
      </c>
      <c r="B88" s="327" t="s">
        <v>342</v>
      </c>
      <c r="C88" s="184" t="s">
        <v>204</v>
      </c>
      <c r="D88" s="184" t="s">
        <v>204</v>
      </c>
      <c r="E88" s="184" t="s">
        <v>204</v>
      </c>
      <c r="F88" s="464" t="s">
        <v>204</v>
      </c>
      <c r="G88" s="201">
        <f t="shared" si="31"/>
        <v>0</v>
      </c>
      <c r="H88" s="201">
        <f t="shared" si="31"/>
        <v>0</v>
      </c>
      <c r="I88" s="442">
        <v>0</v>
      </c>
      <c r="J88" s="442">
        <v>0</v>
      </c>
      <c r="K88" s="461">
        <v>0</v>
      </c>
      <c r="L88" s="79" t="s">
        <v>204</v>
      </c>
      <c r="M88" s="79" t="s">
        <v>204</v>
      </c>
      <c r="N88" s="201">
        <v>0</v>
      </c>
      <c r="O88" s="124">
        <f t="shared" si="5"/>
        <v>0</v>
      </c>
    </row>
    <row r="89" spans="1:15" ht="31.5">
      <c r="A89" s="71" t="s">
        <v>343</v>
      </c>
      <c r="B89" s="145" t="s">
        <v>344</v>
      </c>
      <c r="C89" s="167" t="s">
        <v>204</v>
      </c>
      <c r="D89" s="167" t="s">
        <v>204</v>
      </c>
      <c r="E89" s="167" t="s">
        <v>204</v>
      </c>
      <c r="F89" s="450" t="s">
        <v>204</v>
      </c>
      <c r="G89" s="438">
        <f t="shared" si="31"/>
        <v>0</v>
      </c>
      <c r="H89" s="438">
        <f t="shared" si="31"/>
        <v>0</v>
      </c>
      <c r="I89" s="437">
        <v>0</v>
      </c>
      <c r="J89" s="437">
        <v>0</v>
      </c>
      <c r="K89" s="445">
        <v>0</v>
      </c>
      <c r="L89" s="62" t="s">
        <v>204</v>
      </c>
      <c r="M89" s="62" t="s">
        <v>204</v>
      </c>
      <c r="N89" s="438">
        <v>0</v>
      </c>
      <c r="O89" s="431">
        <f t="shared" si="5"/>
        <v>0</v>
      </c>
    </row>
    <row r="90" spans="1:15" ht="31.5">
      <c r="A90" s="71" t="s">
        <v>345</v>
      </c>
      <c r="B90" s="145" t="s">
        <v>346</v>
      </c>
      <c r="C90" s="167" t="s">
        <v>204</v>
      </c>
      <c r="D90" s="167" t="s">
        <v>204</v>
      </c>
      <c r="E90" s="167" t="s">
        <v>204</v>
      </c>
      <c r="F90" s="450" t="s">
        <v>204</v>
      </c>
      <c r="G90" s="438">
        <f t="shared" si="31"/>
        <v>0</v>
      </c>
      <c r="H90" s="438">
        <f t="shared" si="31"/>
        <v>0</v>
      </c>
      <c r="I90" s="437">
        <v>0</v>
      </c>
      <c r="J90" s="437">
        <v>0</v>
      </c>
      <c r="K90" s="445">
        <v>0</v>
      </c>
      <c r="L90" s="62" t="s">
        <v>204</v>
      </c>
      <c r="M90" s="62" t="s">
        <v>204</v>
      </c>
      <c r="N90" s="438">
        <v>0</v>
      </c>
      <c r="O90" s="431">
        <f t="shared" si="5"/>
        <v>0</v>
      </c>
    </row>
    <row r="91" spans="1:15" ht="31.5">
      <c r="A91" s="70" t="s">
        <v>135</v>
      </c>
      <c r="B91" s="183" t="s">
        <v>256</v>
      </c>
      <c r="C91" s="184" t="s">
        <v>204</v>
      </c>
      <c r="D91" s="184" t="s">
        <v>204</v>
      </c>
      <c r="E91" s="184" t="s">
        <v>204</v>
      </c>
      <c r="F91" s="442">
        <f>N91</f>
        <v>4.4619999999999997</v>
      </c>
      <c r="G91" s="201">
        <f>SUM(G92:G101)</f>
        <v>4.4619999999999997</v>
      </c>
      <c r="H91" s="201">
        <f>SUM(H92:H101)</f>
        <v>0.77200000000000002</v>
      </c>
      <c r="I91" s="201">
        <f>SUM(I92:I101)</f>
        <v>3.69</v>
      </c>
      <c r="J91" s="201">
        <f>SUM(J92:J97)</f>
        <v>0</v>
      </c>
      <c r="K91" s="213">
        <f t="shared" ref="K91" si="32">SUM(K92:K97)</f>
        <v>0</v>
      </c>
      <c r="L91" s="441" t="s">
        <v>204</v>
      </c>
      <c r="M91" s="441" t="s">
        <v>204</v>
      </c>
      <c r="N91" s="201">
        <f>N92+N93+N94+N95+N96+N97+N98+N99+N100+N101</f>
        <v>4.4619999999999997</v>
      </c>
      <c r="O91" s="124">
        <f>N91</f>
        <v>4.4619999999999997</v>
      </c>
    </row>
    <row r="92" spans="1:15" ht="20.25" customHeight="1">
      <c r="A92" s="185" t="s">
        <v>137</v>
      </c>
      <c r="B92" s="89" t="s">
        <v>257</v>
      </c>
      <c r="C92" s="74" t="s">
        <v>258</v>
      </c>
      <c r="D92" s="167">
        <v>2019</v>
      </c>
      <c r="E92" s="167">
        <v>2019</v>
      </c>
      <c r="F92" s="202">
        <f>N92</f>
        <v>0.497</v>
      </c>
      <c r="G92" s="202">
        <f>I92+H92</f>
        <v>0.497</v>
      </c>
      <c r="H92" s="437">
        <v>0</v>
      </c>
      <c r="I92" s="202">
        <v>0.497</v>
      </c>
      <c r="J92" s="437">
        <v>0</v>
      </c>
      <c r="K92" s="445">
        <v>0</v>
      </c>
      <c r="L92" s="62" t="s">
        <v>204</v>
      </c>
      <c r="M92" s="62" t="s">
        <v>204</v>
      </c>
      <c r="N92" s="438">
        <v>0.497</v>
      </c>
      <c r="O92" s="431">
        <f t="shared" si="5"/>
        <v>0.497</v>
      </c>
    </row>
    <row r="93" spans="1:15" ht="23.25" customHeight="1">
      <c r="A93" s="185" t="s">
        <v>259</v>
      </c>
      <c r="B93" s="89" t="s">
        <v>257</v>
      </c>
      <c r="C93" s="74" t="s">
        <v>260</v>
      </c>
      <c r="D93" s="167">
        <v>2019</v>
      </c>
      <c r="E93" s="167">
        <v>2019</v>
      </c>
      <c r="F93" s="202">
        <f t="shared" ref="F93:F101" si="33">N93</f>
        <v>0.106</v>
      </c>
      <c r="G93" s="202">
        <f>H93</f>
        <v>0.106</v>
      </c>
      <c r="H93" s="437">
        <v>0.106</v>
      </c>
      <c r="I93" s="202">
        <v>0</v>
      </c>
      <c r="J93" s="437">
        <v>0</v>
      </c>
      <c r="K93" s="445">
        <v>0</v>
      </c>
      <c r="L93" s="62" t="s">
        <v>204</v>
      </c>
      <c r="M93" s="62" t="s">
        <v>204</v>
      </c>
      <c r="N93" s="438">
        <v>0.106</v>
      </c>
      <c r="O93" s="431">
        <f t="shared" si="5"/>
        <v>0.106</v>
      </c>
    </row>
    <row r="94" spans="1:15">
      <c r="A94" s="185" t="s">
        <v>261</v>
      </c>
      <c r="B94" s="89" t="s">
        <v>262</v>
      </c>
      <c r="C94" s="74" t="s">
        <v>263</v>
      </c>
      <c r="D94" s="167">
        <v>2019</v>
      </c>
      <c r="E94" s="167">
        <v>2019</v>
      </c>
      <c r="F94" s="202">
        <f t="shared" si="33"/>
        <v>0.09</v>
      </c>
      <c r="G94" s="202">
        <f>I94+H94</f>
        <v>0.09</v>
      </c>
      <c r="H94" s="437">
        <v>0</v>
      </c>
      <c r="I94" s="202">
        <v>0.09</v>
      </c>
      <c r="J94" s="437">
        <v>0</v>
      </c>
      <c r="K94" s="445">
        <v>0</v>
      </c>
      <c r="L94" s="62" t="s">
        <v>204</v>
      </c>
      <c r="M94" s="62" t="s">
        <v>204</v>
      </c>
      <c r="N94" s="438">
        <v>0.09</v>
      </c>
      <c r="O94" s="431">
        <f t="shared" si="5"/>
        <v>0.09</v>
      </c>
    </row>
    <row r="95" spans="1:15">
      <c r="A95" s="185" t="s">
        <v>264</v>
      </c>
      <c r="B95" s="89" t="s">
        <v>262</v>
      </c>
      <c r="C95" s="74" t="s">
        <v>265</v>
      </c>
      <c r="D95" s="167">
        <v>2019</v>
      </c>
      <c r="E95" s="167">
        <v>2019</v>
      </c>
      <c r="F95" s="202">
        <f t="shared" si="33"/>
        <v>1.9E-2</v>
      </c>
      <c r="G95" s="202">
        <f>H95</f>
        <v>1.9E-2</v>
      </c>
      <c r="H95" s="437">
        <v>1.9E-2</v>
      </c>
      <c r="I95" s="202">
        <v>0</v>
      </c>
      <c r="J95" s="437">
        <v>0</v>
      </c>
      <c r="K95" s="445">
        <v>0</v>
      </c>
      <c r="L95" s="62" t="s">
        <v>204</v>
      </c>
      <c r="M95" s="62" t="s">
        <v>204</v>
      </c>
      <c r="N95" s="438">
        <v>1.9E-2</v>
      </c>
      <c r="O95" s="431">
        <f t="shared" si="5"/>
        <v>1.9E-2</v>
      </c>
    </row>
    <row r="96" spans="1:15">
      <c r="A96" s="185" t="s">
        <v>266</v>
      </c>
      <c r="B96" s="89" t="s">
        <v>267</v>
      </c>
      <c r="C96" s="74" t="s">
        <v>268</v>
      </c>
      <c r="D96" s="167">
        <v>2019</v>
      </c>
      <c r="E96" s="167">
        <v>2019</v>
      </c>
      <c r="F96" s="202">
        <f t="shared" si="33"/>
        <v>2.2400000000000002</v>
      </c>
      <c r="G96" s="202">
        <f>I96+H96</f>
        <v>2.2400000000000002</v>
      </c>
      <c r="H96" s="437">
        <v>0</v>
      </c>
      <c r="I96" s="202">
        <v>2.2400000000000002</v>
      </c>
      <c r="J96" s="437">
        <v>0</v>
      </c>
      <c r="K96" s="445">
        <v>0</v>
      </c>
      <c r="L96" s="62" t="s">
        <v>204</v>
      </c>
      <c r="M96" s="62" t="s">
        <v>204</v>
      </c>
      <c r="N96" s="438">
        <v>2.2400000000000002</v>
      </c>
      <c r="O96" s="431">
        <f t="shared" ref="O96:O105" si="34">N96</f>
        <v>2.2400000000000002</v>
      </c>
    </row>
    <row r="97" spans="1:15">
      <c r="A97" s="185" t="s">
        <v>269</v>
      </c>
      <c r="B97" s="186" t="s">
        <v>267</v>
      </c>
      <c r="C97" s="90" t="s">
        <v>270</v>
      </c>
      <c r="D97" s="214">
        <v>2019</v>
      </c>
      <c r="E97" s="214">
        <v>2019</v>
      </c>
      <c r="F97" s="202">
        <f t="shared" si="33"/>
        <v>0.375</v>
      </c>
      <c r="G97" s="203">
        <f>H97</f>
        <v>0.375</v>
      </c>
      <c r="H97" s="465">
        <v>0.375</v>
      </c>
      <c r="I97" s="203">
        <v>0</v>
      </c>
      <c r="J97" s="465">
        <v>0</v>
      </c>
      <c r="K97" s="466">
        <v>0</v>
      </c>
      <c r="L97" s="62" t="s">
        <v>204</v>
      </c>
      <c r="M97" s="62" t="s">
        <v>204</v>
      </c>
      <c r="N97" s="467">
        <v>0.375</v>
      </c>
      <c r="O97" s="431">
        <f t="shared" si="34"/>
        <v>0.375</v>
      </c>
    </row>
    <row r="98" spans="1:15">
      <c r="A98" s="187" t="s">
        <v>271</v>
      </c>
      <c r="B98" s="188" t="s">
        <v>394</v>
      </c>
      <c r="C98" s="189" t="s">
        <v>278</v>
      </c>
      <c r="D98" s="215">
        <v>2019</v>
      </c>
      <c r="E98" s="215">
        <v>2019</v>
      </c>
      <c r="F98" s="202">
        <f t="shared" si="33"/>
        <v>0.501</v>
      </c>
      <c r="G98" s="204">
        <f>J98+I98+H98</f>
        <v>0.501</v>
      </c>
      <c r="H98" s="468">
        <v>0</v>
      </c>
      <c r="I98" s="204">
        <v>0.501</v>
      </c>
      <c r="J98" s="468">
        <v>0</v>
      </c>
      <c r="K98" s="469">
        <v>0</v>
      </c>
      <c r="L98" s="62" t="s">
        <v>204</v>
      </c>
      <c r="M98" s="62" t="s">
        <v>204</v>
      </c>
      <c r="N98" s="204">
        <v>0.501</v>
      </c>
      <c r="O98" s="431">
        <f t="shared" si="34"/>
        <v>0.501</v>
      </c>
    </row>
    <row r="99" spans="1:15">
      <c r="A99" s="187" t="s">
        <v>274</v>
      </c>
      <c r="B99" s="188" t="s">
        <v>394</v>
      </c>
      <c r="C99" s="189" t="s">
        <v>280</v>
      </c>
      <c r="D99" s="215">
        <v>2019</v>
      </c>
      <c r="E99" s="215">
        <v>2019</v>
      </c>
      <c r="F99" s="202">
        <f t="shared" si="33"/>
        <v>0.17</v>
      </c>
      <c r="G99" s="204">
        <f>H99</f>
        <v>0.17</v>
      </c>
      <c r="H99" s="468">
        <v>0.17</v>
      </c>
      <c r="I99" s="204">
        <v>0</v>
      </c>
      <c r="J99" s="468">
        <v>0</v>
      </c>
      <c r="K99" s="469">
        <v>0</v>
      </c>
      <c r="L99" s="62" t="s">
        <v>204</v>
      </c>
      <c r="M99" s="62" t="s">
        <v>204</v>
      </c>
      <c r="N99" s="204">
        <v>0.17</v>
      </c>
      <c r="O99" s="431">
        <f t="shared" si="34"/>
        <v>0.17</v>
      </c>
    </row>
    <row r="100" spans="1:15" ht="30">
      <c r="A100" s="185" t="s">
        <v>276</v>
      </c>
      <c r="B100" s="84" t="s">
        <v>395</v>
      </c>
      <c r="C100" s="90" t="s">
        <v>273</v>
      </c>
      <c r="D100" s="216">
        <v>2019</v>
      </c>
      <c r="E100" s="216">
        <v>2019</v>
      </c>
      <c r="F100" s="202">
        <f t="shared" si="33"/>
        <v>0.36199999999999999</v>
      </c>
      <c r="G100" s="202">
        <f>I100</f>
        <v>0.36199999999999999</v>
      </c>
      <c r="H100" s="470">
        <v>0</v>
      </c>
      <c r="I100" s="202">
        <v>0.36199999999999999</v>
      </c>
      <c r="J100" s="470">
        <v>0</v>
      </c>
      <c r="K100" s="471">
        <v>0</v>
      </c>
      <c r="L100" s="62" t="s">
        <v>204</v>
      </c>
      <c r="M100" s="62" t="s">
        <v>204</v>
      </c>
      <c r="N100" s="472">
        <v>0.36199999999999999</v>
      </c>
      <c r="O100" s="431">
        <f t="shared" si="34"/>
        <v>0.36199999999999999</v>
      </c>
    </row>
    <row r="101" spans="1:15" ht="30">
      <c r="A101" s="190" t="s">
        <v>279</v>
      </c>
      <c r="B101" s="84" t="s">
        <v>395</v>
      </c>
      <c r="C101" s="91" t="s">
        <v>275</v>
      </c>
      <c r="D101" s="216">
        <v>2019</v>
      </c>
      <c r="E101" s="216">
        <v>2019</v>
      </c>
      <c r="F101" s="202">
        <f t="shared" si="33"/>
        <v>0.10199999999999999</v>
      </c>
      <c r="G101" s="202">
        <f>H101</f>
        <v>0.10199999999999999</v>
      </c>
      <c r="H101" s="470">
        <v>0.10199999999999999</v>
      </c>
      <c r="I101" s="202">
        <v>0</v>
      </c>
      <c r="J101" s="470">
        <v>0</v>
      </c>
      <c r="K101" s="471">
        <v>0</v>
      </c>
      <c r="L101" s="62" t="s">
        <v>204</v>
      </c>
      <c r="M101" s="62" t="s">
        <v>204</v>
      </c>
      <c r="N101" s="472">
        <v>0.10199999999999999</v>
      </c>
      <c r="O101" s="431">
        <f t="shared" si="34"/>
        <v>0.10199999999999999</v>
      </c>
    </row>
    <row r="102" spans="1:15" ht="31.5">
      <c r="A102" s="355" t="s">
        <v>347</v>
      </c>
      <c r="B102" s="411" t="s">
        <v>348</v>
      </c>
      <c r="C102" s="193" t="s">
        <v>204</v>
      </c>
      <c r="D102" s="211" t="s">
        <v>204</v>
      </c>
      <c r="E102" s="211" t="s">
        <v>204</v>
      </c>
      <c r="F102" s="138" t="s">
        <v>204</v>
      </c>
      <c r="G102" s="443">
        <f t="shared" si="31"/>
        <v>0</v>
      </c>
      <c r="H102" s="444">
        <v>0</v>
      </c>
      <c r="I102" s="444">
        <v>0</v>
      </c>
      <c r="J102" s="444">
        <v>0</v>
      </c>
      <c r="K102" s="473">
        <v>0</v>
      </c>
      <c r="L102" s="62" t="s">
        <v>204</v>
      </c>
      <c r="M102" s="62" t="s">
        <v>204</v>
      </c>
      <c r="N102" s="474">
        <v>0</v>
      </c>
      <c r="O102" s="431">
        <f t="shared" si="34"/>
        <v>0</v>
      </c>
    </row>
    <row r="103" spans="1:15">
      <c r="A103" s="171" t="s">
        <v>281</v>
      </c>
      <c r="B103" s="172" t="s">
        <v>282</v>
      </c>
      <c r="C103" s="173" t="s">
        <v>204</v>
      </c>
      <c r="D103" s="173" t="s">
        <v>204</v>
      </c>
      <c r="E103" s="173" t="s">
        <v>204</v>
      </c>
      <c r="F103" s="453">
        <f>N103</f>
        <v>0</v>
      </c>
      <c r="G103" s="453">
        <f>SUM(G104:G105)</f>
        <v>5.0860000000000003</v>
      </c>
      <c r="H103" s="453">
        <f t="shared" ref="H103:J103" si="35">SUM(H104:H105)</f>
        <v>0</v>
      </c>
      <c r="I103" s="453">
        <f t="shared" si="35"/>
        <v>0</v>
      </c>
      <c r="J103" s="453">
        <f t="shared" si="35"/>
        <v>0</v>
      </c>
      <c r="K103" s="454">
        <f>SUM(K104:K105)</f>
        <v>5.0860000000000003</v>
      </c>
      <c r="L103" s="79" t="s">
        <v>204</v>
      </c>
      <c r="M103" s="79" t="s">
        <v>204</v>
      </c>
      <c r="N103" s="455">
        <v>0</v>
      </c>
      <c r="O103" s="116">
        <f t="shared" si="34"/>
        <v>0</v>
      </c>
    </row>
    <row r="104" spans="1:15">
      <c r="A104" s="136" t="s">
        <v>283</v>
      </c>
      <c r="B104" s="135" t="s">
        <v>284</v>
      </c>
      <c r="C104" s="74" t="s">
        <v>285</v>
      </c>
      <c r="D104" s="182">
        <v>2016</v>
      </c>
      <c r="E104" s="182">
        <v>2016</v>
      </c>
      <c r="F104" s="438">
        <f>N104</f>
        <v>0</v>
      </c>
      <c r="G104" s="437">
        <f>K104</f>
        <v>2.5430000000000001</v>
      </c>
      <c r="H104" s="437">
        <v>0</v>
      </c>
      <c r="I104" s="437">
        <v>0</v>
      </c>
      <c r="J104" s="437">
        <v>0</v>
      </c>
      <c r="K104" s="74">
        <v>2.5430000000000001</v>
      </c>
      <c r="L104" s="62" t="s">
        <v>204</v>
      </c>
      <c r="M104" s="62" t="s">
        <v>204</v>
      </c>
      <c r="N104" s="437">
        <v>0</v>
      </c>
      <c r="O104" s="431">
        <f t="shared" si="34"/>
        <v>0</v>
      </c>
    </row>
    <row r="105" spans="1:15">
      <c r="A105" s="136" t="s">
        <v>286</v>
      </c>
      <c r="B105" s="135" t="s">
        <v>396</v>
      </c>
      <c r="C105" s="74" t="s">
        <v>288</v>
      </c>
      <c r="D105" s="182">
        <v>2017</v>
      </c>
      <c r="E105" s="182">
        <v>2017</v>
      </c>
      <c r="F105" s="438">
        <f>N105</f>
        <v>0</v>
      </c>
      <c r="G105" s="437">
        <f>K105</f>
        <v>2.5430000000000001</v>
      </c>
      <c r="H105" s="437">
        <v>0</v>
      </c>
      <c r="I105" s="437">
        <v>0</v>
      </c>
      <c r="J105" s="437">
        <v>0</v>
      </c>
      <c r="K105" s="74">
        <v>2.5430000000000001</v>
      </c>
      <c r="L105" s="62" t="s">
        <v>204</v>
      </c>
      <c r="M105" s="62" t="s">
        <v>204</v>
      </c>
      <c r="N105" s="437">
        <v>0</v>
      </c>
      <c r="O105" s="431">
        <f t="shared" si="34"/>
        <v>0</v>
      </c>
    </row>
    <row r="106" spans="1:15">
      <c r="F106" s="475"/>
      <c r="G106" s="475"/>
      <c r="H106" s="475"/>
      <c r="I106" s="475"/>
      <c r="J106" s="475"/>
      <c r="K106" s="475"/>
      <c r="L106" s="121"/>
      <c r="M106" s="121"/>
      <c r="N106" s="475"/>
      <c r="O106" s="475"/>
    </row>
    <row r="150" spans="1:17" s="19" customFormat="1" ht="25.5" customHeight="1">
      <c r="A150" s="641" t="s">
        <v>385</v>
      </c>
      <c r="B150" s="641"/>
      <c r="C150" s="641"/>
      <c r="D150" s="641"/>
      <c r="E150" s="641"/>
      <c r="F150" s="641"/>
      <c r="G150" s="641"/>
      <c r="H150" s="641"/>
      <c r="I150" s="641"/>
      <c r="J150" s="641"/>
      <c r="K150" s="641"/>
      <c r="L150" s="641"/>
      <c r="M150" s="641"/>
      <c r="N150" s="641"/>
      <c r="O150" s="641"/>
      <c r="P150" s="39"/>
      <c r="Q150" s="39"/>
    </row>
    <row r="151" spans="1:17" s="19" customFormat="1" ht="45.75" customHeight="1">
      <c r="A151" s="641" t="s">
        <v>386</v>
      </c>
      <c r="B151" s="641"/>
      <c r="C151" s="641"/>
      <c r="D151" s="641"/>
      <c r="E151" s="641"/>
      <c r="F151" s="641"/>
      <c r="G151" s="641"/>
      <c r="H151" s="641"/>
      <c r="I151" s="641"/>
      <c r="J151" s="641"/>
      <c r="K151" s="641"/>
      <c r="L151" s="641"/>
      <c r="M151" s="641"/>
      <c r="N151" s="641"/>
      <c r="O151" s="641"/>
      <c r="P151" s="39"/>
      <c r="Q151" s="39"/>
    </row>
    <row r="152" spans="1:17" ht="64.5" customHeight="1">
      <c r="A152" s="639" t="s">
        <v>387</v>
      </c>
      <c r="B152" s="639"/>
      <c r="C152" s="639"/>
      <c r="D152" s="639"/>
      <c r="E152" s="639"/>
      <c r="F152" s="639"/>
      <c r="G152" s="639"/>
      <c r="H152" s="639"/>
      <c r="I152" s="639"/>
      <c r="J152" s="639"/>
      <c r="K152" s="639"/>
      <c r="L152" s="639"/>
      <c r="M152" s="639"/>
      <c r="N152" s="639"/>
      <c r="O152" s="639"/>
    </row>
    <row r="153" spans="1:17" ht="24" customHeight="1">
      <c r="A153" s="640" t="s">
        <v>148</v>
      </c>
      <c r="B153" s="640"/>
      <c r="C153" s="640"/>
      <c r="D153" s="640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</row>
    <row r="154" spans="1:17" ht="44.25" customHeight="1">
      <c r="A154" s="639" t="s">
        <v>187</v>
      </c>
      <c r="B154" s="639"/>
      <c r="C154" s="639"/>
      <c r="D154" s="639"/>
      <c r="E154" s="639"/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</row>
    <row r="155" spans="1:17" ht="24" customHeight="1">
      <c r="A155" s="640" t="s">
        <v>150</v>
      </c>
      <c r="B155" s="640"/>
      <c r="C155" s="640"/>
      <c r="D155" s="640"/>
      <c r="E155" s="640"/>
      <c r="F155" s="640"/>
      <c r="G155" s="640"/>
      <c r="H155" s="640"/>
      <c r="I155" s="640"/>
      <c r="J155" s="640"/>
      <c r="K155" s="640"/>
      <c r="L155" s="640"/>
      <c r="M155" s="640"/>
      <c r="N155" s="640"/>
      <c r="O155" s="640"/>
    </row>
  </sheetData>
  <mergeCells count="24">
    <mergeCell ref="A154:O154"/>
    <mergeCell ref="A155:O155"/>
    <mergeCell ref="N10:O10"/>
    <mergeCell ref="L11:M11"/>
    <mergeCell ref="D10:D12"/>
    <mergeCell ref="E10:E11"/>
    <mergeCell ref="A152:O152"/>
    <mergeCell ref="A153:O153"/>
    <mergeCell ref="A150:O150"/>
    <mergeCell ref="A151:O151"/>
    <mergeCell ref="G11:K11"/>
    <mergeCell ref="O11:O12"/>
    <mergeCell ref="A10:A12"/>
    <mergeCell ref="J1:O3"/>
    <mergeCell ref="A5:M5"/>
    <mergeCell ref="G10:K10"/>
    <mergeCell ref="L10:M10"/>
    <mergeCell ref="B10:B12"/>
    <mergeCell ref="C10:C12"/>
    <mergeCell ref="A7:O7"/>
    <mergeCell ref="A8:O8"/>
    <mergeCell ref="F10:F11"/>
    <mergeCell ref="A4:O4"/>
    <mergeCell ref="A9:O9"/>
  </mergeCells>
  <pageMargins left="0.59055118110236227" right="0.39370078740157483" top="0.78740157480314965" bottom="0.39370078740157483" header="0.31496062992125984" footer="0.31496062992125984"/>
  <pageSetup paperSize="9" scale="53" firstPageNumber="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20"/>
  <sheetViews>
    <sheetView view="pageBreakPreview" zoomScale="60" zoomScaleNormal="61" workbookViewId="0">
      <selection activeCell="Y1" sqref="Y1:AE2"/>
    </sheetView>
  </sheetViews>
  <sheetFormatPr defaultColWidth="9.375" defaultRowHeight="15"/>
  <cols>
    <col min="1" max="1" width="9.625" style="140" customWidth="1"/>
    <col min="2" max="2" width="57.625" style="140" customWidth="1"/>
    <col min="3" max="3" width="16" style="140" customWidth="1"/>
    <col min="4" max="4" width="16.75" style="140" customWidth="1"/>
    <col min="5" max="5" width="14.25" style="140" customWidth="1"/>
    <col min="6" max="6" width="10" style="140" customWidth="1"/>
    <col min="7" max="7" width="9" style="140" customWidth="1"/>
    <col min="8" max="8" width="8.5" style="140" customWidth="1"/>
    <col min="9" max="9" width="6.625" style="143" customWidth="1"/>
    <col min="10" max="10" width="8.5" style="140" customWidth="1"/>
    <col min="11" max="11" width="11.5" style="140" customWidth="1"/>
    <col min="12" max="12" width="9.875" style="140" customWidth="1"/>
    <col min="13" max="13" width="6.875" style="140" customWidth="1"/>
    <col min="14" max="14" width="10.125" style="143" customWidth="1"/>
    <col min="15" max="15" width="10.5" style="140" customWidth="1"/>
    <col min="16" max="16" width="8.375" style="140" customWidth="1"/>
    <col min="17" max="17" width="8.5" style="140" hidden="1" customWidth="1"/>
    <col min="18" max="18" width="7.875" style="140" customWidth="1"/>
    <col min="19" max="19" width="9.25" style="140" hidden="1" customWidth="1"/>
    <col min="20" max="20" width="10" style="140" customWidth="1"/>
    <col min="21" max="22" width="8.5" style="140" customWidth="1"/>
    <col min="23" max="23" width="8.625" style="143" customWidth="1"/>
    <col min="24" max="24" width="10.75" style="143" customWidth="1"/>
    <col min="25" max="25" width="10.375" style="143" customWidth="1"/>
    <col min="26" max="26" width="12" style="143" customWidth="1"/>
    <col min="27" max="27" width="8.5" style="143" customWidth="1"/>
    <col min="28" max="28" width="10.375" style="143" customWidth="1"/>
    <col min="29" max="29" width="11.875" style="143" customWidth="1"/>
    <col min="30" max="30" width="11.625" style="143" customWidth="1"/>
    <col min="31" max="31" width="11.25" style="140" customWidth="1"/>
    <col min="32" max="16384" width="9.375" style="140"/>
  </cols>
  <sheetData>
    <row r="1" spans="1:232" s="19" customFormat="1" ht="60.75" customHeight="1">
      <c r="A1" s="64"/>
      <c r="B1" s="64"/>
      <c r="C1" s="64"/>
      <c r="D1" s="58"/>
      <c r="E1" s="58"/>
      <c r="F1" s="58"/>
      <c r="G1" s="58"/>
      <c r="H1" s="58"/>
      <c r="I1" s="58"/>
      <c r="Q1" s="58"/>
      <c r="R1" s="58"/>
      <c r="S1" s="58"/>
      <c r="T1" s="58"/>
      <c r="U1" s="58"/>
      <c r="V1" s="58"/>
      <c r="W1" s="58"/>
      <c r="Y1" s="648" t="s">
        <v>477</v>
      </c>
      <c r="Z1" s="649"/>
      <c r="AA1" s="649"/>
      <c r="AB1" s="649"/>
      <c r="AC1" s="649"/>
      <c r="AD1" s="649"/>
      <c r="AE1" s="649"/>
    </row>
    <row r="2" spans="1:232" s="19" customFormat="1" ht="21.75" customHeight="1">
      <c r="A2" s="64"/>
      <c r="B2" s="64"/>
      <c r="C2" s="64"/>
      <c r="D2" s="58"/>
      <c r="E2" s="58"/>
      <c r="F2" s="58"/>
      <c r="G2" s="58"/>
      <c r="H2" s="58"/>
      <c r="I2" s="58"/>
      <c r="Q2" s="58"/>
      <c r="R2" s="58"/>
      <c r="S2" s="58"/>
      <c r="T2" s="58"/>
      <c r="U2" s="58"/>
      <c r="V2" s="58"/>
      <c r="W2" s="58"/>
      <c r="Y2" s="649"/>
      <c r="Z2" s="649"/>
      <c r="AA2" s="649"/>
      <c r="AB2" s="649"/>
      <c r="AC2" s="649"/>
      <c r="AD2" s="649"/>
      <c r="AE2" s="649"/>
    </row>
    <row r="3" spans="1:232" s="19" customFormat="1" ht="15.75" customHeight="1">
      <c r="A3" s="64"/>
      <c r="B3" s="64"/>
      <c r="C3" s="64"/>
      <c r="D3" s="58"/>
      <c r="E3" s="58"/>
      <c r="F3" s="58"/>
      <c r="G3" s="58"/>
      <c r="H3" s="58"/>
      <c r="I3" s="58"/>
      <c r="K3" s="555" t="s">
        <v>96</v>
      </c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67"/>
      <c r="AA3" s="567"/>
      <c r="AB3" s="567"/>
      <c r="AC3" s="567"/>
      <c r="AD3" s="567"/>
      <c r="AE3" s="567"/>
    </row>
    <row r="4" spans="1:232" s="19" customFormat="1" ht="18.75">
      <c r="K4" s="555" t="s">
        <v>98</v>
      </c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</row>
    <row r="5" spans="1:232" s="19" customFormat="1" ht="18.75"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3"/>
      <c r="W5" s="553"/>
      <c r="X5" s="555"/>
      <c r="Y5" s="555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232" s="19" customFormat="1" ht="18.75">
      <c r="K6" s="564" t="s">
        <v>460</v>
      </c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232" s="19" customFormat="1" ht="18.75">
      <c r="G7" s="630" t="s">
        <v>99</v>
      </c>
      <c r="H7" s="630"/>
      <c r="I7" s="630"/>
      <c r="J7" s="630"/>
      <c r="K7" s="630"/>
      <c r="L7" s="630"/>
      <c r="M7" s="630"/>
      <c r="N7" s="630"/>
      <c r="O7" s="630"/>
      <c r="P7" s="35"/>
      <c r="Q7" s="35"/>
      <c r="R7" s="35"/>
      <c r="S7" s="35"/>
      <c r="T7" s="35"/>
      <c r="U7" s="35"/>
      <c r="V7" s="35"/>
      <c r="W7" s="35"/>
      <c r="X7" s="35"/>
      <c r="Y7" s="35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232" s="19" customFormat="1" ht="15.75">
      <c r="P8" s="35"/>
      <c r="Q8" s="35"/>
      <c r="R8" s="3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232" s="19" customFormat="1" ht="15.75" customHeight="1">
      <c r="A9" s="650"/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232" s="141" customFormat="1" ht="16.7" customHeight="1">
      <c r="A10" s="647" t="s">
        <v>52</v>
      </c>
      <c r="B10" s="647" t="s">
        <v>19</v>
      </c>
      <c r="C10" s="647" t="s">
        <v>1</v>
      </c>
      <c r="D10" s="647" t="s">
        <v>349</v>
      </c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</row>
    <row r="11" spans="1:232" ht="47.25" customHeight="1">
      <c r="A11" s="647"/>
      <c r="B11" s="647"/>
      <c r="C11" s="647"/>
      <c r="D11" s="647" t="s">
        <v>29</v>
      </c>
      <c r="E11" s="647"/>
      <c r="F11" s="647"/>
      <c r="G11" s="647"/>
      <c r="H11" s="647"/>
      <c r="I11" s="647"/>
      <c r="J11" s="647"/>
      <c r="K11" s="647"/>
      <c r="L11" s="647"/>
      <c r="M11" s="647" t="s">
        <v>30</v>
      </c>
      <c r="N11" s="647"/>
      <c r="O11" s="647"/>
      <c r="P11" s="647"/>
      <c r="Q11" s="647"/>
      <c r="R11" s="647"/>
      <c r="S11" s="647"/>
      <c r="T11" s="647"/>
      <c r="U11" s="647" t="s">
        <v>25</v>
      </c>
      <c r="V11" s="647"/>
      <c r="W11" s="647"/>
      <c r="X11" s="645" t="s">
        <v>26</v>
      </c>
      <c r="Y11" s="645"/>
      <c r="Z11" s="645" t="s">
        <v>20</v>
      </c>
      <c r="AA11" s="645"/>
      <c r="AB11" s="645"/>
      <c r="AC11" s="645" t="s">
        <v>24</v>
      </c>
      <c r="AD11" s="645"/>
      <c r="AE11" s="5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</row>
    <row r="12" spans="1:232" s="314" customFormat="1" ht="243" customHeight="1">
      <c r="A12" s="647"/>
      <c r="B12" s="647"/>
      <c r="C12" s="647"/>
      <c r="D12" s="571" t="s">
        <v>350</v>
      </c>
      <c r="E12" s="571" t="s">
        <v>351</v>
      </c>
      <c r="F12" s="646" t="s">
        <v>352</v>
      </c>
      <c r="G12" s="646"/>
      <c r="H12" s="646" t="s">
        <v>353</v>
      </c>
      <c r="I12" s="646"/>
      <c r="J12" s="571" t="s">
        <v>354</v>
      </c>
      <c r="K12" s="571" t="s">
        <v>355</v>
      </c>
      <c r="L12" s="571" t="s">
        <v>356</v>
      </c>
      <c r="M12" s="571" t="s">
        <v>357</v>
      </c>
      <c r="N12" s="409" t="s">
        <v>358</v>
      </c>
      <c r="O12" s="409" t="s">
        <v>358</v>
      </c>
      <c r="P12" s="646" t="s">
        <v>359</v>
      </c>
      <c r="Q12" s="646"/>
      <c r="R12" s="646" t="s">
        <v>360</v>
      </c>
      <c r="S12" s="646"/>
      <c r="T12" s="409" t="s">
        <v>361</v>
      </c>
      <c r="U12" s="409" t="s">
        <v>362</v>
      </c>
      <c r="V12" s="409" t="s">
        <v>363</v>
      </c>
      <c r="W12" s="409" t="s">
        <v>364</v>
      </c>
      <c r="X12" s="409" t="s">
        <v>365</v>
      </c>
      <c r="Y12" s="409" t="s">
        <v>366</v>
      </c>
      <c r="Z12" s="409" t="s">
        <v>367</v>
      </c>
      <c r="AA12" s="409" t="s">
        <v>368</v>
      </c>
      <c r="AB12" s="571" t="s">
        <v>369</v>
      </c>
      <c r="AC12" s="571" t="s">
        <v>370</v>
      </c>
      <c r="AD12" s="409" t="s">
        <v>371</v>
      </c>
      <c r="AE12" s="409" t="s">
        <v>372</v>
      </c>
    </row>
    <row r="13" spans="1:232" s="143" customFormat="1" ht="122.25" customHeight="1">
      <c r="A13" s="647"/>
      <c r="B13" s="647"/>
      <c r="C13" s="647"/>
      <c r="D13" s="571" t="s">
        <v>459</v>
      </c>
      <c r="E13" s="571" t="s">
        <v>459</v>
      </c>
      <c r="F13" s="571" t="s">
        <v>459</v>
      </c>
      <c r="G13" s="571" t="s">
        <v>459</v>
      </c>
      <c r="H13" s="571" t="s">
        <v>459</v>
      </c>
      <c r="I13" s="571" t="s">
        <v>459</v>
      </c>
      <c r="J13" s="571" t="s">
        <v>459</v>
      </c>
      <c r="K13" s="571" t="s">
        <v>459</v>
      </c>
      <c r="L13" s="571" t="s">
        <v>459</v>
      </c>
      <c r="M13" s="571" t="s">
        <v>459</v>
      </c>
      <c r="N13" s="571" t="s">
        <v>459</v>
      </c>
      <c r="O13" s="571" t="s">
        <v>459</v>
      </c>
      <c r="P13" s="571" t="s">
        <v>459</v>
      </c>
      <c r="Q13" s="571" t="s">
        <v>459</v>
      </c>
      <c r="R13" s="571" t="s">
        <v>459</v>
      </c>
      <c r="S13" s="571" t="s">
        <v>459</v>
      </c>
      <c r="T13" s="571" t="s">
        <v>459</v>
      </c>
      <c r="U13" s="571" t="s">
        <v>459</v>
      </c>
      <c r="V13" s="571" t="s">
        <v>459</v>
      </c>
      <c r="W13" s="571" t="s">
        <v>459</v>
      </c>
      <c r="X13" s="571" t="s">
        <v>459</v>
      </c>
      <c r="Y13" s="571" t="s">
        <v>459</v>
      </c>
      <c r="Z13" s="571" t="s">
        <v>459</v>
      </c>
      <c r="AA13" s="571" t="s">
        <v>459</v>
      </c>
      <c r="AB13" s="571" t="s">
        <v>459</v>
      </c>
      <c r="AC13" s="571" t="s">
        <v>459</v>
      </c>
      <c r="AD13" s="571" t="s">
        <v>459</v>
      </c>
      <c r="AE13" s="571" t="s">
        <v>459</v>
      </c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2"/>
      <c r="EA13" s="312"/>
      <c r="EB13" s="312"/>
      <c r="EC13" s="312"/>
      <c r="ED13" s="312"/>
      <c r="EE13" s="312"/>
      <c r="EF13" s="312"/>
      <c r="EG13" s="312"/>
      <c r="EH13" s="312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12"/>
      <c r="FQ13" s="31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12"/>
      <c r="GC13" s="312"/>
      <c r="GD13" s="312"/>
      <c r="GE13" s="312"/>
      <c r="GF13" s="312"/>
      <c r="GG13" s="312"/>
      <c r="GH13" s="312"/>
      <c r="GI13" s="312"/>
      <c r="GJ13" s="312"/>
      <c r="GK13" s="312"/>
      <c r="GL13" s="312"/>
      <c r="GM13" s="312"/>
      <c r="GN13" s="312"/>
      <c r="GO13" s="312"/>
      <c r="GP13" s="312"/>
      <c r="GQ13" s="312"/>
      <c r="GR13" s="312"/>
      <c r="GS13" s="312"/>
      <c r="GT13" s="312"/>
      <c r="GU13" s="312"/>
      <c r="GV13" s="312"/>
      <c r="GW13" s="312"/>
      <c r="GX13" s="312"/>
      <c r="GY13" s="312"/>
      <c r="GZ13" s="312"/>
      <c r="HA13" s="312"/>
      <c r="HB13" s="312"/>
      <c r="HC13" s="312"/>
      <c r="HD13" s="312"/>
      <c r="HE13" s="312"/>
      <c r="HF13" s="312"/>
      <c r="HG13" s="312"/>
      <c r="HH13" s="312"/>
      <c r="HI13" s="312"/>
      <c r="HJ13" s="312"/>
      <c r="HK13" s="312"/>
      <c r="HL13" s="312"/>
      <c r="HM13" s="312"/>
      <c r="HN13" s="312"/>
      <c r="HO13" s="312"/>
      <c r="HP13" s="312"/>
      <c r="HQ13" s="312"/>
      <c r="HR13" s="312"/>
      <c r="HS13" s="312"/>
      <c r="HT13" s="312"/>
      <c r="HU13" s="312"/>
      <c r="HV13" s="312"/>
      <c r="HW13" s="312"/>
      <c r="HX13" s="312"/>
    </row>
    <row r="14" spans="1:232" s="143" customFormat="1" ht="17.25" customHeight="1">
      <c r="A14" s="192"/>
      <c r="B14" s="192"/>
      <c r="C14" s="192"/>
      <c r="D14" s="643" t="s">
        <v>373</v>
      </c>
      <c r="E14" s="643"/>
      <c r="F14" s="643"/>
      <c r="G14" s="643"/>
      <c r="H14" s="643"/>
      <c r="I14" s="643"/>
      <c r="J14" s="643"/>
      <c r="K14" s="643"/>
      <c r="L14" s="643"/>
      <c r="M14" s="644" t="s">
        <v>373</v>
      </c>
      <c r="N14" s="644"/>
      <c r="O14" s="644"/>
      <c r="P14" s="644"/>
      <c r="Q14" s="644"/>
      <c r="R14" s="644"/>
      <c r="S14" s="644"/>
      <c r="T14" s="312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  <c r="FL14" s="312"/>
      <c r="FM14" s="312"/>
      <c r="FN14" s="312"/>
      <c r="FO14" s="312"/>
      <c r="FP14" s="312"/>
      <c r="FQ14" s="312"/>
      <c r="FR14" s="312"/>
      <c r="FS14" s="312"/>
      <c r="FT14" s="312"/>
      <c r="FU14" s="312"/>
      <c r="FV14" s="312"/>
      <c r="FW14" s="312"/>
      <c r="FX14" s="312"/>
      <c r="FY14" s="312"/>
      <c r="FZ14" s="312"/>
      <c r="GA14" s="312"/>
      <c r="GB14" s="312"/>
      <c r="GC14" s="312"/>
      <c r="GD14" s="312"/>
      <c r="GE14" s="312"/>
      <c r="GF14" s="312"/>
      <c r="GG14" s="312"/>
      <c r="GH14" s="312"/>
      <c r="GI14" s="312"/>
      <c r="GJ14" s="312"/>
      <c r="GK14" s="312"/>
      <c r="GL14" s="312"/>
      <c r="GM14" s="312"/>
      <c r="GN14" s="312"/>
      <c r="GO14" s="312"/>
      <c r="GP14" s="312"/>
      <c r="GQ14" s="312"/>
      <c r="GR14" s="312"/>
      <c r="GS14" s="312"/>
      <c r="GT14" s="312"/>
      <c r="GU14" s="312"/>
      <c r="GV14" s="312"/>
      <c r="GW14" s="312"/>
      <c r="GX14" s="312"/>
      <c r="GY14" s="312"/>
      <c r="GZ14" s="312"/>
      <c r="HA14" s="312"/>
      <c r="HB14" s="312"/>
      <c r="HC14" s="312"/>
      <c r="HD14" s="312"/>
      <c r="HE14" s="312"/>
      <c r="HF14" s="312"/>
      <c r="HG14" s="312"/>
      <c r="HH14" s="312"/>
      <c r="HI14" s="312"/>
      <c r="HJ14" s="312"/>
      <c r="HK14" s="312"/>
      <c r="HL14" s="312"/>
      <c r="HM14" s="312"/>
      <c r="HN14" s="312"/>
      <c r="HO14" s="312"/>
      <c r="HP14" s="312"/>
      <c r="HQ14" s="312"/>
      <c r="HR14" s="312"/>
      <c r="HS14" s="312"/>
      <c r="HT14" s="312"/>
      <c r="HU14" s="312"/>
      <c r="HV14" s="312"/>
      <c r="HW14" s="312"/>
      <c r="HX14" s="312"/>
    </row>
    <row r="15" spans="1:232" s="143" customFormat="1" ht="17.25" customHeight="1">
      <c r="A15" s="165"/>
      <c r="B15" s="165"/>
      <c r="C15" s="165"/>
      <c r="D15" s="401" t="s">
        <v>374</v>
      </c>
      <c r="E15" s="401" t="s">
        <v>374</v>
      </c>
      <c r="F15" s="401" t="s">
        <v>374</v>
      </c>
      <c r="G15" s="402">
        <v>0.4</v>
      </c>
      <c r="H15" s="401" t="s">
        <v>374</v>
      </c>
      <c r="I15" s="402">
        <v>0.4</v>
      </c>
      <c r="J15" s="146"/>
      <c r="K15" s="146"/>
      <c r="L15" s="146"/>
      <c r="M15" s="401" t="s">
        <v>374</v>
      </c>
      <c r="N15" s="408"/>
      <c r="O15" s="408"/>
      <c r="P15" s="642" t="s">
        <v>374</v>
      </c>
      <c r="Q15" s="642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2"/>
      <c r="FJ15" s="312"/>
      <c r="FK15" s="312"/>
      <c r="FL15" s="312"/>
      <c r="FM15" s="312"/>
      <c r="FN15" s="312"/>
      <c r="FO15" s="312"/>
      <c r="FP15" s="312"/>
      <c r="FQ15" s="312"/>
      <c r="FR15" s="312"/>
      <c r="FS15" s="312"/>
      <c r="FT15" s="312"/>
      <c r="FU15" s="312"/>
      <c r="FV15" s="312"/>
      <c r="FW15" s="312"/>
      <c r="FX15" s="312"/>
      <c r="FY15" s="312"/>
      <c r="FZ15" s="312"/>
      <c r="GA15" s="312"/>
      <c r="GB15" s="312"/>
      <c r="GC15" s="312"/>
      <c r="GD15" s="312"/>
      <c r="GE15" s="312"/>
      <c r="GF15" s="312"/>
      <c r="GG15" s="312"/>
      <c r="GH15" s="312"/>
      <c r="GI15" s="312"/>
      <c r="GJ15" s="312"/>
      <c r="GK15" s="312"/>
      <c r="GL15" s="312"/>
      <c r="GM15" s="312"/>
      <c r="GN15" s="312"/>
      <c r="GO15" s="312"/>
      <c r="GP15" s="312"/>
      <c r="GQ15" s="312"/>
      <c r="GR15" s="312"/>
      <c r="GS15" s="312"/>
      <c r="GT15" s="312"/>
      <c r="GU15" s="312"/>
      <c r="GV15" s="312"/>
      <c r="GW15" s="312"/>
      <c r="GX15" s="312"/>
      <c r="GY15" s="312"/>
      <c r="GZ15" s="312"/>
      <c r="HA15" s="312"/>
      <c r="HB15" s="312"/>
      <c r="HC15" s="312"/>
      <c r="HD15" s="312"/>
      <c r="HE15" s="312"/>
      <c r="HF15" s="312"/>
      <c r="HG15" s="312"/>
      <c r="HH15" s="312"/>
      <c r="HI15" s="312"/>
      <c r="HJ15" s="312"/>
      <c r="HK15" s="312"/>
      <c r="HL15" s="312"/>
      <c r="HM15" s="312"/>
      <c r="HN15" s="312"/>
      <c r="HO15" s="312"/>
      <c r="HP15" s="312"/>
      <c r="HQ15" s="312"/>
      <c r="HR15" s="312"/>
      <c r="HS15" s="312"/>
      <c r="HT15" s="312"/>
      <c r="HU15" s="312"/>
      <c r="HV15" s="312"/>
      <c r="HW15" s="312"/>
      <c r="HX15" s="312"/>
    </row>
    <row r="16" spans="1:232" s="149" customFormat="1" ht="15.75">
      <c r="A16" s="129">
        <v>1</v>
      </c>
      <c r="B16" s="147">
        <v>2</v>
      </c>
      <c r="C16" s="129">
        <v>3</v>
      </c>
      <c r="D16" s="148" t="s">
        <v>36</v>
      </c>
      <c r="E16" s="148" t="s">
        <v>43</v>
      </c>
      <c r="F16" s="148" t="s">
        <v>375</v>
      </c>
      <c r="G16" s="148" t="s">
        <v>51</v>
      </c>
      <c r="H16" s="148" t="s">
        <v>441</v>
      </c>
      <c r="I16" s="148" t="s">
        <v>442</v>
      </c>
      <c r="J16" s="148" t="s">
        <v>443</v>
      </c>
      <c r="K16" s="148" t="s">
        <v>444</v>
      </c>
      <c r="L16" s="148" t="s">
        <v>376</v>
      </c>
      <c r="M16" s="148" t="s">
        <v>377</v>
      </c>
      <c r="N16" s="148" t="s">
        <v>378</v>
      </c>
      <c r="O16" s="148" t="s">
        <v>379</v>
      </c>
      <c r="P16" s="148" t="s">
        <v>380</v>
      </c>
      <c r="Q16" s="148" t="s">
        <v>381</v>
      </c>
      <c r="R16" s="148" t="s">
        <v>445</v>
      </c>
      <c r="S16" s="148" t="s">
        <v>446</v>
      </c>
      <c r="T16" s="148" t="s">
        <v>447</v>
      </c>
      <c r="U16" s="148" t="s">
        <v>448</v>
      </c>
      <c r="V16" s="148" t="s">
        <v>449</v>
      </c>
      <c r="W16" s="148" t="s">
        <v>450</v>
      </c>
      <c r="X16" s="148" t="s">
        <v>451</v>
      </c>
      <c r="Y16" s="148" t="s">
        <v>452</v>
      </c>
      <c r="Z16" s="148" t="s">
        <v>453</v>
      </c>
      <c r="AA16" s="148" t="s">
        <v>454</v>
      </c>
      <c r="AB16" s="148" t="s">
        <v>455</v>
      </c>
      <c r="AC16" s="148" t="s">
        <v>456</v>
      </c>
      <c r="AD16" s="148" t="s">
        <v>457</v>
      </c>
      <c r="AE16" s="148" t="s">
        <v>458</v>
      </c>
    </row>
    <row r="17" spans="1:32" s="143" customFormat="1" ht="20.25" customHeight="1">
      <c r="A17" s="210">
        <v>0</v>
      </c>
      <c r="B17" s="345" t="s">
        <v>203</v>
      </c>
      <c r="C17" s="346" t="s">
        <v>204</v>
      </c>
      <c r="D17" s="346">
        <f t="shared" ref="D17:M17" si="0">SUM(D18:D23)</f>
        <v>0</v>
      </c>
      <c r="E17" s="346">
        <f t="shared" si="0"/>
        <v>0</v>
      </c>
      <c r="F17" s="346">
        <f t="shared" si="0"/>
        <v>0</v>
      </c>
      <c r="G17" s="346">
        <f t="shared" si="0"/>
        <v>0</v>
      </c>
      <c r="H17" s="346">
        <f t="shared" si="0"/>
        <v>0</v>
      </c>
      <c r="I17" s="346">
        <f t="shared" si="0"/>
        <v>0</v>
      </c>
      <c r="J17" s="346">
        <f t="shared" si="0"/>
        <v>0</v>
      </c>
      <c r="K17" s="346">
        <f t="shared" si="0"/>
        <v>0</v>
      </c>
      <c r="L17" s="346">
        <f t="shared" si="0"/>
        <v>0</v>
      </c>
      <c r="M17" s="346">
        <f t="shared" si="0"/>
        <v>0</v>
      </c>
      <c r="N17" s="349">
        <f>N19+N23+N20+N21+N18</f>
        <v>16.524999999999999</v>
      </c>
      <c r="O17" s="347" t="s">
        <v>204</v>
      </c>
      <c r="P17" s="348">
        <f>SUM(P18:P23)</f>
        <v>0</v>
      </c>
      <c r="Q17" s="347" t="s">
        <v>204</v>
      </c>
      <c r="R17" s="346">
        <f>SUM(R18:R23)</f>
        <v>0</v>
      </c>
      <c r="S17" s="347" t="s">
        <v>204</v>
      </c>
      <c r="T17" s="347" t="s">
        <v>204</v>
      </c>
      <c r="U17" s="346">
        <f t="shared" ref="U17:AC17" si="1">SUM(U18:U23)</f>
        <v>0</v>
      </c>
      <c r="V17" s="346">
        <f t="shared" si="1"/>
        <v>0</v>
      </c>
      <c r="W17" s="348">
        <f t="shared" si="1"/>
        <v>358</v>
      </c>
      <c r="X17" s="346">
        <f t="shared" si="1"/>
        <v>0</v>
      </c>
      <c r="Y17" s="346">
        <f t="shared" si="1"/>
        <v>0</v>
      </c>
      <c r="Z17" s="346">
        <f t="shared" si="1"/>
        <v>0</v>
      </c>
      <c r="AA17" s="346">
        <f t="shared" si="1"/>
        <v>0</v>
      </c>
      <c r="AB17" s="346">
        <f t="shared" si="1"/>
        <v>0</v>
      </c>
      <c r="AC17" s="346">
        <f t="shared" si="1"/>
        <v>0</v>
      </c>
      <c r="AD17" s="349">
        <f>AD19+AD23+AD20+AD21+AD18</f>
        <v>16.234299999999998</v>
      </c>
      <c r="AE17" s="347" t="s">
        <v>204</v>
      </c>
      <c r="AF17" s="315"/>
    </row>
    <row r="18" spans="1:32" s="143" customFormat="1" ht="20.25" customHeight="1">
      <c r="A18" s="129" t="s">
        <v>297</v>
      </c>
      <c r="B18" s="130" t="s">
        <v>289</v>
      </c>
      <c r="C18" s="152" t="s">
        <v>204</v>
      </c>
      <c r="D18" s="153">
        <f t="shared" ref="D18:N18" si="2">D25</f>
        <v>0</v>
      </c>
      <c r="E18" s="153">
        <f t="shared" si="2"/>
        <v>0</v>
      </c>
      <c r="F18" s="153">
        <f t="shared" si="2"/>
        <v>0</v>
      </c>
      <c r="G18" s="153">
        <f t="shared" si="2"/>
        <v>0</v>
      </c>
      <c r="H18" s="153">
        <f t="shared" si="2"/>
        <v>0</v>
      </c>
      <c r="I18" s="153">
        <f t="shared" si="2"/>
        <v>0</v>
      </c>
      <c r="J18" s="153">
        <f t="shared" si="2"/>
        <v>0</v>
      </c>
      <c r="K18" s="153">
        <f t="shared" si="2"/>
        <v>0</v>
      </c>
      <c r="L18" s="153">
        <f t="shared" si="2"/>
        <v>0</v>
      </c>
      <c r="M18" s="153">
        <f t="shared" si="2"/>
        <v>0</v>
      </c>
      <c r="N18" s="153">
        <f t="shared" si="2"/>
        <v>2.2000000000000002</v>
      </c>
      <c r="O18" s="152" t="s">
        <v>204</v>
      </c>
      <c r="P18" s="153">
        <f>P25</f>
        <v>0</v>
      </c>
      <c r="Q18" s="152" t="s">
        <v>204</v>
      </c>
      <c r="R18" s="153">
        <f>R25</f>
        <v>0</v>
      </c>
      <c r="S18" s="152" t="s">
        <v>204</v>
      </c>
      <c r="T18" s="152" t="s">
        <v>204</v>
      </c>
      <c r="U18" s="153">
        <f t="shared" ref="U18:AD18" si="3">U25</f>
        <v>0</v>
      </c>
      <c r="V18" s="153">
        <f t="shared" si="3"/>
        <v>0</v>
      </c>
      <c r="W18" s="154" t="str">
        <f t="shared" si="3"/>
        <v>нд</v>
      </c>
      <c r="X18" s="153">
        <f t="shared" si="3"/>
        <v>0</v>
      </c>
      <c r="Y18" s="153">
        <f t="shared" si="3"/>
        <v>0</v>
      </c>
      <c r="Z18" s="153">
        <f t="shared" si="3"/>
        <v>0</v>
      </c>
      <c r="AA18" s="153">
        <f t="shared" si="3"/>
        <v>0</v>
      </c>
      <c r="AB18" s="153">
        <f t="shared" si="3"/>
        <v>0</v>
      </c>
      <c r="AC18" s="153">
        <f t="shared" si="3"/>
        <v>0</v>
      </c>
      <c r="AD18" s="153">
        <f t="shared" si="3"/>
        <v>2.8254000000000001</v>
      </c>
      <c r="AE18" s="152" t="s">
        <v>204</v>
      </c>
    </row>
    <row r="19" spans="1:32" s="143" customFormat="1" ht="35.25" customHeight="1">
      <c r="A19" s="129" t="s">
        <v>298</v>
      </c>
      <c r="B19" s="130" t="s">
        <v>290</v>
      </c>
      <c r="C19" s="152" t="s">
        <v>204</v>
      </c>
      <c r="D19" s="153">
        <f t="shared" ref="D19:M19" si="4">D42</f>
        <v>0</v>
      </c>
      <c r="E19" s="153">
        <f t="shared" si="4"/>
        <v>0</v>
      </c>
      <c r="F19" s="153">
        <f t="shared" si="4"/>
        <v>0</v>
      </c>
      <c r="G19" s="153">
        <f t="shared" si="4"/>
        <v>0</v>
      </c>
      <c r="H19" s="153">
        <f t="shared" si="4"/>
        <v>0</v>
      </c>
      <c r="I19" s="153">
        <f t="shared" si="4"/>
        <v>0</v>
      </c>
      <c r="J19" s="153">
        <f t="shared" si="4"/>
        <v>0</v>
      </c>
      <c r="K19" s="153">
        <f t="shared" si="4"/>
        <v>0</v>
      </c>
      <c r="L19" s="153">
        <f t="shared" si="4"/>
        <v>0</v>
      </c>
      <c r="M19" s="153">
        <f t="shared" si="4"/>
        <v>0</v>
      </c>
      <c r="N19" s="153">
        <f>N42</f>
        <v>9.6050000000000004</v>
      </c>
      <c r="O19" s="152" t="s">
        <v>204</v>
      </c>
      <c r="P19" s="153">
        <f>P42</f>
        <v>0</v>
      </c>
      <c r="Q19" s="152" t="s">
        <v>204</v>
      </c>
      <c r="R19" s="153">
        <f>R42</f>
        <v>0</v>
      </c>
      <c r="S19" s="152" t="s">
        <v>204</v>
      </c>
      <c r="T19" s="152" t="s">
        <v>204</v>
      </c>
      <c r="U19" s="153">
        <f t="shared" ref="U19:AD19" si="5">U42</f>
        <v>0</v>
      </c>
      <c r="V19" s="153">
        <f t="shared" si="5"/>
        <v>0</v>
      </c>
      <c r="W19" s="154">
        <f t="shared" si="5"/>
        <v>358</v>
      </c>
      <c r="X19" s="153">
        <f t="shared" si="5"/>
        <v>0</v>
      </c>
      <c r="Y19" s="153">
        <f t="shared" si="5"/>
        <v>0</v>
      </c>
      <c r="Z19" s="153">
        <f t="shared" si="5"/>
        <v>0</v>
      </c>
      <c r="AA19" s="153">
        <f t="shared" si="5"/>
        <v>0</v>
      </c>
      <c r="AB19" s="153">
        <f t="shared" si="5"/>
        <v>0</v>
      </c>
      <c r="AC19" s="153">
        <f t="shared" si="5"/>
        <v>0</v>
      </c>
      <c r="AD19" s="153">
        <f t="shared" si="5"/>
        <v>8.2099999999999991</v>
      </c>
      <c r="AE19" s="152" t="s">
        <v>204</v>
      </c>
    </row>
    <row r="20" spans="1:32" s="143" customFormat="1" ht="50.25" customHeight="1">
      <c r="A20" s="129" t="s">
        <v>299</v>
      </c>
      <c r="B20" s="130" t="s">
        <v>291</v>
      </c>
      <c r="C20" s="152" t="s">
        <v>204</v>
      </c>
      <c r="D20" s="153">
        <f t="shared" ref="D20:N20" si="6">D78</f>
        <v>0</v>
      </c>
      <c r="E20" s="153">
        <f t="shared" si="6"/>
        <v>0</v>
      </c>
      <c r="F20" s="153">
        <f t="shared" si="6"/>
        <v>0</v>
      </c>
      <c r="G20" s="153">
        <f t="shared" si="6"/>
        <v>0</v>
      </c>
      <c r="H20" s="153">
        <f t="shared" si="6"/>
        <v>0</v>
      </c>
      <c r="I20" s="153">
        <f t="shared" si="6"/>
        <v>0</v>
      </c>
      <c r="J20" s="153">
        <f t="shared" si="6"/>
        <v>0</v>
      </c>
      <c r="K20" s="153">
        <f t="shared" si="6"/>
        <v>0</v>
      </c>
      <c r="L20" s="153">
        <f t="shared" si="6"/>
        <v>0</v>
      </c>
      <c r="M20" s="153">
        <f t="shared" si="6"/>
        <v>0</v>
      </c>
      <c r="N20" s="153">
        <f t="shared" si="6"/>
        <v>0</v>
      </c>
      <c r="O20" s="152" t="s">
        <v>204</v>
      </c>
      <c r="P20" s="153">
        <f>P78</f>
        <v>0</v>
      </c>
      <c r="Q20" s="152" t="s">
        <v>204</v>
      </c>
      <c r="R20" s="153">
        <f>R78</f>
        <v>0</v>
      </c>
      <c r="S20" s="152" t="s">
        <v>204</v>
      </c>
      <c r="T20" s="152" t="s">
        <v>204</v>
      </c>
      <c r="U20" s="153">
        <f>U78</f>
        <v>0</v>
      </c>
      <c r="V20" s="153">
        <f>V78</f>
        <v>0</v>
      </c>
      <c r="W20" s="152" t="s">
        <v>204</v>
      </c>
      <c r="X20" s="153">
        <f t="shared" ref="X20:AC20" si="7">X78</f>
        <v>0</v>
      </c>
      <c r="Y20" s="153">
        <f t="shared" si="7"/>
        <v>0</v>
      </c>
      <c r="Z20" s="153">
        <f t="shared" si="7"/>
        <v>0</v>
      </c>
      <c r="AA20" s="153">
        <f t="shared" si="7"/>
        <v>0</v>
      </c>
      <c r="AB20" s="153">
        <f t="shared" si="7"/>
        <v>0</v>
      </c>
      <c r="AC20" s="153">
        <f t="shared" si="7"/>
        <v>0</v>
      </c>
      <c r="AD20" s="153">
        <v>0</v>
      </c>
      <c r="AE20" s="152" t="s">
        <v>204</v>
      </c>
    </row>
    <row r="21" spans="1:32" s="143" customFormat="1" ht="37.9" customHeight="1">
      <c r="A21" s="129" t="s">
        <v>205</v>
      </c>
      <c r="B21" s="130" t="s">
        <v>292</v>
      </c>
      <c r="C21" s="152" t="s">
        <v>204</v>
      </c>
      <c r="D21" s="153">
        <f t="shared" ref="D21:M21" si="8">D81</f>
        <v>0</v>
      </c>
      <c r="E21" s="153">
        <f t="shared" si="8"/>
        <v>0</v>
      </c>
      <c r="F21" s="153">
        <f t="shared" si="8"/>
        <v>0</v>
      </c>
      <c r="G21" s="153">
        <f t="shared" si="8"/>
        <v>0</v>
      </c>
      <c r="H21" s="153">
        <f t="shared" si="8"/>
        <v>0</v>
      </c>
      <c r="I21" s="153">
        <f t="shared" si="8"/>
        <v>0</v>
      </c>
      <c r="J21" s="153">
        <f t="shared" si="8"/>
        <v>0</v>
      </c>
      <c r="K21" s="153">
        <f t="shared" si="8"/>
        <v>0</v>
      </c>
      <c r="L21" s="153">
        <f t="shared" si="8"/>
        <v>0</v>
      </c>
      <c r="M21" s="153">
        <f t="shared" si="8"/>
        <v>0</v>
      </c>
      <c r="N21" s="153">
        <f>N81</f>
        <v>4.72</v>
      </c>
      <c r="O21" s="152" t="s">
        <v>204</v>
      </c>
      <c r="P21" s="153">
        <f>P81</f>
        <v>0</v>
      </c>
      <c r="Q21" s="152" t="s">
        <v>204</v>
      </c>
      <c r="R21" s="153">
        <f>R81</f>
        <v>0</v>
      </c>
      <c r="S21" s="152" t="s">
        <v>204</v>
      </c>
      <c r="T21" s="152" t="s">
        <v>204</v>
      </c>
      <c r="U21" s="153">
        <f>U81</f>
        <v>0</v>
      </c>
      <c r="V21" s="153">
        <f>V81</f>
        <v>0</v>
      </c>
      <c r="W21" s="152" t="s">
        <v>204</v>
      </c>
      <c r="X21" s="153">
        <f t="shared" ref="X21:AD21" si="9">X81</f>
        <v>0</v>
      </c>
      <c r="Y21" s="153">
        <f t="shared" si="9"/>
        <v>0</v>
      </c>
      <c r="Z21" s="153">
        <f t="shared" si="9"/>
        <v>0</v>
      </c>
      <c r="AA21" s="153">
        <f t="shared" si="9"/>
        <v>0</v>
      </c>
      <c r="AB21" s="153">
        <f t="shared" si="9"/>
        <v>0</v>
      </c>
      <c r="AC21" s="153">
        <f t="shared" si="9"/>
        <v>0</v>
      </c>
      <c r="AD21" s="153">
        <f t="shared" si="9"/>
        <v>5.198900000000001</v>
      </c>
      <c r="AE21" s="152" t="s">
        <v>204</v>
      </c>
    </row>
    <row r="22" spans="1:32" s="143" customFormat="1" ht="35.25" customHeight="1">
      <c r="A22" s="129" t="s">
        <v>206</v>
      </c>
      <c r="B22" s="130" t="s">
        <v>293</v>
      </c>
      <c r="C22" s="152" t="s">
        <v>204</v>
      </c>
      <c r="D22" s="153">
        <f t="shared" ref="D22:M22" si="10">D92</f>
        <v>0</v>
      </c>
      <c r="E22" s="153">
        <f t="shared" si="10"/>
        <v>0</v>
      </c>
      <c r="F22" s="153">
        <f t="shared" si="10"/>
        <v>0</v>
      </c>
      <c r="G22" s="153">
        <f t="shared" si="10"/>
        <v>0</v>
      </c>
      <c r="H22" s="153">
        <f t="shared" si="10"/>
        <v>0</v>
      </c>
      <c r="I22" s="153">
        <f t="shared" si="10"/>
        <v>0</v>
      </c>
      <c r="J22" s="153">
        <f t="shared" si="10"/>
        <v>0</v>
      </c>
      <c r="K22" s="153">
        <f t="shared" si="10"/>
        <v>0</v>
      </c>
      <c r="L22" s="153">
        <f t="shared" si="10"/>
        <v>0</v>
      </c>
      <c r="M22" s="153">
        <f t="shared" si="10"/>
        <v>0</v>
      </c>
      <c r="N22" s="153">
        <f t="shared" ref="N22:N23" si="11">N92</f>
        <v>0</v>
      </c>
      <c r="O22" s="152" t="s">
        <v>204</v>
      </c>
      <c r="P22" s="153">
        <f>P92</f>
        <v>0</v>
      </c>
      <c r="Q22" s="152" t="s">
        <v>204</v>
      </c>
      <c r="R22" s="153">
        <f>R92</f>
        <v>0</v>
      </c>
      <c r="S22" s="152" t="s">
        <v>204</v>
      </c>
      <c r="T22" s="152" t="s">
        <v>204</v>
      </c>
      <c r="U22" s="153">
        <f>U92</f>
        <v>0</v>
      </c>
      <c r="V22" s="153">
        <f>V92</f>
        <v>0</v>
      </c>
      <c r="W22" s="152" t="s">
        <v>204</v>
      </c>
      <c r="X22" s="153">
        <f t="shared" ref="X22:AD23" si="12">X92</f>
        <v>0</v>
      </c>
      <c r="Y22" s="153">
        <f t="shared" si="12"/>
        <v>0</v>
      </c>
      <c r="Z22" s="153">
        <f t="shared" si="12"/>
        <v>0</v>
      </c>
      <c r="AA22" s="153">
        <f t="shared" si="12"/>
        <v>0</v>
      </c>
      <c r="AB22" s="153">
        <f t="shared" si="12"/>
        <v>0</v>
      </c>
      <c r="AC22" s="153">
        <f t="shared" si="12"/>
        <v>0</v>
      </c>
      <c r="AD22" s="153">
        <f t="shared" si="12"/>
        <v>0</v>
      </c>
      <c r="AE22" s="152" t="s">
        <v>204</v>
      </c>
    </row>
    <row r="23" spans="1:32" s="143" customFormat="1" ht="20.25" customHeight="1">
      <c r="A23" s="129" t="s">
        <v>207</v>
      </c>
      <c r="B23" s="130" t="s">
        <v>294</v>
      </c>
      <c r="C23" s="152" t="s">
        <v>204</v>
      </c>
      <c r="D23" s="153">
        <f t="shared" ref="D23:M23" si="13">D93</f>
        <v>0</v>
      </c>
      <c r="E23" s="153">
        <f t="shared" si="13"/>
        <v>0</v>
      </c>
      <c r="F23" s="153">
        <f t="shared" si="13"/>
        <v>0</v>
      </c>
      <c r="G23" s="153">
        <f t="shared" si="13"/>
        <v>0</v>
      </c>
      <c r="H23" s="153">
        <f t="shared" si="13"/>
        <v>0</v>
      </c>
      <c r="I23" s="153">
        <f t="shared" si="13"/>
        <v>0</v>
      </c>
      <c r="J23" s="153">
        <f t="shared" si="13"/>
        <v>0</v>
      </c>
      <c r="K23" s="153">
        <f t="shared" si="13"/>
        <v>0</v>
      </c>
      <c r="L23" s="153">
        <f t="shared" si="13"/>
        <v>0</v>
      </c>
      <c r="M23" s="153">
        <f t="shared" si="13"/>
        <v>0</v>
      </c>
      <c r="N23" s="153">
        <f t="shared" si="11"/>
        <v>0</v>
      </c>
      <c r="O23" s="152" t="s">
        <v>204</v>
      </c>
      <c r="P23" s="153">
        <f>P93</f>
        <v>0</v>
      </c>
      <c r="Q23" s="152" t="s">
        <v>204</v>
      </c>
      <c r="R23" s="153">
        <f>R93</f>
        <v>0</v>
      </c>
      <c r="S23" s="152" t="s">
        <v>204</v>
      </c>
      <c r="T23" s="152" t="s">
        <v>204</v>
      </c>
      <c r="U23" s="153">
        <f>U93</f>
        <v>0</v>
      </c>
      <c r="V23" s="153">
        <f>V93</f>
        <v>0</v>
      </c>
      <c r="W23" s="152" t="s">
        <v>204</v>
      </c>
      <c r="X23" s="153">
        <f t="shared" si="12"/>
        <v>0</v>
      </c>
      <c r="Y23" s="153">
        <f t="shared" si="12"/>
        <v>0</v>
      </c>
      <c r="Z23" s="153">
        <f t="shared" si="12"/>
        <v>0</v>
      </c>
      <c r="AA23" s="153">
        <f t="shared" si="12"/>
        <v>0</v>
      </c>
      <c r="AB23" s="153">
        <f t="shared" si="12"/>
        <v>0</v>
      </c>
      <c r="AC23" s="153">
        <f t="shared" si="12"/>
        <v>0</v>
      </c>
      <c r="AD23" s="153">
        <f t="shared" si="12"/>
        <v>0</v>
      </c>
      <c r="AE23" s="152" t="s">
        <v>204</v>
      </c>
    </row>
    <row r="24" spans="1:32" s="143" customFormat="1" ht="20.25" customHeight="1">
      <c r="A24" s="518">
        <v>1</v>
      </c>
      <c r="B24" s="519" t="s">
        <v>213</v>
      </c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2"/>
      <c r="P24" s="153"/>
      <c r="Q24" s="152"/>
      <c r="R24" s="153"/>
      <c r="S24" s="152"/>
      <c r="T24" s="152"/>
      <c r="U24" s="153"/>
      <c r="V24" s="153"/>
      <c r="W24" s="152"/>
      <c r="X24" s="153"/>
      <c r="Y24" s="153"/>
      <c r="Z24" s="153"/>
      <c r="AA24" s="153"/>
      <c r="AB24" s="153"/>
      <c r="AC24" s="153"/>
      <c r="AD24" s="153"/>
      <c r="AE24" s="152"/>
    </row>
    <row r="25" spans="1:32" s="143" customFormat="1" ht="21" customHeight="1">
      <c r="A25" s="70" t="s">
        <v>106</v>
      </c>
      <c r="B25" s="183" t="s">
        <v>300</v>
      </c>
      <c r="C25" s="347" t="s">
        <v>204</v>
      </c>
      <c r="D25" s="346">
        <f t="shared" ref="D25:N25" si="14">D26</f>
        <v>0</v>
      </c>
      <c r="E25" s="346">
        <f t="shared" si="14"/>
        <v>0</v>
      </c>
      <c r="F25" s="346">
        <f t="shared" si="14"/>
        <v>0</v>
      </c>
      <c r="G25" s="346">
        <f t="shared" si="14"/>
        <v>0</v>
      </c>
      <c r="H25" s="346">
        <f t="shared" si="14"/>
        <v>0</v>
      </c>
      <c r="I25" s="346">
        <f t="shared" si="14"/>
        <v>0</v>
      </c>
      <c r="J25" s="346">
        <f t="shared" si="14"/>
        <v>0</v>
      </c>
      <c r="K25" s="346">
        <f t="shared" si="14"/>
        <v>0</v>
      </c>
      <c r="L25" s="346">
        <f t="shared" si="14"/>
        <v>0</v>
      </c>
      <c r="M25" s="346">
        <f t="shared" si="14"/>
        <v>0</v>
      </c>
      <c r="N25" s="346">
        <f t="shared" si="14"/>
        <v>2.2000000000000002</v>
      </c>
      <c r="O25" s="347" t="s">
        <v>204</v>
      </c>
      <c r="P25" s="346">
        <f>P26</f>
        <v>0</v>
      </c>
      <c r="Q25" s="347" t="s">
        <v>204</v>
      </c>
      <c r="R25" s="346">
        <f>R26</f>
        <v>0</v>
      </c>
      <c r="S25" s="347" t="s">
        <v>204</v>
      </c>
      <c r="T25" s="347" t="s">
        <v>204</v>
      </c>
      <c r="U25" s="346">
        <f>U26</f>
        <v>0</v>
      </c>
      <c r="V25" s="346">
        <f>V26</f>
        <v>0</v>
      </c>
      <c r="W25" s="347" t="s">
        <v>204</v>
      </c>
      <c r="X25" s="346">
        <f t="shared" ref="X25:AC25" si="15">X26</f>
        <v>0</v>
      </c>
      <c r="Y25" s="346">
        <f t="shared" si="15"/>
        <v>0</v>
      </c>
      <c r="Z25" s="346">
        <f t="shared" si="15"/>
        <v>0</v>
      </c>
      <c r="AA25" s="346">
        <f t="shared" si="15"/>
        <v>0</v>
      </c>
      <c r="AB25" s="346">
        <f t="shared" si="15"/>
        <v>0</v>
      </c>
      <c r="AC25" s="346">
        <f t="shared" si="15"/>
        <v>0</v>
      </c>
      <c r="AD25" s="346">
        <f>AD26</f>
        <v>2.8254000000000001</v>
      </c>
      <c r="AE25" s="347" t="s">
        <v>204</v>
      </c>
    </row>
    <row r="26" spans="1:32" s="143" customFormat="1" ht="44.85" customHeight="1">
      <c r="A26" s="71" t="s">
        <v>107</v>
      </c>
      <c r="B26" s="165" t="s">
        <v>208</v>
      </c>
      <c r="C26" s="152" t="s">
        <v>204</v>
      </c>
      <c r="D26" s="153">
        <f t="shared" ref="D26:M26" si="16">D27+D29+D30</f>
        <v>0</v>
      </c>
      <c r="E26" s="153">
        <f t="shared" si="16"/>
        <v>0</v>
      </c>
      <c r="F26" s="153">
        <f t="shared" si="16"/>
        <v>0</v>
      </c>
      <c r="G26" s="153">
        <f t="shared" si="16"/>
        <v>0</v>
      </c>
      <c r="H26" s="153">
        <f t="shared" si="16"/>
        <v>0</v>
      </c>
      <c r="I26" s="153">
        <f t="shared" si="16"/>
        <v>0</v>
      </c>
      <c r="J26" s="153">
        <f t="shared" si="16"/>
        <v>0</v>
      </c>
      <c r="K26" s="153">
        <f t="shared" si="16"/>
        <v>0</v>
      </c>
      <c r="L26" s="153">
        <f t="shared" si="16"/>
        <v>0</v>
      </c>
      <c r="M26" s="153">
        <f t="shared" si="16"/>
        <v>0</v>
      </c>
      <c r="N26" s="153">
        <f>N27</f>
        <v>2.2000000000000002</v>
      </c>
      <c r="O26" s="152" t="s">
        <v>204</v>
      </c>
      <c r="P26" s="153">
        <f>P27</f>
        <v>0</v>
      </c>
      <c r="Q26" s="152" t="s">
        <v>204</v>
      </c>
      <c r="R26" s="153">
        <f>R27+R29+R30</f>
        <v>0</v>
      </c>
      <c r="S26" s="152" t="s">
        <v>204</v>
      </c>
      <c r="T26" s="152" t="s">
        <v>204</v>
      </c>
      <c r="U26" s="153">
        <f>U27+U29+U30</f>
        <v>0</v>
      </c>
      <c r="V26" s="153">
        <f>V27+V29+V30</f>
        <v>0</v>
      </c>
      <c r="W26" s="152" t="s">
        <v>204</v>
      </c>
      <c r="X26" s="153">
        <f t="shared" ref="X26:AC26" si="17">X27+X29+X30</f>
        <v>0</v>
      </c>
      <c r="Y26" s="153">
        <f t="shared" si="17"/>
        <v>0</v>
      </c>
      <c r="Z26" s="153">
        <f t="shared" si="17"/>
        <v>0</v>
      </c>
      <c r="AA26" s="153">
        <f t="shared" si="17"/>
        <v>0</v>
      </c>
      <c r="AB26" s="153">
        <f t="shared" si="17"/>
        <v>0</v>
      </c>
      <c r="AC26" s="153">
        <f t="shared" si="17"/>
        <v>0</v>
      </c>
      <c r="AD26" s="153">
        <f>AD27</f>
        <v>2.8254000000000001</v>
      </c>
      <c r="AE26" s="152" t="s">
        <v>204</v>
      </c>
    </row>
    <row r="27" spans="1:32" s="143" customFormat="1" ht="33.75" customHeight="1">
      <c r="A27" s="71" t="s">
        <v>122</v>
      </c>
      <c r="B27" s="165" t="s">
        <v>295</v>
      </c>
      <c r="C27" s="152" t="s">
        <v>204</v>
      </c>
      <c r="D27" s="153">
        <f t="shared" ref="D27:M27" si="18">D29</f>
        <v>0</v>
      </c>
      <c r="E27" s="153">
        <f t="shared" si="18"/>
        <v>0</v>
      </c>
      <c r="F27" s="153">
        <f t="shared" si="18"/>
        <v>0</v>
      </c>
      <c r="G27" s="153">
        <f t="shared" si="18"/>
        <v>0</v>
      </c>
      <c r="H27" s="153">
        <f t="shared" si="18"/>
        <v>0</v>
      </c>
      <c r="I27" s="153">
        <f t="shared" si="18"/>
        <v>0</v>
      </c>
      <c r="J27" s="153">
        <f t="shared" si="18"/>
        <v>0</v>
      </c>
      <c r="K27" s="153">
        <f t="shared" si="18"/>
        <v>0</v>
      </c>
      <c r="L27" s="153">
        <f t="shared" si="18"/>
        <v>0</v>
      </c>
      <c r="M27" s="153">
        <f t="shared" si="18"/>
        <v>0</v>
      </c>
      <c r="N27" s="153">
        <f>N28</f>
        <v>2.2000000000000002</v>
      </c>
      <c r="O27" s="152" t="s">
        <v>204</v>
      </c>
      <c r="P27" s="153">
        <f>P29</f>
        <v>0</v>
      </c>
      <c r="Q27" s="152" t="s">
        <v>204</v>
      </c>
      <c r="R27" s="153">
        <f>R29</f>
        <v>0</v>
      </c>
      <c r="S27" s="152" t="s">
        <v>204</v>
      </c>
      <c r="T27" s="152" t="s">
        <v>204</v>
      </c>
      <c r="U27" s="153">
        <f>U29</f>
        <v>0</v>
      </c>
      <c r="V27" s="153">
        <f>V29</f>
        <v>0</v>
      </c>
      <c r="W27" s="152" t="s">
        <v>204</v>
      </c>
      <c r="X27" s="153">
        <f t="shared" ref="X27:AC28" si="19">X29</f>
        <v>0</v>
      </c>
      <c r="Y27" s="153">
        <f t="shared" si="19"/>
        <v>0</v>
      </c>
      <c r="Z27" s="153">
        <f t="shared" si="19"/>
        <v>0</v>
      </c>
      <c r="AA27" s="153">
        <f t="shared" si="19"/>
        <v>0</v>
      </c>
      <c r="AB27" s="153">
        <f t="shared" si="19"/>
        <v>0</v>
      </c>
      <c r="AC27" s="153">
        <f t="shared" si="19"/>
        <v>0</v>
      </c>
      <c r="AD27" s="153">
        <f>AD28</f>
        <v>2.8254000000000001</v>
      </c>
      <c r="AE27" s="152" t="s">
        <v>204</v>
      </c>
    </row>
    <row r="28" spans="1:32" s="143" customFormat="1" ht="109.5" customHeight="1">
      <c r="A28" s="71" t="s">
        <v>209</v>
      </c>
      <c r="B28" s="165" t="s">
        <v>210</v>
      </c>
      <c r="C28" s="74" t="s">
        <v>211</v>
      </c>
      <c r="D28" s="153">
        <v>0</v>
      </c>
      <c r="E28" s="153">
        <f t="shared" ref="E28:M28" si="20">E30</f>
        <v>0</v>
      </c>
      <c r="F28" s="153">
        <f t="shared" si="20"/>
        <v>0</v>
      </c>
      <c r="G28" s="153">
        <f t="shared" si="20"/>
        <v>0</v>
      </c>
      <c r="H28" s="153">
        <f t="shared" si="20"/>
        <v>0</v>
      </c>
      <c r="I28" s="153">
        <f t="shared" si="20"/>
        <v>0</v>
      </c>
      <c r="J28" s="153">
        <f t="shared" si="20"/>
        <v>0</v>
      </c>
      <c r="K28" s="153">
        <f t="shared" si="20"/>
        <v>0</v>
      </c>
      <c r="L28" s="153">
        <f t="shared" si="20"/>
        <v>0</v>
      </c>
      <c r="M28" s="153">
        <f t="shared" si="20"/>
        <v>0</v>
      </c>
      <c r="N28" s="153">
        <v>2.2000000000000002</v>
      </c>
      <c r="O28" s="152" t="s">
        <v>204</v>
      </c>
      <c r="P28" s="153">
        <f>P30</f>
        <v>0</v>
      </c>
      <c r="Q28" s="152" t="s">
        <v>204</v>
      </c>
      <c r="R28" s="153">
        <f>R30</f>
        <v>0</v>
      </c>
      <c r="S28" s="152" t="s">
        <v>204</v>
      </c>
      <c r="T28" s="152" t="s">
        <v>204</v>
      </c>
      <c r="U28" s="153">
        <f>U30</f>
        <v>0</v>
      </c>
      <c r="V28" s="153">
        <f>V30</f>
        <v>0</v>
      </c>
      <c r="W28" s="152" t="s">
        <v>204</v>
      </c>
      <c r="X28" s="153">
        <f t="shared" si="19"/>
        <v>0</v>
      </c>
      <c r="Y28" s="153">
        <f t="shared" si="19"/>
        <v>0</v>
      </c>
      <c r="Z28" s="153">
        <f t="shared" si="19"/>
        <v>0</v>
      </c>
      <c r="AA28" s="153">
        <f t="shared" si="19"/>
        <v>0</v>
      </c>
      <c r="AB28" s="153">
        <f t="shared" si="19"/>
        <v>0</v>
      </c>
      <c r="AC28" s="153">
        <f t="shared" si="19"/>
        <v>0</v>
      </c>
      <c r="AD28" s="153">
        <v>2.8254000000000001</v>
      </c>
      <c r="AE28" s="152" t="s">
        <v>204</v>
      </c>
    </row>
    <row r="29" spans="1:32" s="143" customFormat="1" ht="57.75" customHeight="1">
      <c r="A29" s="71" t="s">
        <v>123</v>
      </c>
      <c r="B29" s="165" t="s">
        <v>301</v>
      </c>
      <c r="C29" s="152" t="s">
        <v>204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2" t="s">
        <v>204</v>
      </c>
      <c r="P29" s="153">
        <v>0</v>
      </c>
      <c r="Q29" s="152" t="s">
        <v>204</v>
      </c>
      <c r="R29" s="153">
        <v>0</v>
      </c>
      <c r="S29" s="152" t="s">
        <v>204</v>
      </c>
      <c r="T29" s="152" t="s">
        <v>204</v>
      </c>
      <c r="U29" s="153">
        <v>0</v>
      </c>
      <c r="V29" s="153">
        <v>0</v>
      </c>
      <c r="W29" s="152" t="s">
        <v>204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2" t="s">
        <v>204</v>
      </c>
    </row>
    <row r="30" spans="1:32" s="143" customFormat="1" ht="45.75" customHeight="1">
      <c r="A30" s="71" t="s">
        <v>302</v>
      </c>
      <c r="B30" s="165" t="s">
        <v>303</v>
      </c>
      <c r="C30" s="152" t="s">
        <v>204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2" t="s">
        <v>204</v>
      </c>
      <c r="P30" s="153">
        <v>0</v>
      </c>
      <c r="Q30" s="152" t="s">
        <v>204</v>
      </c>
      <c r="R30" s="153">
        <v>0</v>
      </c>
      <c r="S30" s="152" t="s">
        <v>204</v>
      </c>
      <c r="T30" s="152" t="s">
        <v>204</v>
      </c>
      <c r="U30" s="153">
        <v>0</v>
      </c>
      <c r="V30" s="153">
        <v>0</v>
      </c>
      <c r="W30" s="152" t="s">
        <v>204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  <c r="AE30" s="152" t="s">
        <v>204</v>
      </c>
    </row>
    <row r="31" spans="1:32" s="143" customFormat="1" ht="40.5" customHeight="1">
      <c r="A31" s="71" t="s">
        <v>108</v>
      </c>
      <c r="B31" s="165" t="s">
        <v>304</v>
      </c>
      <c r="C31" s="152" t="s">
        <v>204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2" t="s">
        <v>204</v>
      </c>
      <c r="P31" s="153">
        <v>0</v>
      </c>
      <c r="Q31" s="152" t="s">
        <v>204</v>
      </c>
      <c r="R31" s="153">
        <v>0</v>
      </c>
      <c r="S31" s="152" t="s">
        <v>204</v>
      </c>
      <c r="T31" s="152" t="s">
        <v>204</v>
      </c>
      <c r="U31" s="153">
        <v>0</v>
      </c>
      <c r="V31" s="153">
        <v>0</v>
      </c>
      <c r="W31" s="152" t="s">
        <v>204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2" t="s">
        <v>204</v>
      </c>
    </row>
    <row r="32" spans="1:32" s="143" customFormat="1" ht="61.5" customHeight="1">
      <c r="A32" s="71" t="s">
        <v>305</v>
      </c>
      <c r="B32" s="165" t="s">
        <v>306</v>
      </c>
      <c r="C32" s="152" t="s">
        <v>204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2" t="s">
        <v>204</v>
      </c>
      <c r="P32" s="153">
        <v>0</v>
      </c>
      <c r="Q32" s="152" t="s">
        <v>204</v>
      </c>
      <c r="R32" s="153">
        <v>0</v>
      </c>
      <c r="S32" s="152" t="s">
        <v>204</v>
      </c>
      <c r="T32" s="152" t="s">
        <v>204</v>
      </c>
      <c r="U32" s="153">
        <v>0</v>
      </c>
      <c r="V32" s="153">
        <v>0</v>
      </c>
      <c r="W32" s="152" t="s">
        <v>204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  <c r="AE32" s="152" t="s">
        <v>204</v>
      </c>
    </row>
    <row r="33" spans="1:59" s="143" customFormat="1" ht="44.25" customHeight="1">
      <c r="A33" s="71" t="s">
        <v>307</v>
      </c>
      <c r="B33" s="165" t="s">
        <v>308</v>
      </c>
      <c r="C33" s="152" t="s">
        <v>204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2" t="s">
        <v>204</v>
      </c>
      <c r="P33" s="153">
        <v>0</v>
      </c>
      <c r="Q33" s="152" t="s">
        <v>204</v>
      </c>
      <c r="R33" s="153">
        <v>0</v>
      </c>
      <c r="S33" s="152" t="s">
        <v>204</v>
      </c>
      <c r="T33" s="152" t="s">
        <v>204</v>
      </c>
      <c r="U33" s="153">
        <v>0</v>
      </c>
      <c r="V33" s="153">
        <v>0</v>
      </c>
      <c r="W33" s="152" t="s">
        <v>204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2" t="s">
        <v>204</v>
      </c>
    </row>
    <row r="34" spans="1:59" s="143" customFormat="1" ht="44.25" customHeight="1">
      <c r="A34" s="71" t="s">
        <v>109</v>
      </c>
      <c r="B34" s="165" t="s">
        <v>309</v>
      </c>
      <c r="C34" s="152" t="s">
        <v>204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2" t="s">
        <v>204</v>
      </c>
      <c r="P34" s="153">
        <v>0</v>
      </c>
      <c r="Q34" s="152" t="s">
        <v>204</v>
      </c>
      <c r="R34" s="153">
        <v>0</v>
      </c>
      <c r="S34" s="152" t="s">
        <v>204</v>
      </c>
      <c r="T34" s="152" t="s">
        <v>204</v>
      </c>
      <c r="U34" s="153">
        <v>0</v>
      </c>
      <c r="V34" s="153">
        <v>0</v>
      </c>
      <c r="W34" s="152" t="s">
        <v>204</v>
      </c>
      <c r="X34" s="153">
        <v>0</v>
      </c>
      <c r="Y34" s="153">
        <v>0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2" t="s">
        <v>204</v>
      </c>
    </row>
    <row r="35" spans="1:59" s="143" customFormat="1" ht="39" customHeight="1">
      <c r="A35" s="71" t="s">
        <v>124</v>
      </c>
      <c r="B35" s="165" t="s">
        <v>310</v>
      </c>
      <c r="C35" s="152" t="s">
        <v>204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2" t="s">
        <v>204</v>
      </c>
      <c r="P35" s="153">
        <v>0</v>
      </c>
      <c r="Q35" s="152" t="s">
        <v>204</v>
      </c>
      <c r="R35" s="153">
        <v>0</v>
      </c>
      <c r="S35" s="152" t="s">
        <v>204</v>
      </c>
      <c r="T35" s="152" t="s">
        <v>204</v>
      </c>
      <c r="U35" s="153">
        <v>0</v>
      </c>
      <c r="V35" s="153">
        <v>0</v>
      </c>
      <c r="W35" s="152" t="s">
        <v>204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2" t="s">
        <v>204</v>
      </c>
    </row>
    <row r="36" spans="1:59" s="143" customFormat="1" ht="78.75" customHeight="1">
      <c r="A36" s="71" t="s">
        <v>125</v>
      </c>
      <c r="B36" s="165" t="s">
        <v>311</v>
      </c>
      <c r="C36" s="152" t="s">
        <v>204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2" t="s">
        <v>204</v>
      </c>
      <c r="P36" s="153">
        <v>0</v>
      </c>
      <c r="Q36" s="152" t="s">
        <v>204</v>
      </c>
      <c r="R36" s="153">
        <v>0</v>
      </c>
      <c r="S36" s="152" t="s">
        <v>204</v>
      </c>
      <c r="T36" s="152" t="s">
        <v>204</v>
      </c>
      <c r="U36" s="153">
        <v>0</v>
      </c>
      <c r="V36" s="153">
        <v>0</v>
      </c>
      <c r="W36" s="152" t="s">
        <v>204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2" t="s">
        <v>204</v>
      </c>
    </row>
    <row r="37" spans="1:59" s="143" customFormat="1" ht="75.75" customHeight="1">
      <c r="A37" s="71" t="s">
        <v>472</v>
      </c>
      <c r="B37" s="165" t="s">
        <v>312</v>
      </c>
      <c r="C37" s="152" t="s">
        <v>204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2" t="s">
        <v>204</v>
      </c>
      <c r="P37" s="153">
        <v>0</v>
      </c>
      <c r="Q37" s="152" t="s">
        <v>204</v>
      </c>
      <c r="R37" s="153">
        <v>0</v>
      </c>
      <c r="S37" s="152" t="s">
        <v>204</v>
      </c>
      <c r="T37" s="152" t="s">
        <v>204</v>
      </c>
      <c r="U37" s="153">
        <v>0</v>
      </c>
      <c r="V37" s="153">
        <v>0</v>
      </c>
      <c r="W37" s="152" t="s">
        <v>204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2" t="s">
        <v>204</v>
      </c>
    </row>
    <row r="38" spans="1:59" s="143" customFormat="1" ht="71.25" customHeight="1">
      <c r="A38" s="71" t="s">
        <v>473</v>
      </c>
      <c r="B38" s="165" t="s">
        <v>313</v>
      </c>
      <c r="C38" s="152" t="s">
        <v>204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2" t="s">
        <v>204</v>
      </c>
      <c r="P38" s="153">
        <v>0</v>
      </c>
      <c r="Q38" s="152" t="s">
        <v>204</v>
      </c>
      <c r="R38" s="153">
        <v>0</v>
      </c>
      <c r="S38" s="152" t="s">
        <v>204</v>
      </c>
      <c r="T38" s="152" t="s">
        <v>204</v>
      </c>
      <c r="U38" s="153">
        <v>0</v>
      </c>
      <c r="V38" s="153">
        <v>0</v>
      </c>
      <c r="W38" s="152" t="s">
        <v>204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2" t="s">
        <v>204</v>
      </c>
    </row>
    <row r="39" spans="1:59" s="143" customFormat="1" ht="73.5" customHeight="1">
      <c r="A39" s="71" t="s">
        <v>110</v>
      </c>
      <c r="B39" s="165" t="s">
        <v>315</v>
      </c>
      <c r="C39" s="152" t="s">
        <v>204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2" t="s">
        <v>204</v>
      </c>
      <c r="P39" s="153">
        <v>0</v>
      </c>
      <c r="Q39" s="152" t="s">
        <v>204</v>
      </c>
      <c r="R39" s="153">
        <v>0</v>
      </c>
      <c r="S39" s="152" t="s">
        <v>204</v>
      </c>
      <c r="T39" s="152" t="s">
        <v>204</v>
      </c>
      <c r="U39" s="153">
        <v>0</v>
      </c>
      <c r="V39" s="153">
        <v>0</v>
      </c>
      <c r="W39" s="152" t="s">
        <v>204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2" t="s">
        <v>204</v>
      </c>
    </row>
    <row r="40" spans="1:59" s="143" customFormat="1" ht="54" customHeight="1">
      <c r="A40" s="71" t="s">
        <v>316</v>
      </c>
      <c r="B40" s="165" t="s">
        <v>317</v>
      </c>
      <c r="C40" s="152" t="s">
        <v>204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2" t="s">
        <v>204</v>
      </c>
      <c r="P40" s="153">
        <v>0</v>
      </c>
      <c r="Q40" s="152" t="s">
        <v>204</v>
      </c>
      <c r="R40" s="153">
        <v>0</v>
      </c>
      <c r="S40" s="152" t="s">
        <v>204</v>
      </c>
      <c r="T40" s="152" t="s">
        <v>204</v>
      </c>
      <c r="U40" s="153">
        <v>0</v>
      </c>
      <c r="V40" s="153">
        <v>0</v>
      </c>
      <c r="W40" s="152" t="s">
        <v>204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2" t="s">
        <v>204</v>
      </c>
    </row>
    <row r="41" spans="1:59" s="143" customFormat="1" ht="68.25" customHeight="1">
      <c r="A41" s="71" t="s">
        <v>318</v>
      </c>
      <c r="B41" s="165" t="s">
        <v>319</v>
      </c>
      <c r="C41" s="152" t="s">
        <v>204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2" t="s">
        <v>204</v>
      </c>
      <c r="P41" s="153">
        <v>0</v>
      </c>
      <c r="Q41" s="152" t="s">
        <v>204</v>
      </c>
      <c r="R41" s="153">
        <v>0</v>
      </c>
      <c r="S41" s="152" t="s">
        <v>204</v>
      </c>
      <c r="T41" s="152" t="s">
        <v>204</v>
      </c>
      <c r="U41" s="153">
        <v>0</v>
      </c>
      <c r="V41" s="153">
        <v>0</v>
      </c>
      <c r="W41" s="152" t="s">
        <v>204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2" t="s">
        <v>204</v>
      </c>
    </row>
    <row r="42" spans="1:59" s="317" customFormat="1" ht="39" customHeight="1">
      <c r="A42" s="171" t="s">
        <v>111</v>
      </c>
      <c r="B42" s="172" t="s">
        <v>320</v>
      </c>
      <c r="C42" s="350" t="s">
        <v>204</v>
      </c>
      <c r="D42" s="351">
        <v>0</v>
      </c>
      <c r="E42" s="351">
        <v>0</v>
      </c>
      <c r="F42" s="351">
        <v>0</v>
      </c>
      <c r="G42" s="351">
        <v>0</v>
      </c>
      <c r="H42" s="351">
        <v>0</v>
      </c>
      <c r="I42" s="351">
        <v>0</v>
      </c>
      <c r="J42" s="351">
        <v>0</v>
      </c>
      <c r="K42" s="351">
        <v>0</v>
      </c>
      <c r="L42" s="351">
        <v>0</v>
      </c>
      <c r="M42" s="351">
        <v>0</v>
      </c>
      <c r="N42" s="351">
        <f>N44+N46+N56</f>
        <v>9.6050000000000004</v>
      </c>
      <c r="O42" s="350" t="s">
        <v>204</v>
      </c>
      <c r="P42" s="351">
        <f>P44</f>
        <v>0</v>
      </c>
      <c r="Q42" s="350" t="s">
        <v>204</v>
      </c>
      <c r="R42" s="351">
        <v>0</v>
      </c>
      <c r="S42" s="350" t="s">
        <v>204</v>
      </c>
      <c r="T42" s="350" t="s">
        <v>204</v>
      </c>
      <c r="U42" s="351">
        <v>0</v>
      </c>
      <c r="V42" s="351">
        <v>0</v>
      </c>
      <c r="W42" s="350">
        <f>W56</f>
        <v>358</v>
      </c>
      <c r="X42" s="351">
        <v>0</v>
      </c>
      <c r="Y42" s="351">
        <v>0</v>
      </c>
      <c r="Z42" s="351">
        <v>0</v>
      </c>
      <c r="AA42" s="351">
        <v>0</v>
      </c>
      <c r="AB42" s="351">
        <v>0</v>
      </c>
      <c r="AC42" s="351">
        <v>0</v>
      </c>
      <c r="AD42" s="351">
        <f>AD43+AD46+AD56+AD67</f>
        <v>8.2099999999999991</v>
      </c>
      <c r="AE42" s="350" t="s">
        <v>204</v>
      </c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</row>
    <row r="43" spans="1:59" s="143" customFormat="1" ht="59.25" customHeight="1">
      <c r="A43" s="71" t="s">
        <v>126</v>
      </c>
      <c r="B43" s="165" t="s">
        <v>321</v>
      </c>
      <c r="C43" s="152" t="s">
        <v>204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2" t="s">
        <v>204</v>
      </c>
      <c r="P43" s="153">
        <v>0</v>
      </c>
      <c r="Q43" s="152" t="s">
        <v>204</v>
      </c>
      <c r="R43" s="153">
        <v>0</v>
      </c>
      <c r="S43" s="152" t="s">
        <v>204</v>
      </c>
      <c r="T43" s="152" t="s">
        <v>204</v>
      </c>
      <c r="U43" s="153">
        <v>0</v>
      </c>
      <c r="V43" s="153">
        <v>0</v>
      </c>
      <c r="W43" s="152" t="s">
        <v>204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f>AD44</f>
        <v>0</v>
      </c>
      <c r="AE43" s="152" t="s">
        <v>204</v>
      </c>
    </row>
    <row r="44" spans="1:59" s="157" customFormat="1" ht="35.25" customHeight="1">
      <c r="A44" s="131" t="s">
        <v>127</v>
      </c>
      <c r="B44" s="132" t="s">
        <v>216</v>
      </c>
      <c r="C44" s="155" t="s">
        <v>204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5" t="s">
        <v>204</v>
      </c>
      <c r="P44" s="156">
        <f>P58</f>
        <v>0</v>
      </c>
      <c r="Q44" s="155" t="s">
        <v>204</v>
      </c>
      <c r="R44" s="156">
        <v>0</v>
      </c>
      <c r="S44" s="155" t="s">
        <v>204</v>
      </c>
      <c r="T44" s="155" t="s">
        <v>204</v>
      </c>
      <c r="U44" s="156">
        <v>0</v>
      </c>
      <c r="V44" s="156">
        <v>0</v>
      </c>
      <c r="W44" s="156" t="s">
        <v>204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f>SUM(AD45:AD45)</f>
        <v>0</v>
      </c>
      <c r="AE44" s="155" t="s">
        <v>204</v>
      </c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</row>
    <row r="45" spans="1:59" s="143" customFormat="1" ht="47.25">
      <c r="A45" s="71" t="s">
        <v>128</v>
      </c>
      <c r="B45" s="165" t="s">
        <v>322</v>
      </c>
      <c r="C45" s="152" t="s">
        <v>204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2" t="s">
        <v>204</v>
      </c>
      <c r="P45" s="153">
        <v>0</v>
      </c>
      <c r="Q45" s="152" t="s">
        <v>204</v>
      </c>
      <c r="R45" s="153">
        <v>0</v>
      </c>
      <c r="S45" s="152" t="s">
        <v>204</v>
      </c>
      <c r="T45" s="152" t="s">
        <v>204</v>
      </c>
      <c r="U45" s="153">
        <v>0</v>
      </c>
      <c r="V45" s="153">
        <v>0</v>
      </c>
      <c r="W45" s="152" t="s">
        <v>204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2" t="s">
        <v>204</v>
      </c>
    </row>
    <row r="46" spans="1:59" s="157" customFormat="1" ht="39.75" customHeight="1">
      <c r="A46" s="171" t="s">
        <v>129</v>
      </c>
      <c r="B46" s="172" t="s">
        <v>323</v>
      </c>
      <c r="C46" s="350" t="s">
        <v>204</v>
      </c>
      <c r="D46" s="351">
        <v>0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  <c r="K46" s="351">
        <v>0</v>
      </c>
      <c r="L46" s="351">
        <v>0</v>
      </c>
      <c r="M46" s="351">
        <v>0</v>
      </c>
      <c r="N46" s="351">
        <f>N47+N54</f>
        <v>9.6050000000000004</v>
      </c>
      <c r="O46" s="350" t="s">
        <v>204</v>
      </c>
      <c r="P46" s="351">
        <v>0</v>
      </c>
      <c r="Q46" s="350" t="s">
        <v>204</v>
      </c>
      <c r="R46" s="351">
        <v>0</v>
      </c>
      <c r="S46" s="350" t="s">
        <v>204</v>
      </c>
      <c r="T46" s="350" t="s">
        <v>204</v>
      </c>
      <c r="U46" s="351">
        <v>0</v>
      </c>
      <c r="V46" s="351">
        <v>0</v>
      </c>
      <c r="W46" s="350" t="s">
        <v>204</v>
      </c>
      <c r="X46" s="351">
        <v>0</v>
      </c>
      <c r="Y46" s="351">
        <v>0</v>
      </c>
      <c r="Z46" s="351">
        <v>0</v>
      </c>
      <c r="AA46" s="351">
        <v>0</v>
      </c>
      <c r="AB46" s="351">
        <v>0</v>
      </c>
      <c r="AC46" s="351">
        <v>0</v>
      </c>
      <c r="AD46" s="351">
        <f>AD47+AD55</f>
        <v>6.0601999999999991</v>
      </c>
      <c r="AE46" s="350" t="s">
        <v>204</v>
      </c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</row>
    <row r="47" spans="1:59" s="317" customFormat="1" ht="25.5" customHeight="1">
      <c r="A47" s="171" t="s">
        <v>218</v>
      </c>
      <c r="B47" s="172" t="s">
        <v>324</v>
      </c>
      <c r="C47" s="350" t="s">
        <v>204</v>
      </c>
      <c r="D47" s="351">
        <v>0</v>
      </c>
      <c r="E47" s="351">
        <v>0</v>
      </c>
      <c r="F47" s="351">
        <v>0</v>
      </c>
      <c r="G47" s="351">
        <v>0</v>
      </c>
      <c r="H47" s="351">
        <v>0</v>
      </c>
      <c r="I47" s="351">
        <v>0</v>
      </c>
      <c r="J47" s="351">
        <v>0</v>
      </c>
      <c r="K47" s="351">
        <v>0</v>
      </c>
      <c r="L47" s="351">
        <v>0</v>
      </c>
      <c r="M47" s="351">
        <v>0</v>
      </c>
      <c r="N47" s="351">
        <f>SUM(N48:N53)</f>
        <v>8.1050000000000004</v>
      </c>
      <c r="O47" s="350" t="s">
        <v>204</v>
      </c>
      <c r="P47" s="351">
        <v>0</v>
      </c>
      <c r="Q47" s="350" t="s">
        <v>204</v>
      </c>
      <c r="R47" s="351">
        <v>0</v>
      </c>
      <c r="S47" s="350" t="s">
        <v>204</v>
      </c>
      <c r="T47" s="350" t="s">
        <v>204</v>
      </c>
      <c r="U47" s="351">
        <v>0</v>
      </c>
      <c r="V47" s="351">
        <v>0</v>
      </c>
      <c r="W47" s="350" t="s">
        <v>204</v>
      </c>
      <c r="X47" s="351">
        <v>0</v>
      </c>
      <c r="Y47" s="351">
        <v>0</v>
      </c>
      <c r="Z47" s="351">
        <v>0</v>
      </c>
      <c r="AA47" s="351">
        <v>0</v>
      </c>
      <c r="AB47" s="351">
        <v>0</v>
      </c>
      <c r="AC47" s="351">
        <v>0</v>
      </c>
      <c r="AD47" s="351">
        <f>AD48+AD49+AD50+AD51+AD52+AD53</f>
        <v>5.4811999999999994</v>
      </c>
      <c r="AE47" s="350" t="s">
        <v>204</v>
      </c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</row>
    <row r="48" spans="1:59" s="161" customFormat="1" ht="55.5" customHeight="1">
      <c r="A48" s="313" t="s">
        <v>218</v>
      </c>
      <c r="B48" s="134" t="s">
        <v>434</v>
      </c>
      <c r="C48" s="74" t="s">
        <v>237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6.6050000000000004</v>
      </c>
      <c r="O48" s="160" t="s">
        <v>204</v>
      </c>
      <c r="P48" s="159">
        <v>0</v>
      </c>
      <c r="Q48" s="160" t="s">
        <v>204</v>
      </c>
      <c r="R48" s="159">
        <v>0</v>
      </c>
      <c r="S48" s="160" t="s">
        <v>204</v>
      </c>
      <c r="T48" s="160" t="s">
        <v>204</v>
      </c>
      <c r="U48" s="159">
        <v>0</v>
      </c>
      <c r="V48" s="159">
        <v>0</v>
      </c>
      <c r="W48" s="160" t="s">
        <v>204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311">
        <v>3.6974</v>
      </c>
      <c r="AE48" s="160" t="s">
        <v>204</v>
      </c>
      <c r="AF48" s="318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</row>
    <row r="49" spans="1:232" s="161" customFormat="1" ht="48.75" customHeight="1">
      <c r="A49" s="313" t="s">
        <v>245</v>
      </c>
      <c r="B49" s="134" t="s">
        <v>434</v>
      </c>
      <c r="C49" s="74" t="s">
        <v>239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60" t="s">
        <v>204</v>
      </c>
      <c r="P49" s="159">
        <v>0</v>
      </c>
      <c r="Q49" s="160" t="s">
        <v>204</v>
      </c>
      <c r="R49" s="159">
        <v>0</v>
      </c>
      <c r="S49" s="160" t="s">
        <v>204</v>
      </c>
      <c r="T49" s="160" t="s">
        <v>204</v>
      </c>
      <c r="U49" s="159">
        <v>0</v>
      </c>
      <c r="V49" s="159">
        <v>0</v>
      </c>
      <c r="W49" s="160" t="s">
        <v>204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311">
        <v>0.39340000000000003</v>
      </c>
      <c r="AE49" s="160" t="s">
        <v>204</v>
      </c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</row>
    <row r="50" spans="1:232" s="161" customFormat="1" ht="48.75" customHeight="1">
      <c r="A50" s="133" t="s">
        <v>220</v>
      </c>
      <c r="B50" s="305" t="s">
        <v>221</v>
      </c>
      <c r="C50" s="74" t="s">
        <v>436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60" t="s">
        <v>204</v>
      </c>
      <c r="P50" s="159">
        <v>0</v>
      </c>
      <c r="Q50" s="160" t="s">
        <v>204</v>
      </c>
      <c r="R50" s="159">
        <v>0</v>
      </c>
      <c r="S50" s="160" t="s">
        <v>204</v>
      </c>
      <c r="T50" s="160" t="s">
        <v>204</v>
      </c>
      <c r="U50" s="159">
        <v>0</v>
      </c>
      <c r="V50" s="159">
        <v>0</v>
      </c>
      <c r="W50" s="160" t="s">
        <v>204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311">
        <v>0</v>
      </c>
      <c r="AE50" s="160" t="s">
        <v>204</v>
      </c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</row>
    <row r="51" spans="1:232" s="161" customFormat="1" ht="45" customHeight="1">
      <c r="A51" s="133" t="s">
        <v>223</v>
      </c>
      <c r="B51" s="319" t="s">
        <v>221</v>
      </c>
      <c r="C51" s="90" t="s">
        <v>437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60" t="s">
        <v>204</v>
      </c>
      <c r="P51" s="159">
        <v>0</v>
      </c>
      <c r="Q51" s="160" t="s">
        <v>204</v>
      </c>
      <c r="R51" s="159">
        <v>0</v>
      </c>
      <c r="S51" s="160" t="s">
        <v>204</v>
      </c>
      <c r="T51" s="160" t="s">
        <v>204</v>
      </c>
      <c r="U51" s="159">
        <v>0</v>
      </c>
      <c r="V51" s="159">
        <v>0</v>
      </c>
      <c r="W51" s="160" t="s">
        <v>204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311">
        <v>0</v>
      </c>
      <c r="AE51" s="160" t="s">
        <v>204</v>
      </c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</row>
    <row r="52" spans="1:232" s="161" customFormat="1" ht="45" customHeight="1">
      <c r="A52" s="133" t="s">
        <v>225</v>
      </c>
      <c r="B52" s="320" t="s">
        <v>391</v>
      </c>
      <c r="C52" s="74" t="s">
        <v>222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1.5</v>
      </c>
      <c r="O52" s="160" t="s">
        <v>204</v>
      </c>
      <c r="P52" s="159">
        <v>0</v>
      </c>
      <c r="Q52" s="160" t="s">
        <v>204</v>
      </c>
      <c r="R52" s="159">
        <v>0</v>
      </c>
      <c r="S52" s="160" t="s">
        <v>204</v>
      </c>
      <c r="T52" s="160" t="s">
        <v>204</v>
      </c>
      <c r="U52" s="159">
        <v>0</v>
      </c>
      <c r="V52" s="159">
        <v>0</v>
      </c>
      <c r="W52" s="160" t="s">
        <v>204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311">
        <v>1.2023999999999999</v>
      </c>
      <c r="AE52" s="160" t="s">
        <v>204</v>
      </c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</row>
    <row r="53" spans="1:232" s="161" customFormat="1" ht="45" customHeight="1">
      <c r="A53" s="133" t="s">
        <v>228</v>
      </c>
      <c r="B53" s="320" t="s">
        <v>391</v>
      </c>
      <c r="C53" s="74" t="s">
        <v>224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60" t="s">
        <v>204</v>
      </c>
      <c r="P53" s="159">
        <v>0</v>
      </c>
      <c r="Q53" s="160" t="s">
        <v>204</v>
      </c>
      <c r="R53" s="159">
        <v>0</v>
      </c>
      <c r="S53" s="160" t="s">
        <v>204</v>
      </c>
      <c r="T53" s="160" t="s">
        <v>204</v>
      </c>
      <c r="U53" s="159">
        <v>0</v>
      </c>
      <c r="V53" s="159">
        <v>0</v>
      </c>
      <c r="W53" s="160" t="s">
        <v>204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311">
        <v>0.188</v>
      </c>
      <c r="AE53" s="160" t="s">
        <v>204</v>
      </c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</row>
    <row r="54" spans="1:232" s="143" customFormat="1" ht="42" customHeight="1">
      <c r="A54" s="177" t="s">
        <v>245</v>
      </c>
      <c r="B54" s="411" t="s">
        <v>246</v>
      </c>
      <c r="C54" s="412" t="s">
        <v>204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f>N55</f>
        <v>1.5</v>
      </c>
      <c r="O54" s="151" t="s">
        <v>204</v>
      </c>
      <c r="P54" s="150">
        <v>0</v>
      </c>
      <c r="Q54" s="151" t="s">
        <v>204</v>
      </c>
      <c r="R54" s="150">
        <v>0</v>
      </c>
      <c r="S54" s="151" t="s">
        <v>204</v>
      </c>
      <c r="T54" s="151" t="s">
        <v>204</v>
      </c>
      <c r="U54" s="150">
        <v>0</v>
      </c>
      <c r="V54" s="150">
        <v>0</v>
      </c>
      <c r="W54" s="151" t="s">
        <v>204</v>
      </c>
      <c r="X54" s="150">
        <v>0</v>
      </c>
      <c r="Y54" s="150">
        <v>0</v>
      </c>
      <c r="Z54" s="150">
        <v>0</v>
      </c>
      <c r="AA54" s="150">
        <v>0</v>
      </c>
      <c r="AB54" s="150">
        <v>0</v>
      </c>
      <c r="AC54" s="150">
        <v>0</v>
      </c>
      <c r="AD54" s="150">
        <f>AD55</f>
        <v>0.57899999999999996</v>
      </c>
      <c r="AE54" s="151" t="s">
        <v>204</v>
      </c>
    </row>
    <row r="55" spans="1:232" s="143" customFormat="1" ht="57.75" customHeight="1">
      <c r="A55" s="71" t="s">
        <v>247</v>
      </c>
      <c r="B55" s="179" t="s">
        <v>438</v>
      </c>
      <c r="C55" s="152" t="s">
        <v>249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1.5</v>
      </c>
      <c r="O55" s="152" t="s">
        <v>204</v>
      </c>
      <c r="P55" s="153">
        <v>0</v>
      </c>
      <c r="Q55" s="152" t="s">
        <v>204</v>
      </c>
      <c r="R55" s="153">
        <v>0</v>
      </c>
      <c r="S55" s="152" t="s">
        <v>204</v>
      </c>
      <c r="T55" s="152" t="s">
        <v>204</v>
      </c>
      <c r="U55" s="153">
        <v>0</v>
      </c>
      <c r="V55" s="153">
        <v>0</v>
      </c>
      <c r="W55" s="152" t="s">
        <v>204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0.57899999999999996</v>
      </c>
      <c r="AE55" s="152" t="s">
        <v>204</v>
      </c>
    </row>
    <row r="56" spans="1:232" s="317" customFormat="1" ht="42" customHeight="1">
      <c r="A56" s="171" t="s">
        <v>131</v>
      </c>
      <c r="B56" s="172" t="s">
        <v>250</v>
      </c>
      <c r="C56" s="350" t="s">
        <v>204</v>
      </c>
      <c r="D56" s="351">
        <v>0</v>
      </c>
      <c r="E56" s="351">
        <v>0</v>
      </c>
      <c r="F56" s="351">
        <v>0</v>
      </c>
      <c r="G56" s="351">
        <v>0</v>
      </c>
      <c r="H56" s="351">
        <v>0</v>
      </c>
      <c r="I56" s="351">
        <v>0</v>
      </c>
      <c r="J56" s="351">
        <v>0</v>
      </c>
      <c r="K56" s="351">
        <v>0</v>
      </c>
      <c r="L56" s="351">
        <v>0</v>
      </c>
      <c r="M56" s="351">
        <v>0</v>
      </c>
      <c r="N56" s="351">
        <v>0</v>
      </c>
      <c r="O56" s="350" t="s">
        <v>204</v>
      </c>
      <c r="P56" s="351">
        <v>0</v>
      </c>
      <c r="Q56" s="350" t="s">
        <v>204</v>
      </c>
      <c r="R56" s="351">
        <v>0</v>
      </c>
      <c r="S56" s="350" t="s">
        <v>204</v>
      </c>
      <c r="T56" s="350" t="s">
        <v>204</v>
      </c>
      <c r="U56" s="351">
        <v>0</v>
      </c>
      <c r="V56" s="351">
        <v>0</v>
      </c>
      <c r="W56" s="352">
        <f>W57</f>
        <v>358</v>
      </c>
      <c r="X56" s="351">
        <v>0</v>
      </c>
      <c r="Y56" s="351">
        <v>0</v>
      </c>
      <c r="Z56" s="351">
        <v>0</v>
      </c>
      <c r="AA56" s="351">
        <v>0</v>
      </c>
      <c r="AB56" s="351">
        <v>0</v>
      </c>
      <c r="AC56" s="351">
        <v>0</v>
      </c>
      <c r="AD56" s="351">
        <f>AD58+AD59</f>
        <v>2.1497999999999999</v>
      </c>
      <c r="AE56" s="350" t="s">
        <v>204</v>
      </c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</row>
    <row r="57" spans="1:232" s="143" customFormat="1" ht="48.75" customHeight="1">
      <c r="A57" s="177" t="s">
        <v>132</v>
      </c>
      <c r="B57" s="178" t="s">
        <v>251</v>
      </c>
      <c r="C57" s="151" t="s">
        <v>204</v>
      </c>
      <c r="D57" s="150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1" t="s">
        <v>204</v>
      </c>
      <c r="P57" s="150">
        <v>0</v>
      </c>
      <c r="Q57" s="151" t="s">
        <v>204</v>
      </c>
      <c r="R57" s="150">
        <v>0</v>
      </c>
      <c r="S57" s="151" t="s">
        <v>204</v>
      </c>
      <c r="T57" s="151" t="s">
        <v>204</v>
      </c>
      <c r="U57" s="150">
        <v>0</v>
      </c>
      <c r="V57" s="150">
        <v>0</v>
      </c>
      <c r="W57" s="354">
        <f>W58+W59</f>
        <v>358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f>AD58+AD59</f>
        <v>2.1497999999999999</v>
      </c>
      <c r="AE57" s="151" t="s">
        <v>204</v>
      </c>
    </row>
    <row r="58" spans="1:232" s="161" customFormat="1" ht="39.75" customHeight="1">
      <c r="A58" s="313" t="s">
        <v>252</v>
      </c>
      <c r="B58" s="134" t="s">
        <v>435</v>
      </c>
      <c r="C58" s="74" t="s">
        <v>439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60" t="s">
        <v>204</v>
      </c>
      <c r="P58" s="162">
        <v>0</v>
      </c>
      <c r="Q58" s="160" t="s">
        <v>204</v>
      </c>
      <c r="R58" s="159">
        <v>0</v>
      </c>
      <c r="S58" s="160" t="s">
        <v>204</v>
      </c>
      <c r="T58" s="160" t="s">
        <v>204</v>
      </c>
      <c r="U58" s="159">
        <v>0</v>
      </c>
      <c r="V58" s="159">
        <v>0</v>
      </c>
      <c r="W58" s="353">
        <v>253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1.3814</v>
      </c>
      <c r="AE58" s="160" t="s">
        <v>204</v>
      </c>
      <c r="AF58" s="318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</row>
    <row r="59" spans="1:232" s="161" customFormat="1" ht="37.5" customHeight="1">
      <c r="A59" s="313" t="s">
        <v>393</v>
      </c>
      <c r="B59" s="134" t="s">
        <v>325</v>
      </c>
      <c r="C59" s="74" t="s">
        <v>440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60" t="s">
        <v>204</v>
      </c>
      <c r="P59" s="162">
        <v>0</v>
      </c>
      <c r="Q59" s="160" t="s">
        <v>204</v>
      </c>
      <c r="R59" s="159">
        <v>0</v>
      </c>
      <c r="S59" s="160" t="s">
        <v>204</v>
      </c>
      <c r="T59" s="160" t="s">
        <v>204</v>
      </c>
      <c r="U59" s="159">
        <v>0</v>
      </c>
      <c r="V59" s="159">
        <v>0</v>
      </c>
      <c r="W59" s="353">
        <v>105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0.76839999999999997</v>
      </c>
      <c r="AE59" s="160" t="s">
        <v>204</v>
      </c>
      <c r="AF59" s="318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</row>
    <row r="60" spans="1:232" s="143" customFormat="1" ht="50.25" hidden="1" customHeight="1">
      <c r="A60" s="71" t="s">
        <v>133</v>
      </c>
      <c r="B60" s="165" t="s">
        <v>382</v>
      </c>
      <c r="C60" s="152" t="s">
        <v>204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2" t="s">
        <v>204</v>
      </c>
      <c r="P60" s="153">
        <v>0</v>
      </c>
      <c r="Q60" s="152" t="s">
        <v>204</v>
      </c>
      <c r="R60" s="153">
        <v>0</v>
      </c>
      <c r="S60" s="152" t="s">
        <v>204</v>
      </c>
      <c r="T60" s="152" t="s">
        <v>204</v>
      </c>
      <c r="U60" s="153">
        <v>0</v>
      </c>
      <c r="V60" s="153">
        <v>0</v>
      </c>
      <c r="W60" s="152" t="s">
        <v>204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2" t="s">
        <v>204</v>
      </c>
    </row>
    <row r="61" spans="1:232" s="143" customFormat="1" ht="50.25" hidden="1" customHeight="1">
      <c r="A61" s="71" t="s">
        <v>383</v>
      </c>
      <c r="B61" s="165" t="s">
        <v>384</v>
      </c>
      <c r="C61" s="152" t="s">
        <v>204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2" t="s">
        <v>204</v>
      </c>
      <c r="P61" s="153">
        <v>0</v>
      </c>
      <c r="Q61" s="152" t="s">
        <v>204</v>
      </c>
      <c r="R61" s="153">
        <v>0</v>
      </c>
      <c r="S61" s="152" t="s">
        <v>204</v>
      </c>
      <c r="T61" s="152" t="s">
        <v>204</v>
      </c>
      <c r="U61" s="153">
        <v>0</v>
      </c>
      <c r="V61" s="153">
        <v>0</v>
      </c>
      <c r="W61" s="152" t="s">
        <v>204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2" t="s">
        <v>204</v>
      </c>
    </row>
    <row r="62" spans="1:232" s="143" customFormat="1" ht="43.35" hidden="1" customHeight="1">
      <c r="A62" s="71" t="s">
        <v>326</v>
      </c>
      <c r="B62" s="165" t="s">
        <v>327</v>
      </c>
      <c r="C62" s="152" t="s">
        <v>204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2" t="s">
        <v>204</v>
      </c>
      <c r="P62" s="153">
        <v>0</v>
      </c>
      <c r="Q62" s="152" t="s">
        <v>204</v>
      </c>
      <c r="R62" s="153">
        <v>0</v>
      </c>
      <c r="S62" s="152" t="s">
        <v>204</v>
      </c>
      <c r="T62" s="152" t="s">
        <v>204</v>
      </c>
      <c r="U62" s="153">
        <v>0</v>
      </c>
      <c r="V62" s="153">
        <v>0</v>
      </c>
      <c r="W62" s="152" t="s">
        <v>204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152" t="s">
        <v>204</v>
      </c>
    </row>
    <row r="63" spans="1:232" s="143" customFormat="1" ht="46.15" hidden="1" customHeight="1">
      <c r="A63" s="71" t="s">
        <v>328</v>
      </c>
      <c r="B63" s="165" t="s">
        <v>329</v>
      </c>
      <c r="C63" s="152" t="s">
        <v>204</v>
      </c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2" t="s">
        <v>204</v>
      </c>
      <c r="P63" s="153">
        <v>0</v>
      </c>
      <c r="Q63" s="152" t="s">
        <v>204</v>
      </c>
      <c r="R63" s="153">
        <v>0</v>
      </c>
      <c r="S63" s="152" t="s">
        <v>204</v>
      </c>
      <c r="T63" s="152" t="s">
        <v>204</v>
      </c>
      <c r="U63" s="153">
        <v>0</v>
      </c>
      <c r="V63" s="153">
        <v>0</v>
      </c>
      <c r="W63" s="152" t="s">
        <v>204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53">
        <v>0</v>
      </c>
      <c r="AD63" s="153">
        <v>0</v>
      </c>
      <c r="AE63" s="152" t="s">
        <v>204</v>
      </c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312"/>
      <c r="EN63" s="312"/>
      <c r="EO63" s="312"/>
      <c r="EP63" s="312"/>
      <c r="EQ63" s="312"/>
      <c r="ER63" s="312"/>
      <c r="ES63" s="312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312"/>
      <c r="FE63" s="312"/>
      <c r="FF63" s="312"/>
      <c r="FG63" s="312"/>
      <c r="FH63" s="312"/>
      <c r="FI63" s="312"/>
      <c r="FJ63" s="312"/>
      <c r="FK63" s="312"/>
      <c r="FL63" s="312"/>
      <c r="FM63" s="312"/>
      <c r="FN63" s="312"/>
      <c r="FO63" s="312"/>
      <c r="FP63" s="312"/>
      <c r="FQ63" s="312"/>
      <c r="FR63" s="312"/>
      <c r="FS63" s="312"/>
      <c r="FT63" s="312"/>
      <c r="FU63" s="312"/>
      <c r="FV63" s="312"/>
      <c r="FW63" s="312"/>
      <c r="FX63" s="312"/>
      <c r="FY63" s="312"/>
      <c r="FZ63" s="312"/>
      <c r="GA63" s="312"/>
      <c r="GB63" s="312"/>
      <c r="GC63" s="312"/>
      <c r="GD63" s="312"/>
      <c r="GE63" s="312"/>
      <c r="GF63" s="312"/>
      <c r="GG63" s="312"/>
      <c r="GH63" s="312"/>
      <c r="GI63" s="312"/>
      <c r="GJ63" s="312"/>
      <c r="GK63" s="312"/>
      <c r="GL63" s="312"/>
      <c r="GM63" s="312"/>
      <c r="GN63" s="312"/>
      <c r="GO63" s="312"/>
      <c r="GP63" s="312"/>
      <c r="GQ63" s="312"/>
      <c r="GR63" s="312"/>
      <c r="GS63" s="312"/>
      <c r="GT63" s="312"/>
      <c r="GU63" s="312"/>
      <c r="GV63" s="312"/>
      <c r="GW63" s="312"/>
      <c r="GX63" s="312"/>
      <c r="GY63" s="312"/>
      <c r="GZ63" s="312"/>
      <c r="HA63" s="312"/>
      <c r="HB63" s="312"/>
      <c r="HC63" s="312"/>
      <c r="HD63" s="312"/>
      <c r="HE63" s="312"/>
      <c r="HF63" s="312"/>
      <c r="HG63" s="312"/>
      <c r="HH63" s="312"/>
      <c r="HI63" s="312"/>
      <c r="HJ63" s="312"/>
      <c r="HK63" s="312"/>
      <c r="HL63" s="312"/>
      <c r="HM63" s="312"/>
      <c r="HN63" s="312"/>
      <c r="HO63" s="312"/>
      <c r="HP63" s="312"/>
      <c r="HQ63" s="312"/>
      <c r="HR63" s="312"/>
      <c r="HS63" s="312"/>
      <c r="HT63" s="312"/>
      <c r="HU63" s="312"/>
      <c r="HV63" s="312"/>
      <c r="HW63" s="312"/>
      <c r="HX63" s="312"/>
    </row>
    <row r="64" spans="1:232" s="143" customFormat="1" ht="44.85" hidden="1" customHeight="1">
      <c r="A64" s="71" t="s">
        <v>330</v>
      </c>
      <c r="B64" s="165" t="s">
        <v>331</v>
      </c>
      <c r="C64" s="152" t="s">
        <v>204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f>0</f>
        <v>0</v>
      </c>
      <c r="O64" s="152" t="s">
        <v>204</v>
      </c>
      <c r="P64" s="153">
        <v>0</v>
      </c>
      <c r="Q64" s="152" t="s">
        <v>204</v>
      </c>
      <c r="R64" s="153">
        <v>0</v>
      </c>
      <c r="S64" s="152" t="s">
        <v>204</v>
      </c>
      <c r="T64" s="152" t="s">
        <v>204</v>
      </c>
      <c r="U64" s="153">
        <v>0</v>
      </c>
      <c r="V64" s="153">
        <v>0</v>
      </c>
      <c r="W64" s="152" t="s">
        <v>204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3">
        <v>0</v>
      </c>
      <c r="AE64" s="152" t="s">
        <v>204</v>
      </c>
    </row>
    <row r="65" spans="1:31" s="143" customFormat="1" ht="51.6" hidden="1" customHeight="1">
      <c r="A65" s="71" t="s">
        <v>332</v>
      </c>
      <c r="B65" s="165" t="s">
        <v>333</v>
      </c>
      <c r="C65" s="152" t="s">
        <v>204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2" t="s">
        <v>204</v>
      </c>
      <c r="P65" s="153">
        <v>0</v>
      </c>
      <c r="Q65" s="152" t="s">
        <v>204</v>
      </c>
      <c r="R65" s="153">
        <v>0</v>
      </c>
      <c r="S65" s="152" t="s">
        <v>204</v>
      </c>
      <c r="T65" s="152" t="s">
        <v>204</v>
      </c>
      <c r="U65" s="153">
        <v>0</v>
      </c>
      <c r="V65" s="153">
        <v>0</v>
      </c>
      <c r="W65" s="152" t="s">
        <v>204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0</v>
      </c>
      <c r="AD65" s="153">
        <v>0</v>
      </c>
      <c r="AE65" s="152" t="s">
        <v>204</v>
      </c>
    </row>
    <row r="66" spans="1:31" s="143" customFormat="1" ht="31.5" hidden="1">
      <c r="A66" s="71" t="s">
        <v>334</v>
      </c>
      <c r="B66" s="165" t="s">
        <v>335</v>
      </c>
      <c r="C66" s="152" t="s">
        <v>204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2" t="s">
        <v>204</v>
      </c>
      <c r="P66" s="153">
        <v>0</v>
      </c>
      <c r="Q66" s="152" t="s">
        <v>204</v>
      </c>
      <c r="R66" s="153">
        <v>0</v>
      </c>
      <c r="S66" s="152" t="s">
        <v>204</v>
      </c>
      <c r="T66" s="152" t="s">
        <v>204</v>
      </c>
      <c r="U66" s="153">
        <v>0</v>
      </c>
      <c r="V66" s="153">
        <v>0</v>
      </c>
      <c r="W66" s="152" t="s">
        <v>204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3">
        <v>0</v>
      </c>
      <c r="AE66" s="152" t="s">
        <v>204</v>
      </c>
    </row>
    <row r="67" spans="1:31" s="143" customFormat="1" ht="45" hidden="1" customHeight="1">
      <c r="A67" s="71" t="s">
        <v>336</v>
      </c>
      <c r="B67" s="165" t="s">
        <v>337</v>
      </c>
      <c r="C67" s="152" t="s">
        <v>204</v>
      </c>
      <c r="D67" s="153">
        <v>0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2" t="s">
        <v>204</v>
      </c>
      <c r="P67" s="153">
        <v>0</v>
      </c>
      <c r="Q67" s="152" t="s">
        <v>204</v>
      </c>
      <c r="R67" s="153">
        <v>0</v>
      </c>
      <c r="S67" s="152" t="s">
        <v>204</v>
      </c>
      <c r="T67" s="152" t="s">
        <v>204</v>
      </c>
      <c r="U67" s="153">
        <v>0</v>
      </c>
      <c r="V67" s="153">
        <v>0</v>
      </c>
      <c r="W67" s="152" t="s">
        <v>204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2" t="s">
        <v>204</v>
      </c>
    </row>
    <row r="68" spans="1:31" s="143" customFormat="1" ht="45" customHeight="1">
      <c r="A68" s="71" t="s">
        <v>133</v>
      </c>
      <c r="B68" s="491" t="s">
        <v>382</v>
      </c>
      <c r="C68" s="152" t="s">
        <v>204</v>
      </c>
      <c r="D68" s="153">
        <v>0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2" t="s">
        <v>204</v>
      </c>
      <c r="P68" s="153">
        <v>-8</v>
      </c>
      <c r="Q68" s="152" t="s">
        <v>204</v>
      </c>
      <c r="R68" s="153">
        <v>-8</v>
      </c>
      <c r="S68" s="152" t="s">
        <v>204</v>
      </c>
      <c r="T68" s="152" t="s">
        <v>204</v>
      </c>
      <c r="U68" s="153">
        <v>0</v>
      </c>
      <c r="V68" s="153">
        <v>0</v>
      </c>
      <c r="W68" s="152" t="s">
        <v>204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2" t="s">
        <v>204</v>
      </c>
    </row>
    <row r="69" spans="1:31" s="143" customFormat="1" ht="45" customHeight="1">
      <c r="A69" s="71" t="s">
        <v>383</v>
      </c>
      <c r="B69" s="491" t="s">
        <v>384</v>
      </c>
      <c r="C69" s="152" t="s">
        <v>204</v>
      </c>
      <c r="D69" s="153">
        <v>0</v>
      </c>
      <c r="E69" s="153"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2" t="s">
        <v>204</v>
      </c>
      <c r="P69" s="153">
        <v>-7</v>
      </c>
      <c r="Q69" s="152" t="s">
        <v>204</v>
      </c>
      <c r="R69" s="153">
        <v>-7</v>
      </c>
      <c r="S69" s="152" t="s">
        <v>204</v>
      </c>
      <c r="T69" s="152" t="s">
        <v>204</v>
      </c>
      <c r="U69" s="153">
        <v>0</v>
      </c>
      <c r="V69" s="153">
        <v>0</v>
      </c>
      <c r="W69" s="152" t="s">
        <v>204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2" t="s">
        <v>204</v>
      </c>
    </row>
    <row r="70" spans="1:31" s="143" customFormat="1" ht="45" customHeight="1">
      <c r="A70" s="71" t="s">
        <v>326</v>
      </c>
      <c r="B70" s="491" t="s">
        <v>327</v>
      </c>
      <c r="C70" s="152" t="s">
        <v>204</v>
      </c>
      <c r="D70" s="153">
        <v>0</v>
      </c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2" t="s">
        <v>204</v>
      </c>
      <c r="P70" s="153">
        <v>-6</v>
      </c>
      <c r="Q70" s="152" t="s">
        <v>204</v>
      </c>
      <c r="R70" s="153">
        <v>-6</v>
      </c>
      <c r="S70" s="152" t="s">
        <v>204</v>
      </c>
      <c r="T70" s="152" t="s">
        <v>204</v>
      </c>
      <c r="U70" s="153">
        <v>0</v>
      </c>
      <c r="V70" s="153">
        <v>0</v>
      </c>
      <c r="W70" s="152" t="s">
        <v>204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3">
        <v>0</v>
      </c>
      <c r="AE70" s="152" t="s">
        <v>204</v>
      </c>
    </row>
    <row r="71" spans="1:31" s="143" customFormat="1" ht="45" customHeight="1">
      <c r="A71" s="71" t="s">
        <v>328</v>
      </c>
      <c r="B71" s="491" t="s">
        <v>329</v>
      </c>
      <c r="C71" s="152" t="s">
        <v>204</v>
      </c>
      <c r="D71" s="153">
        <v>0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2" t="s">
        <v>204</v>
      </c>
      <c r="P71" s="153">
        <v>-5</v>
      </c>
      <c r="Q71" s="152" t="s">
        <v>204</v>
      </c>
      <c r="R71" s="153">
        <v>-5</v>
      </c>
      <c r="S71" s="152" t="s">
        <v>204</v>
      </c>
      <c r="T71" s="152" t="s">
        <v>204</v>
      </c>
      <c r="U71" s="153">
        <v>0</v>
      </c>
      <c r="V71" s="153">
        <v>0</v>
      </c>
      <c r="W71" s="152" t="s">
        <v>204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152" t="s">
        <v>204</v>
      </c>
    </row>
    <row r="72" spans="1:31" s="143" customFormat="1" ht="45" customHeight="1">
      <c r="A72" s="71" t="s">
        <v>330</v>
      </c>
      <c r="B72" s="491" t="s">
        <v>331</v>
      </c>
      <c r="C72" s="152" t="s">
        <v>204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2" t="s">
        <v>204</v>
      </c>
      <c r="P72" s="153">
        <v>-4</v>
      </c>
      <c r="Q72" s="152" t="s">
        <v>204</v>
      </c>
      <c r="R72" s="153">
        <v>-4</v>
      </c>
      <c r="S72" s="152" t="s">
        <v>204</v>
      </c>
      <c r="T72" s="152" t="s">
        <v>204</v>
      </c>
      <c r="U72" s="153">
        <v>0</v>
      </c>
      <c r="V72" s="153">
        <v>0</v>
      </c>
      <c r="W72" s="152" t="s">
        <v>204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2" t="s">
        <v>204</v>
      </c>
    </row>
    <row r="73" spans="1:31" s="143" customFormat="1" ht="45" customHeight="1">
      <c r="A73" s="71" t="s">
        <v>332</v>
      </c>
      <c r="B73" s="491" t="s">
        <v>333</v>
      </c>
      <c r="C73" s="152" t="s">
        <v>204</v>
      </c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2" t="s">
        <v>204</v>
      </c>
      <c r="P73" s="153">
        <v>-3</v>
      </c>
      <c r="Q73" s="152" t="s">
        <v>204</v>
      </c>
      <c r="R73" s="153">
        <v>-3</v>
      </c>
      <c r="S73" s="152" t="s">
        <v>204</v>
      </c>
      <c r="T73" s="152" t="s">
        <v>204</v>
      </c>
      <c r="U73" s="153">
        <v>0</v>
      </c>
      <c r="V73" s="153">
        <v>0</v>
      </c>
      <c r="W73" s="152" t="s">
        <v>204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2" t="s">
        <v>204</v>
      </c>
    </row>
    <row r="74" spans="1:31" s="143" customFormat="1" ht="45" customHeight="1">
      <c r="A74" s="71" t="s">
        <v>334</v>
      </c>
      <c r="B74" s="491" t="s">
        <v>335</v>
      </c>
      <c r="C74" s="152" t="s">
        <v>204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2" t="s">
        <v>204</v>
      </c>
      <c r="P74" s="153">
        <v>-2</v>
      </c>
      <c r="Q74" s="152" t="s">
        <v>204</v>
      </c>
      <c r="R74" s="153">
        <v>-2</v>
      </c>
      <c r="S74" s="152" t="s">
        <v>204</v>
      </c>
      <c r="T74" s="152" t="s">
        <v>204</v>
      </c>
      <c r="U74" s="153">
        <v>0</v>
      </c>
      <c r="V74" s="153">
        <v>0</v>
      </c>
      <c r="W74" s="152" t="s">
        <v>204</v>
      </c>
      <c r="X74" s="153">
        <v>0</v>
      </c>
      <c r="Y74" s="153">
        <v>0</v>
      </c>
      <c r="Z74" s="153">
        <v>0</v>
      </c>
      <c r="AA74" s="153">
        <v>0</v>
      </c>
      <c r="AB74" s="153">
        <v>0</v>
      </c>
      <c r="AC74" s="153">
        <v>0</v>
      </c>
      <c r="AD74" s="153">
        <v>0</v>
      </c>
      <c r="AE74" s="152" t="s">
        <v>204</v>
      </c>
    </row>
    <row r="75" spans="1:31" s="316" customFormat="1" ht="45" customHeight="1">
      <c r="A75" s="177" t="s">
        <v>336</v>
      </c>
      <c r="B75" s="178" t="s">
        <v>337</v>
      </c>
      <c r="C75" s="151" t="s">
        <v>204</v>
      </c>
      <c r="D75" s="150">
        <v>0</v>
      </c>
      <c r="E75" s="150">
        <v>0</v>
      </c>
      <c r="F75" s="150">
        <v>0</v>
      </c>
      <c r="G75" s="150">
        <v>0</v>
      </c>
      <c r="H75" s="150">
        <v>0</v>
      </c>
      <c r="I75" s="150">
        <v>0</v>
      </c>
      <c r="J75" s="150">
        <v>0</v>
      </c>
      <c r="K75" s="150">
        <v>0</v>
      </c>
      <c r="L75" s="150">
        <v>0</v>
      </c>
      <c r="M75" s="150">
        <v>0</v>
      </c>
      <c r="N75" s="150">
        <v>0</v>
      </c>
      <c r="O75" s="151" t="s">
        <v>204</v>
      </c>
      <c r="P75" s="150">
        <v>-1</v>
      </c>
      <c r="Q75" s="151" t="s">
        <v>204</v>
      </c>
      <c r="R75" s="150">
        <v>-1</v>
      </c>
      <c r="S75" s="151" t="s">
        <v>204</v>
      </c>
      <c r="T75" s="151" t="s">
        <v>204</v>
      </c>
      <c r="U75" s="150">
        <v>0</v>
      </c>
      <c r="V75" s="150">
        <v>0</v>
      </c>
      <c r="W75" s="151" t="s">
        <v>204</v>
      </c>
      <c r="X75" s="150">
        <v>0</v>
      </c>
      <c r="Y75" s="150">
        <v>0</v>
      </c>
      <c r="Z75" s="150">
        <v>0</v>
      </c>
      <c r="AA75" s="150">
        <v>0</v>
      </c>
      <c r="AB75" s="150">
        <v>0</v>
      </c>
      <c r="AC75" s="150">
        <v>0</v>
      </c>
      <c r="AD75" s="150">
        <v>0</v>
      </c>
      <c r="AE75" s="151" t="s">
        <v>204</v>
      </c>
    </row>
    <row r="76" spans="1:31" s="143" customFormat="1" ht="47.25" customHeight="1">
      <c r="A76" s="71" t="s">
        <v>338</v>
      </c>
      <c r="B76" s="165" t="s">
        <v>339</v>
      </c>
      <c r="C76" s="152" t="s">
        <v>204</v>
      </c>
      <c r="D76" s="153">
        <v>0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2" t="s">
        <v>204</v>
      </c>
      <c r="P76" s="153">
        <v>0</v>
      </c>
      <c r="Q76" s="152" t="s">
        <v>204</v>
      </c>
      <c r="R76" s="153">
        <v>0</v>
      </c>
      <c r="S76" s="152" t="s">
        <v>204</v>
      </c>
      <c r="T76" s="152" t="s">
        <v>204</v>
      </c>
      <c r="U76" s="153">
        <v>0</v>
      </c>
      <c r="V76" s="153">
        <v>0</v>
      </c>
      <c r="W76" s="152" t="s">
        <v>204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152" t="s">
        <v>204</v>
      </c>
    </row>
    <row r="77" spans="1:31" s="143" customFormat="1" ht="46.35" customHeight="1">
      <c r="A77" s="71" t="s">
        <v>340</v>
      </c>
      <c r="B77" s="165" t="s">
        <v>341</v>
      </c>
      <c r="C77" s="152" t="s">
        <v>204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2" t="s">
        <v>204</v>
      </c>
      <c r="P77" s="153">
        <v>0</v>
      </c>
      <c r="Q77" s="152" t="s">
        <v>204</v>
      </c>
      <c r="R77" s="153">
        <v>0</v>
      </c>
      <c r="S77" s="152" t="s">
        <v>204</v>
      </c>
      <c r="T77" s="152" t="s">
        <v>204</v>
      </c>
      <c r="U77" s="153">
        <v>0</v>
      </c>
      <c r="V77" s="153">
        <v>0</v>
      </c>
      <c r="W77" s="152" t="s">
        <v>204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2" t="s">
        <v>204</v>
      </c>
    </row>
    <row r="78" spans="1:31" s="317" customFormat="1" ht="58.35" customHeight="1">
      <c r="A78" s="174" t="s">
        <v>134</v>
      </c>
      <c r="B78" s="175" t="s">
        <v>342</v>
      </c>
      <c r="C78" s="531" t="s">
        <v>204</v>
      </c>
      <c r="D78" s="532">
        <v>0</v>
      </c>
      <c r="E78" s="532">
        <v>0</v>
      </c>
      <c r="F78" s="532">
        <v>0</v>
      </c>
      <c r="G78" s="532">
        <v>0</v>
      </c>
      <c r="H78" s="532">
        <v>0</v>
      </c>
      <c r="I78" s="532">
        <v>0</v>
      </c>
      <c r="J78" s="532">
        <v>0</v>
      </c>
      <c r="K78" s="532">
        <v>0</v>
      </c>
      <c r="L78" s="532">
        <v>0</v>
      </c>
      <c r="M78" s="532">
        <v>0</v>
      </c>
      <c r="N78" s="532">
        <v>0</v>
      </c>
      <c r="O78" s="531" t="s">
        <v>204</v>
      </c>
      <c r="P78" s="532">
        <v>0</v>
      </c>
      <c r="Q78" s="531" t="s">
        <v>204</v>
      </c>
      <c r="R78" s="532">
        <v>0</v>
      </c>
      <c r="S78" s="531" t="s">
        <v>204</v>
      </c>
      <c r="T78" s="531" t="s">
        <v>204</v>
      </c>
      <c r="U78" s="532">
        <v>0</v>
      </c>
      <c r="V78" s="150">
        <v>0</v>
      </c>
      <c r="W78" s="531" t="s">
        <v>204</v>
      </c>
      <c r="X78" s="532">
        <v>0</v>
      </c>
      <c r="Y78" s="532">
        <v>0</v>
      </c>
      <c r="Z78" s="532">
        <v>0</v>
      </c>
      <c r="AA78" s="532">
        <v>0</v>
      </c>
      <c r="AB78" s="532">
        <v>0</v>
      </c>
      <c r="AC78" s="532">
        <v>0</v>
      </c>
      <c r="AD78" s="532">
        <f>AD93</f>
        <v>0</v>
      </c>
      <c r="AE78" s="531" t="s">
        <v>204</v>
      </c>
    </row>
    <row r="79" spans="1:31" s="143" customFormat="1" ht="47.25">
      <c r="A79" s="71" t="s">
        <v>343</v>
      </c>
      <c r="B79" s="165" t="s">
        <v>344</v>
      </c>
      <c r="C79" s="152" t="s">
        <v>204</v>
      </c>
      <c r="D79" s="153">
        <v>0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2" t="s">
        <v>204</v>
      </c>
      <c r="P79" s="153">
        <v>0</v>
      </c>
      <c r="Q79" s="152" t="s">
        <v>204</v>
      </c>
      <c r="R79" s="153">
        <v>0</v>
      </c>
      <c r="S79" s="152" t="s">
        <v>204</v>
      </c>
      <c r="T79" s="152" t="s">
        <v>204</v>
      </c>
      <c r="U79" s="153">
        <v>0</v>
      </c>
      <c r="V79" s="153">
        <v>0</v>
      </c>
      <c r="W79" s="152" t="s">
        <v>204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152" t="s">
        <v>204</v>
      </c>
    </row>
    <row r="80" spans="1:31" s="143" customFormat="1" ht="47.25">
      <c r="A80" s="71" t="s">
        <v>345</v>
      </c>
      <c r="B80" s="165" t="s">
        <v>346</v>
      </c>
      <c r="C80" s="152" t="s">
        <v>204</v>
      </c>
      <c r="D80" s="153">
        <v>0</v>
      </c>
      <c r="E80" s="153">
        <v>0</v>
      </c>
      <c r="F80" s="153">
        <v>0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2" t="s">
        <v>204</v>
      </c>
      <c r="P80" s="153">
        <v>0</v>
      </c>
      <c r="Q80" s="152" t="s">
        <v>204</v>
      </c>
      <c r="R80" s="153">
        <v>0</v>
      </c>
      <c r="S80" s="152" t="s">
        <v>204</v>
      </c>
      <c r="T80" s="152" t="s">
        <v>204</v>
      </c>
      <c r="U80" s="153">
        <v>0</v>
      </c>
      <c r="V80" s="153">
        <v>0</v>
      </c>
      <c r="W80" s="152" t="s">
        <v>204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152" t="s">
        <v>204</v>
      </c>
    </row>
    <row r="81" spans="1:31" s="316" customFormat="1" ht="31.5" customHeight="1">
      <c r="A81" s="70" t="s">
        <v>135</v>
      </c>
      <c r="B81" s="183" t="s">
        <v>256</v>
      </c>
      <c r="C81" s="347" t="s">
        <v>204</v>
      </c>
      <c r="D81" s="346">
        <f t="shared" ref="D81:D91" si="21">D94</f>
        <v>0</v>
      </c>
      <c r="E81" s="346">
        <f t="shared" ref="E81:E91" si="22">E94</f>
        <v>0</v>
      </c>
      <c r="F81" s="346">
        <f t="shared" ref="F81:F91" si="23">F94</f>
        <v>0</v>
      </c>
      <c r="G81" s="346">
        <f t="shared" ref="G81:G91" si="24">G94</f>
        <v>0</v>
      </c>
      <c r="H81" s="346">
        <f t="shared" ref="H81:H91" si="25">H94</f>
        <v>0</v>
      </c>
      <c r="I81" s="346">
        <f t="shared" ref="I81:I91" si="26">I94</f>
        <v>0</v>
      </c>
      <c r="J81" s="346">
        <f t="shared" ref="J81:J91" si="27">J94</f>
        <v>0</v>
      </c>
      <c r="K81" s="346">
        <f t="shared" ref="K81:K91" si="28">K94</f>
        <v>0</v>
      </c>
      <c r="L81" s="346">
        <f t="shared" ref="L81:L91" si="29">L94</f>
        <v>0</v>
      </c>
      <c r="M81" s="346">
        <f t="shared" ref="M81:M91" si="30">M94</f>
        <v>0</v>
      </c>
      <c r="N81" s="346">
        <f>N82+N84+N86+N88</f>
        <v>4.72</v>
      </c>
      <c r="O81" s="347" t="s">
        <v>204</v>
      </c>
      <c r="P81" s="346">
        <f>P82+P84+P86</f>
        <v>0</v>
      </c>
      <c r="Q81" s="347" t="s">
        <v>204</v>
      </c>
      <c r="R81" s="346">
        <f t="shared" ref="R81:R91" si="31">R94</f>
        <v>0</v>
      </c>
      <c r="S81" s="347" t="s">
        <v>204</v>
      </c>
      <c r="T81" s="347" t="s">
        <v>204</v>
      </c>
      <c r="U81" s="346">
        <f t="shared" ref="U81:U91" si="32">U94</f>
        <v>0</v>
      </c>
      <c r="V81" s="346">
        <v>0</v>
      </c>
      <c r="W81" s="347" t="s">
        <v>204</v>
      </c>
      <c r="X81" s="346">
        <f t="shared" ref="X81:X91" si="33">X94</f>
        <v>0</v>
      </c>
      <c r="Y81" s="346">
        <f t="shared" ref="Y81:Y91" si="34">Y94</f>
        <v>0</v>
      </c>
      <c r="Z81" s="346">
        <f t="shared" ref="Z81:Z91" si="35">Z94</f>
        <v>0</v>
      </c>
      <c r="AA81" s="346">
        <f t="shared" ref="AA81:AA91" si="36">AA94</f>
        <v>0</v>
      </c>
      <c r="AB81" s="346">
        <f t="shared" ref="AB81:AB91" si="37">AB94</f>
        <v>0</v>
      </c>
      <c r="AC81" s="346">
        <f t="shared" ref="AC81:AC91" si="38">AC94</f>
        <v>0</v>
      </c>
      <c r="AD81" s="346">
        <f>SUM(AD82:AD91)</f>
        <v>5.198900000000001</v>
      </c>
      <c r="AE81" s="347" t="s">
        <v>204</v>
      </c>
    </row>
    <row r="82" spans="1:31" s="143" customFormat="1" ht="31.5" customHeight="1">
      <c r="A82" s="269" t="s">
        <v>137</v>
      </c>
      <c r="B82" s="321" t="s">
        <v>257</v>
      </c>
      <c r="C82" s="74" t="s">
        <v>258</v>
      </c>
      <c r="D82" s="153">
        <f t="shared" si="21"/>
        <v>0</v>
      </c>
      <c r="E82" s="153">
        <f t="shared" si="22"/>
        <v>0</v>
      </c>
      <c r="F82" s="153">
        <f t="shared" si="23"/>
        <v>0</v>
      </c>
      <c r="G82" s="153">
        <f t="shared" si="24"/>
        <v>0</v>
      </c>
      <c r="H82" s="153">
        <f t="shared" si="25"/>
        <v>0</v>
      </c>
      <c r="I82" s="153">
        <f t="shared" si="26"/>
        <v>0</v>
      </c>
      <c r="J82" s="153">
        <f t="shared" si="27"/>
        <v>0</v>
      </c>
      <c r="K82" s="153">
        <f t="shared" si="28"/>
        <v>0</v>
      </c>
      <c r="L82" s="153">
        <f t="shared" si="29"/>
        <v>0</v>
      </c>
      <c r="M82" s="153">
        <f t="shared" si="30"/>
        <v>0</v>
      </c>
      <c r="N82" s="153">
        <v>0</v>
      </c>
      <c r="O82" s="152" t="s">
        <v>204</v>
      </c>
      <c r="P82" s="153">
        <v>0</v>
      </c>
      <c r="Q82" s="152" t="s">
        <v>204</v>
      </c>
      <c r="R82" s="153">
        <f t="shared" si="31"/>
        <v>0</v>
      </c>
      <c r="S82" s="152" t="s">
        <v>204</v>
      </c>
      <c r="T82" s="152" t="s">
        <v>204</v>
      </c>
      <c r="U82" s="153">
        <f t="shared" si="32"/>
        <v>0</v>
      </c>
      <c r="V82" s="153">
        <v>0</v>
      </c>
      <c r="W82" s="152" t="s">
        <v>204</v>
      </c>
      <c r="X82" s="153">
        <f t="shared" si="33"/>
        <v>0</v>
      </c>
      <c r="Y82" s="153">
        <f t="shared" si="34"/>
        <v>0</v>
      </c>
      <c r="Z82" s="153">
        <f t="shared" si="35"/>
        <v>0</v>
      </c>
      <c r="AA82" s="153">
        <f t="shared" si="36"/>
        <v>0</v>
      </c>
      <c r="AB82" s="153">
        <f t="shared" si="37"/>
        <v>0</v>
      </c>
      <c r="AC82" s="153">
        <f t="shared" si="38"/>
        <v>0</v>
      </c>
      <c r="AD82" s="153">
        <v>0.59660000000000002</v>
      </c>
      <c r="AE82" s="152" t="s">
        <v>204</v>
      </c>
    </row>
    <row r="83" spans="1:31" s="143" customFormat="1" ht="31.5" customHeight="1">
      <c r="A83" s="269" t="s">
        <v>259</v>
      </c>
      <c r="B83" s="321" t="s">
        <v>257</v>
      </c>
      <c r="C83" s="74" t="s">
        <v>260</v>
      </c>
      <c r="D83" s="153">
        <f t="shared" si="21"/>
        <v>0</v>
      </c>
      <c r="E83" s="153">
        <f t="shared" si="22"/>
        <v>0</v>
      </c>
      <c r="F83" s="153">
        <f t="shared" si="23"/>
        <v>0</v>
      </c>
      <c r="G83" s="153">
        <f t="shared" si="24"/>
        <v>0</v>
      </c>
      <c r="H83" s="153">
        <f t="shared" si="25"/>
        <v>0</v>
      </c>
      <c r="I83" s="153">
        <f t="shared" si="26"/>
        <v>0</v>
      </c>
      <c r="J83" s="153">
        <f t="shared" si="27"/>
        <v>0</v>
      </c>
      <c r="K83" s="153">
        <f t="shared" si="28"/>
        <v>0</v>
      </c>
      <c r="L83" s="153">
        <f t="shared" si="29"/>
        <v>0</v>
      </c>
      <c r="M83" s="153">
        <f t="shared" si="30"/>
        <v>0</v>
      </c>
      <c r="N83" s="153">
        <v>0</v>
      </c>
      <c r="O83" s="152" t="s">
        <v>204</v>
      </c>
      <c r="P83" s="153">
        <v>0</v>
      </c>
      <c r="Q83" s="152" t="s">
        <v>204</v>
      </c>
      <c r="R83" s="153">
        <f t="shared" si="31"/>
        <v>0</v>
      </c>
      <c r="S83" s="152" t="s">
        <v>204</v>
      </c>
      <c r="T83" s="152" t="s">
        <v>204</v>
      </c>
      <c r="U83" s="153">
        <f t="shared" si="32"/>
        <v>0</v>
      </c>
      <c r="V83" s="153">
        <v>0</v>
      </c>
      <c r="W83" s="152" t="s">
        <v>204</v>
      </c>
      <c r="X83" s="153">
        <f t="shared" si="33"/>
        <v>0</v>
      </c>
      <c r="Y83" s="153">
        <f t="shared" si="34"/>
        <v>0</v>
      </c>
      <c r="Z83" s="153">
        <f t="shared" si="35"/>
        <v>0</v>
      </c>
      <c r="AA83" s="153">
        <f t="shared" si="36"/>
        <v>0</v>
      </c>
      <c r="AB83" s="153">
        <f t="shared" si="37"/>
        <v>0</v>
      </c>
      <c r="AC83" s="153">
        <f t="shared" si="38"/>
        <v>0</v>
      </c>
      <c r="AD83" s="153">
        <v>0.106</v>
      </c>
      <c r="AE83" s="152" t="s">
        <v>204</v>
      </c>
    </row>
    <row r="84" spans="1:31" s="143" customFormat="1" ht="31.5" customHeight="1">
      <c r="A84" s="269" t="s">
        <v>261</v>
      </c>
      <c r="B84" s="321" t="s">
        <v>262</v>
      </c>
      <c r="C84" s="74" t="s">
        <v>263</v>
      </c>
      <c r="D84" s="153">
        <f t="shared" si="21"/>
        <v>0</v>
      </c>
      <c r="E84" s="153">
        <f t="shared" si="22"/>
        <v>0</v>
      </c>
      <c r="F84" s="153">
        <f t="shared" si="23"/>
        <v>0</v>
      </c>
      <c r="G84" s="153">
        <f t="shared" si="24"/>
        <v>0</v>
      </c>
      <c r="H84" s="153">
        <f t="shared" si="25"/>
        <v>0</v>
      </c>
      <c r="I84" s="153">
        <f t="shared" si="26"/>
        <v>0</v>
      </c>
      <c r="J84" s="153">
        <f t="shared" si="27"/>
        <v>0</v>
      </c>
      <c r="K84" s="153">
        <f t="shared" si="28"/>
        <v>0</v>
      </c>
      <c r="L84" s="153">
        <f t="shared" si="29"/>
        <v>0</v>
      </c>
      <c r="M84" s="153">
        <f t="shared" si="30"/>
        <v>0</v>
      </c>
      <c r="N84" s="153">
        <v>0.1</v>
      </c>
      <c r="O84" s="152" t="s">
        <v>204</v>
      </c>
      <c r="P84" s="153">
        <v>0</v>
      </c>
      <c r="Q84" s="152" t="s">
        <v>204</v>
      </c>
      <c r="R84" s="153">
        <f t="shared" si="31"/>
        <v>0</v>
      </c>
      <c r="S84" s="152" t="s">
        <v>204</v>
      </c>
      <c r="T84" s="152" t="s">
        <v>204</v>
      </c>
      <c r="U84" s="153">
        <f t="shared" si="32"/>
        <v>0</v>
      </c>
      <c r="V84" s="153">
        <v>0</v>
      </c>
      <c r="W84" s="152" t="s">
        <v>204</v>
      </c>
      <c r="X84" s="153">
        <f t="shared" si="33"/>
        <v>0</v>
      </c>
      <c r="Y84" s="153">
        <f t="shared" si="34"/>
        <v>0</v>
      </c>
      <c r="Z84" s="153">
        <f t="shared" si="35"/>
        <v>0</v>
      </c>
      <c r="AA84" s="153">
        <f t="shared" si="36"/>
        <v>0</v>
      </c>
      <c r="AB84" s="153">
        <f t="shared" si="37"/>
        <v>0</v>
      </c>
      <c r="AC84" s="153">
        <f t="shared" si="38"/>
        <v>0</v>
      </c>
      <c r="AD84" s="153">
        <v>0.107</v>
      </c>
      <c r="AE84" s="152" t="s">
        <v>204</v>
      </c>
    </row>
    <row r="85" spans="1:31" s="143" customFormat="1" ht="31.5" customHeight="1">
      <c r="A85" s="269" t="s">
        <v>264</v>
      </c>
      <c r="B85" s="321" t="s">
        <v>262</v>
      </c>
      <c r="C85" s="74" t="s">
        <v>265</v>
      </c>
      <c r="D85" s="153">
        <f t="shared" si="21"/>
        <v>0</v>
      </c>
      <c r="E85" s="153">
        <f t="shared" si="22"/>
        <v>0</v>
      </c>
      <c r="F85" s="153">
        <f t="shared" si="23"/>
        <v>0</v>
      </c>
      <c r="G85" s="153">
        <f t="shared" si="24"/>
        <v>0</v>
      </c>
      <c r="H85" s="153">
        <f t="shared" si="25"/>
        <v>0</v>
      </c>
      <c r="I85" s="153">
        <f t="shared" si="26"/>
        <v>0</v>
      </c>
      <c r="J85" s="153">
        <f t="shared" si="27"/>
        <v>0</v>
      </c>
      <c r="K85" s="153">
        <f t="shared" si="28"/>
        <v>0</v>
      </c>
      <c r="L85" s="153">
        <f t="shared" si="29"/>
        <v>0</v>
      </c>
      <c r="M85" s="153">
        <f t="shared" si="30"/>
        <v>0</v>
      </c>
      <c r="N85" s="153">
        <v>0</v>
      </c>
      <c r="O85" s="152" t="s">
        <v>204</v>
      </c>
      <c r="P85" s="153">
        <v>0</v>
      </c>
      <c r="Q85" s="152" t="s">
        <v>204</v>
      </c>
      <c r="R85" s="153">
        <f t="shared" si="31"/>
        <v>0</v>
      </c>
      <c r="S85" s="152" t="s">
        <v>204</v>
      </c>
      <c r="T85" s="152" t="s">
        <v>204</v>
      </c>
      <c r="U85" s="153">
        <f t="shared" si="32"/>
        <v>0</v>
      </c>
      <c r="V85" s="153">
        <v>0</v>
      </c>
      <c r="W85" s="152" t="s">
        <v>204</v>
      </c>
      <c r="X85" s="153">
        <f t="shared" si="33"/>
        <v>0</v>
      </c>
      <c r="Y85" s="153">
        <f t="shared" si="34"/>
        <v>0</v>
      </c>
      <c r="Z85" s="153">
        <f t="shared" si="35"/>
        <v>0</v>
      </c>
      <c r="AA85" s="153">
        <f t="shared" si="36"/>
        <v>0</v>
      </c>
      <c r="AB85" s="153">
        <f t="shared" si="37"/>
        <v>0</v>
      </c>
      <c r="AC85" s="153">
        <f t="shared" si="38"/>
        <v>0</v>
      </c>
      <c r="AD85" s="153">
        <v>1.9E-2</v>
      </c>
      <c r="AE85" s="152" t="s">
        <v>204</v>
      </c>
    </row>
    <row r="86" spans="1:31" s="143" customFormat="1" ht="31.5" customHeight="1">
      <c r="A86" s="269" t="s">
        <v>266</v>
      </c>
      <c r="B86" s="321" t="s">
        <v>267</v>
      </c>
      <c r="C86" s="74" t="s">
        <v>268</v>
      </c>
      <c r="D86" s="153">
        <f t="shared" si="21"/>
        <v>0</v>
      </c>
      <c r="E86" s="153">
        <f t="shared" si="22"/>
        <v>0</v>
      </c>
      <c r="F86" s="153">
        <f t="shared" si="23"/>
        <v>0</v>
      </c>
      <c r="G86" s="153">
        <f t="shared" si="24"/>
        <v>0</v>
      </c>
      <c r="H86" s="153">
        <f t="shared" si="25"/>
        <v>0</v>
      </c>
      <c r="I86" s="153">
        <f t="shared" si="26"/>
        <v>0</v>
      </c>
      <c r="J86" s="153">
        <f t="shared" si="27"/>
        <v>0</v>
      </c>
      <c r="K86" s="153">
        <f t="shared" si="28"/>
        <v>0</v>
      </c>
      <c r="L86" s="153">
        <f t="shared" si="29"/>
        <v>0</v>
      </c>
      <c r="M86" s="153">
        <f t="shared" si="30"/>
        <v>0</v>
      </c>
      <c r="N86" s="153">
        <v>3.92</v>
      </c>
      <c r="O86" s="152" t="s">
        <v>204</v>
      </c>
      <c r="P86" s="153">
        <v>0</v>
      </c>
      <c r="Q86" s="152" t="s">
        <v>204</v>
      </c>
      <c r="R86" s="153">
        <f t="shared" si="31"/>
        <v>0</v>
      </c>
      <c r="S86" s="152" t="s">
        <v>204</v>
      </c>
      <c r="T86" s="152" t="s">
        <v>204</v>
      </c>
      <c r="U86" s="153">
        <f t="shared" si="32"/>
        <v>0</v>
      </c>
      <c r="V86" s="153">
        <v>0</v>
      </c>
      <c r="W86" s="152" t="s">
        <v>204</v>
      </c>
      <c r="X86" s="153">
        <f t="shared" si="33"/>
        <v>0</v>
      </c>
      <c r="Y86" s="153">
        <f t="shared" si="34"/>
        <v>0</v>
      </c>
      <c r="Z86" s="153">
        <f t="shared" si="35"/>
        <v>0</v>
      </c>
      <c r="AA86" s="153">
        <f t="shared" si="36"/>
        <v>0</v>
      </c>
      <c r="AB86" s="153">
        <f t="shared" si="37"/>
        <v>0</v>
      </c>
      <c r="AC86" s="153">
        <f t="shared" si="38"/>
        <v>0</v>
      </c>
      <c r="AD86" s="153">
        <v>2.6884000000000001</v>
      </c>
      <c r="AE86" s="152" t="s">
        <v>204</v>
      </c>
    </row>
    <row r="87" spans="1:31" s="143" customFormat="1" ht="33.75" customHeight="1">
      <c r="A87" s="269" t="s">
        <v>269</v>
      </c>
      <c r="B87" s="322" t="s">
        <v>267</v>
      </c>
      <c r="C87" s="74" t="s">
        <v>270</v>
      </c>
      <c r="D87" s="153">
        <f t="shared" si="21"/>
        <v>0</v>
      </c>
      <c r="E87" s="153">
        <f t="shared" si="22"/>
        <v>0</v>
      </c>
      <c r="F87" s="153">
        <f t="shared" si="23"/>
        <v>0</v>
      </c>
      <c r="G87" s="153">
        <f t="shared" si="24"/>
        <v>0</v>
      </c>
      <c r="H87" s="153">
        <f t="shared" si="25"/>
        <v>0</v>
      </c>
      <c r="I87" s="153">
        <f t="shared" si="26"/>
        <v>0</v>
      </c>
      <c r="J87" s="153">
        <f t="shared" si="27"/>
        <v>0</v>
      </c>
      <c r="K87" s="153">
        <f t="shared" si="28"/>
        <v>0</v>
      </c>
      <c r="L87" s="153">
        <f t="shared" si="29"/>
        <v>0</v>
      </c>
      <c r="M87" s="153">
        <f t="shared" si="30"/>
        <v>0</v>
      </c>
      <c r="N87" s="153">
        <v>0</v>
      </c>
      <c r="O87" s="152" t="s">
        <v>204</v>
      </c>
      <c r="P87" s="153">
        <v>0</v>
      </c>
      <c r="Q87" s="152" t="s">
        <v>204</v>
      </c>
      <c r="R87" s="153">
        <f t="shared" si="31"/>
        <v>0</v>
      </c>
      <c r="S87" s="152" t="s">
        <v>204</v>
      </c>
      <c r="T87" s="152" t="s">
        <v>204</v>
      </c>
      <c r="U87" s="153">
        <f t="shared" si="32"/>
        <v>0</v>
      </c>
      <c r="V87" s="153">
        <v>0</v>
      </c>
      <c r="W87" s="152" t="s">
        <v>204</v>
      </c>
      <c r="X87" s="153">
        <f t="shared" si="33"/>
        <v>0</v>
      </c>
      <c r="Y87" s="153">
        <f t="shared" si="34"/>
        <v>0</v>
      </c>
      <c r="Z87" s="153">
        <f t="shared" si="35"/>
        <v>0</v>
      </c>
      <c r="AA87" s="153">
        <f t="shared" si="36"/>
        <v>0</v>
      </c>
      <c r="AB87" s="153">
        <f t="shared" si="37"/>
        <v>0</v>
      </c>
      <c r="AC87" s="153">
        <f t="shared" si="38"/>
        <v>0</v>
      </c>
      <c r="AD87" s="153">
        <v>0.375</v>
      </c>
      <c r="AE87" s="152" t="s">
        <v>204</v>
      </c>
    </row>
    <row r="88" spans="1:31" s="143" customFormat="1" ht="33.75" customHeight="1">
      <c r="A88" s="269" t="s">
        <v>271</v>
      </c>
      <c r="B88" s="89" t="s">
        <v>272</v>
      </c>
      <c r="C88" s="90" t="s">
        <v>273</v>
      </c>
      <c r="D88" s="153">
        <f t="shared" si="21"/>
        <v>0</v>
      </c>
      <c r="E88" s="153">
        <f t="shared" si="22"/>
        <v>0</v>
      </c>
      <c r="F88" s="153">
        <f t="shared" si="23"/>
        <v>0</v>
      </c>
      <c r="G88" s="153">
        <f t="shared" si="24"/>
        <v>0</v>
      </c>
      <c r="H88" s="153">
        <f t="shared" si="25"/>
        <v>0</v>
      </c>
      <c r="I88" s="153">
        <f t="shared" si="26"/>
        <v>0</v>
      </c>
      <c r="J88" s="153">
        <f t="shared" si="27"/>
        <v>0</v>
      </c>
      <c r="K88" s="153">
        <f t="shared" si="28"/>
        <v>0</v>
      </c>
      <c r="L88" s="153">
        <f t="shared" si="29"/>
        <v>0</v>
      </c>
      <c r="M88" s="153">
        <f t="shared" si="30"/>
        <v>0</v>
      </c>
      <c r="N88" s="153">
        <v>0.7</v>
      </c>
      <c r="O88" s="152" t="s">
        <v>204</v>
      </c>
      <c r="P88" s="153">
        <v>0</v>
      </c>
      <c r="Q88" s="152" t="s">
        <v>204</v>
      </c>
      <c r="R88" s="153">
        <f t="shared" si="31"/>
        <v>0</v>
      </c>
      <c r="S88" s="152" t="s">
        <v>204</v>
      </c>
      <c r="T88" s="152" t="s">
        <v>204</v>
      </c>
      <c r="U88" s="153">
        <f t="shared" si="32"/>
        <v>0</v>
      </c>
      <c r="V88" s="153">
        <v>0</v>
      </c>
      <c r="W88" s="152" t="s">
        <v>204</v>
      </c>
      <c r="X88" s="153">
        <f t="shared" si="33"/>
        <v>0</v>
      </c>
      <c r="Y88" s="153">
        <f t="shared" si="34"/>
        <v>0</v>
      </c>
      <c r="Z88" s="153">
        <f t="shared" si="35"/>
        <v>0</v>
      </c>
      <c r="AA88" s="153">
        <f t="shared" si="36"/>
        <v>0</v>
      </c>
      <c r="AB88" s="153">
        <f t="shared" si="37"/>
        <v>0</v>
      </c>
      <c r="AC88" s="153">
        <f t="shared" si="38"/>
        <v>0</v>
      </c>
      <c r="AD88" s="323">
        <v>0.434</v>
      </c>
      <c r="AE88" s="152" t="s">
        <v>204</v>
      </c>
    </row>
    <row r="89" spans="1:31" s="143" customFormat="1" ht="33.75" customHeight="1">
      <c r="A89" s="269" t="s">
        <v>274</v>
      </c>
      <c r="B89" s="89" t="s">
        <v>272</v>
      </c>
      <c r="C89" s="90" t="s">
        <v>275</v>
      </c>
      <c r="D89" s="153">
        <f t="shared" si="21"/>
        <v>0</v>
      </c>
      <c r="E89" s="153">
        <f t="shared" si="22"/>
        <v>0</v>
      </c>
      <c r="F89" s="153">
        <f t="shared" si="23"/>
        <v>0</v>
      </c>
      <c r="G89" s="153">
        <f t="shared" si="24"/>
        <v>0</v>
      </c>
      <c r="H89" s="153">
        <f t="shared" si="25"/>
        <v>0</v>
      </c>
      <c r="I89" s="153">
        <f t="shared" si="26"/>
        <v>0</v>
      </c>
      <c r="J89" s="153">
        <f t="shared" si="27"/>
        <v>0</v>
      </c>
      <c r="K89" s="153">
        <f t="shared" si="28"/>
        <v>0</v>
      </c>
      <c r="L89" s="153">
        <f t="shared" si="29"/>
        <v>0</v>
      </c>
      <c r="M89" s="153">
        <f t="shared" si="30"/>
        <v>0</v>
      </c>
      <c r="N89" s="153">
        <v>0</v>
      </c>
      <c r="O89" s="152" t="s">
        <v>204</v>
      </c>
      <c r="P89" s="153">
        <v>0</v>
      </c>
      <c r="Q89" s="152" t="s">
        <v>204</v>
      </c>
      <c r="R89" s="153">
        <f t="shared" si="31"/>
        <v>0</v>
      </c>
      <c r="S89" s="152" t="s">
        <v>204</v>
      </c>
      <c r="T89" s="152" t="s">
        <v>204</v>
      </c>
      <c r="U89" s="153">
        <f t="shared" si="32"/>
        <v>0</v>
      </c>
      <c r="V89" s="153">
        <v>0</v>
      </c>
      <c r="W89" s="152" t="s">
        <v>204</v>
      </c>
      <c r="X89" s="153">
        <f t="shared" si="33"/>
        <v>0</v>
      </c>
      <c r="Y89" s="153">
        <f t="shared" si="34"/>
        <v>0</v>
      </c>
      <c r="Z89" s="153">
        <f t="shared" si="35"/>
        <v>0</v>
      </c>
      <c r="AA89" s="153">
        <f t="shared" si="36"/>
        <v>0</v>
      </c>
      <c r="AB89" s="153">
        <f t="shared" si="37"/>
        <v>0</v>
      </c>
      <c r="AC89" s="153">
        <f t="shared" si="38"/>
        <v>0</v>
      </c>
      <c r="AD89" s="324">
        <v>0.10199999999999999</v>
      </c>
      <c r="AE89" s="152" t="s">
        <v>204</v>
      </c>
    </row>
    <row r="90" spans="1:31" s="143" customFormat="1" ht="33.75" customHeight="1">
      <c r="A90" s="269" t="s">
        <v>276</v>
      </c>
      <c r="B90" s="89" t="s">
        <v>277</v>
      </c>
      <c r="C90" s="91" t="s">
        <v>278</v>
      </c>
      <c r="D90" s="153">
        <f t="shared" si="21"/>
        <v>0</v>
      </c>
      <c r="E90" s="153">
        <f t="shared" si="22"/>
        <v>0</v>
      </c>
      <c r="F90" s="153">
        <f t="shared" si="23"/>
        <v>0</v>
      </c>
      <c r="G90" s="153">
        <f t="shared" si="24"/>
        <v>0</v>
      </c>
      <c r="H90" s="153">
        <f t="shared" si="25"/>
        <v>0</v>
      </c>
      <c r="I90" s="153">
        <f t="shared" si="26"/>
        <v>0</v>
      </c>
      <c r="J90" s="153">
        <f t="shared" si="27"/>
        <v>0</v>
      </c>
      <c r="K90" s="153">
        <f t="shared" si="28"/>
        <v>0</v>
      </c>
      <c r="L90" s="153">
        <f t="shared" si="29"/>
        <v>0</v>
      </c>
      <c r="M90" s="153">
        <f t="shared" si="30"/>
        <v>0</v>
      </c>
      <c r="N90" s="153">
        <v>0</v>
      </c>
      <c r="O90" s="152" t="s">
        <v>204</v>
      </c>
      <c r="P90" s="153">
        <v>0</v>
      </c>
      <c r="Q90" s="152" t="s">
        <v>204</v>
      </c>
      <c r="R90" s="153">
        <f t="shared" si="31"/>
        <v>0</v>
      </c>
      <c r="S90" s="152" t="s">
        <v>204</v>
      </c>
      <c r="T90" s="152" t="s">
        <v>204</v>
      </c>
      <c r="U90" s="153">
        <f t="shared" si="32"/>
        <v>0</v>
      </c>
      <c r="V90" s="153">
        <v>0</v>
      </c>
      <c r="W90" s="152" t="s">
        <v>204</v>
      </c>
      <c r="X90" s="153">
        <f t="shared" si="33"/>
        <v>0</v>
      </c>
      <c r="Y90" s="153">
        <f t="shared" si="34"/>
        <v>0</v>
      </c>
      <c r="Z90" s="153">
        <f t="shared" si="35"/>
        <v>0</v>
      </c>
      <c r="AA90" s="153">
        <f t="shared" si="36"/>
        <v>0</v>
      </c>
      <c r="AB90" s="153">
        <f t="shared" si="37"/>
        <v>0</v>
      </c>
      <c r="AC90" s="153">
        <f t="shared" si="38"/>
        <v>0</v>
      </c>
      <c r="AD90" s="324">
        <v>0.60089999999999999</v>
      </c>
      <c r="AE90" s="152" t="s">
        <v>204</v>
      </c>
    </row>
    <row r="91" spans="1:31" s="143" customFormat="1" ht="33.75" customHeight="1">
      <c r="A91" s="325" t="s">
        <v>279</v>
      </c>
      <c r="B91" s="89" t="s">
        <v>277</v>
      </c>
      <c r="C91" s="91" t="s">
        <v>280</v>
      </c>
      <c r="D91" s="153">
        <f t="shared" si="21"/>
        <v>0</v>
      </c>
      <c r="E91" s="153">
        <f t="shared" si="22"/>
        <v>0</v>
      </c>
      <c r="F91" s="153">
        <f t="shared" si="23"/>
        <v>0</v>
      </c>
      <c r="G91" s="153">
        <f t="shared" si="24"/>
        <v>0</v>
      </c>
      <c r="H91" s="153">
        <f t="shared" si="25"/>
        <v>0</v>
      </c>
      <c r="I91" s="153">
        <f t="shared" si="26"/>
        <v>0</v>
      </c>
      <c r="J91" s="153">
        <f t="shared" si="27"/>
        <v>0</v>
      </c>
      <c r="K91" s="153">
        <f t="shared" si="28"/>
        <v>0</v>
      </c>
      <c r="L91" s="153">
        <f t="shared" si="29"/>
        <v>0</v>
      </c>
      <c r="M91" s="153">
        <f t="shared" si="30"/>
        <v>0</v>
      </c>
      <c r="N91" s="153">
        <v>0</v>
      </c>
      <c r="O91" s="152" t="s">
        <v>204</v>
      </c>
      <c r="P91" s="153">
        <v>0</v>
      </c>
      <c r="Q91" s="152" t="s">
        <v>204</v>
      </c>
      <c r="R91" s="153">
        <f t="shared" si="31"/>
        <v>0</v>
      </c>
      <c r="S91" s="152" t="s">
        <v>204</v>
      </c>
      <c r="T91" s="152" t="s">
        <v>204</v>
      </c>
      <c r="U91" s="153">
        <f t="shared" si="32"/>
        <v>0</v>
      </c>
      <c r="V91" s="153">
        <v>0</v>
      </c>
      <c r="W91" s="152" t="s">
        <v>204</v>
      </c>
      <c r="X91" s="153">
        <f t="shared" si="33"/>
        <v>0</v>
      </c>
      <c r="Y91" s="153">
        <f t="shared" si="34"/>
        <v>0</v>
      </c>
      <c r="Z91" s="153">
        <f t="shared" si="35"/>
        <v>0</v>
      </c>
      <c r="AA91" s="153">
        <f t="shared" si="36"/>
        <v>0</v>
      </c>
      <c r="AB91" s="153">
        <f t="shared" si="37"/>
        <v>0</v>
      </c>
      <c r="AC91" s="153">
        <f t="shared" si="38"/>
        <v>0</v>
      </c>
      <c r="AD91" s="324">
        <v>0.17</v>
      </c>
      <c r="AE91" s="152" t="s">
        <v>204</v>
      </c>
    </row>
    <row r="92" spans="1:31" s="143" customFormat="1" ht="31.5">
      <c r="A92" s="355" t="s">
        <v>347</v>
      </c>
      <c r="B92" s="356" t="s">
        <v>348</v>
      </c>
      <c r="C92" s="151" t="s">
        <v>204</v>
      </c>
      <c r="D92" s="150">
        <v>0</v>
      </c>
      <c r="E92" s="150">
        <v>0</v>
      </c>
      <c r="F92" s="150">
        <v>0</v>
      </c>
      <c r="G92" s="150">
        <v>0</v>
      </c>
      <c r="H92" s="150">
        <v>0</v>
      </c>
      <c r="I92" s="150">
        <v>0</v>
      </c>
      <c r="J92" s="150">
        <v>0</v>
      </c>
      <c r="K92" s="150">
        <v>0</v>
      </c>
      <c r="L92" s="150">
        <v>0</v>
      </c>
      <c r="M92" s="150">
        <v>0</v>
      </c>
      <c r="N92" s="150">
        <v>0</v>
      </c>
      <c r="O92" s="151" t="s">
        <v>204</v>
      </c>
      <c r="P92" s="150">
        <v>0</v>
      </c>
      <c r="Q92" s="151" t="s">
        <v>204</v>
      </c>
      <c r="R92" s="150">
        <v>0</v>
      </c>
      <c r="S92" s="151" t="s">
        <v>204</v>
      </c>
      <c r="T92" s="151" t="s">
        <v>204</v>
      </c>
      <c r="U92" s="150">
        <v>0</v>
      </c>
      <c r="V92" s="150">
        <v>0</v>
      </c>
      <c r="W92" s="151" t="s">
        <v>204</v>
      </c>
      <c r="X92" s="150">
        <v>0</v>
      </c>
      <c r="Y92" s="150">
        <v>0</v>
      </c>
      <c r="Z92" s="150">
        <v>0</v>
      </c>
      <c r="AA92" s="150">
        <v>0</v>
      </c>
      <c r="AB92" s="150">
        <v>0</v>
      </c>
      <c r="AC92" s="150">
        <v>0</v>
      </c>
      <c r="AD92" s="150">
        <v>0</v>
      </c>
      <c r="AE92" s="151" t="s">
        <v>204</v>
      </c>
    </row>
    <row r="93" spans="1:31" s="143" customFormat="1" ht="19.350000000000001" customHeight="1">
      <c r="A93" s="177" t="s">
        <v>281</v>
      </c>
      <c r="B93" s="333" t="s">
        <v>282</v>
      </c>
      <c r="C93" s="151" t="s">
        <v>204</v>
      </c>
      <c r="D93" s="150">
        <v>0</v>
      </c>
      <c r="E93" s="150">
        <v>0</v>
      </c>
      <c r="F93" s="150">
        <v>0</v>
      </c>
      <c r="G93" s="150">
        <v>0</v>
      </c>
      <c r="H93" s="150">
        <v>0</v>
      </c>
      <c r="I93" s="150">
        <v>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1" t="s">
        <v>204</v>
      </c>
      <c r="P93" s="150">
        <v>0</v>
      </c>
      <c r="Q93" s="151" t="s">
        <v>204</v>
      </c>
      <c r="R93" s="150">
        <v>0</v>
      </c>
      <c r="S93" s="151" t="s">
        <v>204</v>
      </c>
      <c r="T93" s="151" t="s">
        <v>204</v>
      </c>
      <c r="U93" s="150">
        <v>0</v>
      </c>
      <c r="V93" s="150">
        <v>0</v>
      </c>
      <c r="W93" s="151" t="s">
        <v>204</v>
      </c>
      <c r="X93" s="150">
        <v>0</v>
      </c>
      <c r="Y93" s="150">
        <v>0</v>
      </c>
      <c r="Z93" s="150">
        <v>0</v>
      </c>
      <c r="AA93" s="150">
        <v>0</v>
      </c>
      <c r="AB93" s="150">
        <v>0</v>
      </c>
      <c r="AC93" s="150">
        <v>0</v>
      </c>
      <c r="AD93" s="334">
        <v>0</v>
      </c>
      <c r="AE93" s="151" t="s">
        <v>204</v>
      </c>
    </row>
    <row r="94" spans="1:31" s="143" customFormat="1" ht="23.85" customHeight="1"/>
    <row r="95" spans="1:31" s="143" customFormat="1" ht="48" customHeight="1"/>
    <row r="96" spans="1:31" s="143" customFormat="1" ht="31.5" customHeight="1"/>
    <row r="97" s="143" customFormat="1" ht="31.5" customHeight="1"/>
    <row r="98" s="143" customFormat="1" ht="31.5" customHeight="1"/>
    <row r="99" s="143" customFormat="1" ht="31.5" customHeight="1"/>
    <row r="100" s="143" customFormat="1" ht="31.5" customHeight="1"/>
    <row r="101" s="143" customFormat="1" ht="61.5" customHeight="1"/>
    <row r="102" s="143" customFormat="1" ht="48.75" customHeight="1"/>
    <row r="103" s="143" customFormat="1" ht="48" customHeight="1"/>
    <row r="104" s="143" customFormat="1" ht="32.25" customHeight="1"/>
    <row r="105" s="143" customFormat="1" ht="32.25" customHeight="1"/>
    <row r="106" s="143" customFormat="1" ht="32.25" customHeight="1"/>
    <row r="107" s="143" customFormat="1" ht="32.25" customHeight="1"/>
    <row r="108" s="143" customFormat="1" ht="32.25" customHeight="1"/>
    <row r="109" ht="48" customHeight="1"/>
    <row r="110" ht="47.25" customHeight="1"/>
    <row r="111" ht="32.25" customHeight="1"/>
    <row r="115" ht="18" customHeight="1"/>
    <row r="118" ht="30.75" customHeight="1"/>
    <row r="120" ht="33.75" customHeight="1"/>
  </sheetData>
  <sheetProtection selectLockedCells="1" selectUnlockedCells="1"/>
  <mergeCells count="20">
    <mergeCell ref="G7:O7"/>
    <mergeCell ref="A10:A13"/>
    <mergeCell ref="B10:B13"/>
    <mergeCell ref="C10:C13"/>
    <mergeCell ref="Y1:AE2"/>
    <mergeCell ref="D10:AE10"/>
    <mergeCell ref="A9:O9"/>
    <mergeCell ref="P15:Q15"/>
    <mergeCell ref="D14:L14"/>
    <mergeCell ref="M14:S14"/>
    <mergeCell ref="Z11:AB11"/>
    <mergeCell ref="AC11:AD11"/>
    <mergeCell ref="R12:S12"/>
    <mergeCell ref="D11:L11"/>
    <mergeCell ref="M11:T11"/>
    <mergeCell ref="F12:G12"/>
    <mergeCell ref="H12:I12"/>
    <mergeCell ref="P12:Q12"/>
    <mergeCell ref="U11:W11"/>
    <mergeCell ref="X11:Y11"/>
  </mergeCells>
  <pageMargins left="0.59055118110236227" right="0.39370078740157483" top="0.78740157480314965" bottom="0.39370078740157483" header="0.51181102362204722" footer="0.51181102362204722"/>
  <pageSetup paperSize="9" scale="37" firstPageNumber="0" orientation="landscape" horizontalDpi="300" verticalDpi="300" r:id="rId1"/>
  <headerFooter alignWithMargins="0"/>
  <colBreaks count="1" manualBreakCount="1"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11"/>
  <sheetViews>
    <sheetView view="pageBreakPreview" zoomScale="70" zoomScaleSheetLayoutView="70" workbookViewId="0">
      <selection activeCell="F13" sqref="F13:K13"/>
    </sheetView>
  </sheetViews>
  <sheetFormatPr defaultRowHeight="15.75"/>
  <cols>
    <col min="1" max="1" width="11.625" style="12" customWidth="1"/>
    <col min="2" max="2" width="61.75" style="12" customWidth="1"/>
    <col min="3" max="3" width="16.25" style="12" customWidth="1"/>
    <col min="4" max="4" width="17.5" style="12" customWidth="1"/>
    <col min="5" max="6" width="12.125" style="12" customWidth="1"/>
    <col min="7" max="7" width="12.25" style="12" customWidth="1"/>
    <col min="8" max="8" width="12.5" style="12" customWidth="1"/>
    <col min="9" max="9" width="11.375" style="12" customWidth="1"/>
    <col min="10" max="10" width="11.875" style="12" customWidth="1"/>
    <col min="11" max="11" width="12.25" style="12" customWidth="1"/>
    <col min="12" max="12" width="12.625" style="120" customWidth="1"/>
    <col min="13" max="13" width="12.25" style="1" customWidth="1"/>
    <col min="14" max="14" width="13.375" style="429" customWidth="1"/>
    <col min="15" max="15" width="13" style="1" customWidth="1"/>
    <col min="16" max="16" width="12.5" style="1" customWidth="1"/>
    <col min="17" max="17" width="12.25" style="120" customWidth="1"/>
    <col min="18" max="18" width="12.625" style="303" customWidth="1"/>
    <col min="19" max="19" width="5.5" style="1" customWidth="1"/>
    <col min="20" max="21" width="5" style="1" customWidth="1"/>
    <col min="22" max="22" width="12.875" style="1" customWidth="1"/>
    <col min="23" max="32" width="5" style="1" customWidth="1"/>
    <col min="33" max="16384" width="9" style="1"/>
  </cols>
  <sheetData>
    <row r="1" spans="1:48" s="19" customFormat="1" ht="15.75" customHeight="1">
      <c r="A1" s="64"/>
      <c r="B1" s="64"/>
      <c r="C1" s="64"/>
      <c r="D1" s="58"/>
      <c r="E1" s="58"/>
      <c r="F1" s="58"/>
      <c r="G1" s="58"/>
      <c r="H1" s="58"/>
      <c r="I1" s="58"/>
      <c r="J1" s="635" t="s">
        <v>478</v>
      </c>
      <c r="K1" s="635"/>
      <c r="L1" s="635"/>
      <c r="M1" s="635"/>
      <c r="N1" s="635"/>
      <c r="O1" s="635"/>
      <c r="P1" s="635"/>
      <c r="Q1" s="635"/>
      <c r="R1" s="635"/>
      <c r="S1" s="58"/>
      <c r="T1" s="58"/>
      <c r="U1" s="58"/>
      <c r="V1" s="58"/>
      <c r="W1" s="58"/>
    </row>
    <row r="2" spans="1:48" s="19" customFormat="1" ht="24" customHeight="1">
      <c r="A2" s="64"/>
      <c r="B2" s="64"/>
      <c r="C2" s="64"/>
      <c r="D2" s="58"/>
      <c r="E2" s="58"/>
      <c r="F2" s="58"/>
      <c r="G2" s="58"/>
      <c r="H2" s="58"/>
      <c r="I2" s="58"/>
      <c r="J2" s="635"/>
      <c r="K2" s="635"/>
      <c r="L2" s="635"/>
      <c r="M2" s="635"/>
      <c r="N2" s="635"/>
      <c r="O2" s="635"/>
      <c r="P2" s="635"/>
      <c r="Q2" s="635"/>
      <c r="R2" s="635"/>
      <c r="S2" s="58"/>
      <c r="T2" s="58"/>
      <c r="U2" s="58"/>
      <c r="V2" s="58"/>
      <c r="W2" s="58"/>
    </row>
    <row r="3" spans="1:48" s="19" customFormat="1" ht="27" customHeight="1">
      <c r="A3" s="64"/>
      <c r="B3" s="64"/>
      <c r="C3" s="64"/>
      <c r="D3" s="58"/>
      <c r="E3" s="58"/>
      <c r="F3" s="58"/>
      <c r="G3" s="58"/>
      <c r="H3" s="58"/>
      <c r="I3" s="58"/>
      <c r="J3" s="635"/>
      <c r="K3" s="635"/>
      <c r="L3" s="635"/>
      <c r="M3" s="635"/>
      <c r="N3" s="635"/>
      <c r="O3" s="635"/>
      <c r="P3" s="635"/>
      <c r="Q3" s="635"/>
      <c r="R3" s="635"/>
      <c r="S3" s="58"/>
      <c r="T3" s="58"/>
      <c r="U3" s="58"/>
      <c r="V3" s="58"/>
      <c r="W3" s="58"/>
    </row>
    <row r="4" spans="1:48" s="19" customFormat="1" ht="18.75">
      <c r="A4" s="636" t="s">
        <v>96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58"/>
      <c r="Q4" s="58"/>
      <c r="R4" s="58"/>
      <c r="S4" s="58"/>
      <c r="T4" s="58"/>
      <c r="U4" s="58"/>
      <c r="V4" s="58"/>
      <c r="W4" s="58"/>
    </row>
    <row r="5" spans="1:48" s="19" customFormat="1" ht="18.75">
      <c r="A5" s="636" t="s">
        <v>98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555"/>
      <c r="O5" s="55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8" s="19" customFormat="1" ht="18.75">
      <c r="A6" s="555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3"/>
      <c r="M6" s="553"/>
      <c r="N6" s="555"/>
      <c r="O6" s="55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8" s="19" customFormat="1" ht="18.75">
      <c r="A7" s="634" t="s">
        <v>460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34"/>
      <c r="Q7" s="34"/>
      <c r="R7" s="3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19" customFormat="1">
      <c r="A8" s="630" t="s">
        <v>99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35"/>
      <c r="Q8" s="35"/>
      <c r="R8" s="3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19" customFormat="1" ht="15.75" customHeight="1">
      <c r="A9" s="638"/>
      <c r="B9" s="638"/>
      <c r="C9" s="638"/>
      <c r="D9" s="638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8" ht="31.5" customHeight="1">
      <c r="A10" s="652" t="s">
        <v>52</v>
      </c>
      <c r="B10" s="652" t="s">
        <v>19</v>
      </c>
      <c r="C10" s="652" t="s">
        <v>1</v>
      </c>
      <c r="D10" s="652" t="s">
        <v>85</v>
      </c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3"/>
      <c r="T10" s="3"/>
      <c r="U10" s="3"/>
      <c r="V10" s="3"/>
    </row>
    <row r="11" spans="1:48" ht="44.25" customHeight="1">
      <c r="A11" s="652"/>
      <c r="B11" s="652"/>
      <c r="C11" s="652"/>
      <c r="D11" s="652"/>
      <c r="E11" s="651" t="s">
        <v>428</v>
      </c>
      <c r="F11" s="651"/>
      <c r="G11" s="651"/>
      <c r="H11" s="651"/>
      <c r="I11" s="651"/>
      <c r="J11" s="651"/>
      <c r="K11" s="651"/>
      <c r="L11" s="652" t="s">
        <v>102</v>
      </c>
      <c r="M11" s="652"/>
      <c r="N11" s="652"/>
      <c r="O11" s="652"/>
      <c r="P11" s="652"/>
      <c r="Q11" s="652"/>
      <c r="R11" s="652"/>
    </row>
    <row r="12" spans="1:48" ht="51.75" customHeight="1">
      <c r="A12" s="652"/>
      <c r="B12" s="652"/>
      <c r="C12" s="652"/>
      <c r="D12" s="652"/>
      <c r="E12" s="651" t="s">
        <v>94</v>
      </c>
      <c r="F12" s="651"/>
      <c r="G12" s="651"/>
      <c r="H12" s="651"/>
      <c r="I12" s="651"/>
      <c r="J12" s="651"/>
      <c r="K12" s="651"/>
      <c r="L12" s="651" t="s">
        <v>11</v>
      </c>
      <c r="M12" s="651"/>
      <c r="N12" s="651"/>
      <c r="O12" s="651"/>
      <c r="P12" s="651"/>
      <c r="Q12" s="651"/>
      <c r="R12" s="651"/>
    </row>
    <row r="13" spans="1:48" ht="57" customHeight="1">
      <c r="A13" s="652"/>
      <c r="B13" s="652"/>
      <c r="C13" s="652"/>
      <c r="D13" s="652" t="s">
        <v>88</v>
      </c>
      <c r="E13" s="574" t="s">
        <v>28</v>
      </c>
      <c r="F13" s="651" t="s">
        <v>27</v>
      </c>
      <c r="G13" s="651"/>
      <c r="H13" s="651"/>
      <c r="I13" s="651"/>
      <c r="J13" s="651"/>
      <c r="K13" s="651"/>
      <c r="L13" s="290" t="s">
        <v>28</v>
      </c>
      <c r="M13" s="651" t="s">
        <v>27</v>
      </c>
      <c r="N13" s="651"/>
      <c r="O13" s="651"/>
      <c r="P13" s="651"/>
      <c r="Q13" s="651"/>
      <c r="R13" s="651"/>
    </row>
    <row r="14" spans="1:48" ht="66" customHeight="1">
      <c r="A14" s="652"/>
      <c r="B14" s="652"/>
      <c r="C14" s="652"/>
      <c r="D14" s="652"/>
      <c r="E14" s="572" t="s">
        <v>13</v>
      </c>
      <c r="F14" s="572" t="s">
        <v>13</v>
      </c>
      <c r="G14" s="11" t="s">
        <v>194</v>
      </c>
      <c r="H14" s="11" t="s">
        <v>195</v>
      </c>
      <c r="I14" s="11" t="s">
        <v>196</v>
      </c>
      <c r="J14" s="11" t="s">
        <v>197</v>
      </c>
      <c r="K14" s="11" t="s">
        <v>198</v>
      </c>
      <c r="L14" s="119" t="s">
        <v>13</v>
      </c>
      <c r="M14" s="572" t="s">
        <v>13</v>
      </c>
      <c r="N14" s="426" t="s">
        <v>194</v>
      </c>
      <c r="O14" s="11" t="s">
        <v>195</v>
      </c>
      <c r="P14" s="11" t="s">
        <v>196</v>
      </c>
      <c r="Q14" s="385" t="s">
        <v>197</v>
      </c>
      <c r="R14" s="335" t="s">
        <v>198</v>
      </c>
    </row>
    <row r="15" spans="1:48">
      <c r="A15" s="575">
        <v>1</v>
      </c>
      <c r="B15" s="575">
        <v>2</v>
      </c>
      <c r="C15" s="575">
        <v>3</v>
      </c>
      <c r="D15" s="575">
        <v>4</v>
      </c>
      <c r="E15" s="16" t="s">
        <v>78</v>
      </c>
      <c r="F15" s="16" t="s">
        <v>79</v>
      </c>
      <c r="G15" s="16" t="s">
        <v>80</v>
      </c>
      <c r="H15" s="16" t="s">
        <v>81</v>
      </c>
      <c r="I15" s="16" t="s">
        <v>82</v>
      </c>
      <c r="J15" s="16" t="s">
        <v>83</v>
      </c>
      <c r="K15" s="16" t="s">
        <v>84</v>
      </c>
      <c r="L15" s="291" t="s">
        <v>421</v>
      </c>
      <c r="M15" s="16" t="s">
        <v>422</v>
      </c>
      <c r="N15" s="427" t="s">
        <v>423</v>
      </c>
      <c r="O15" s="16" t="s">
        <v>424</v>
      </c>
      <c r="P15" s="16" t="s">
        <v>425</v>
      </c>
      <c r="Q15" s="291" t="s">
        <v>426</v>
      </c>
      <c r="R15" s="336" t="s">
        <v>427</v>
      </c>
    </row>
    <row r="16" spans="1:48" ht="32.25" customHeight="1">
      <c r="A16" s="577">
        <v>0</v>
      </c>
      <c r="B16" s="578" t="s">
        <v>203</v>
      </c>
      <c r="C16" s="579" t="s">
        <v>204</v>
      </c>
      <c r="D16" s="423">
        <f>F16</f>
        <v>13.753499999999999</v>
      </c>
      <c r="E16" s="423">
        <v>0</v>
      </c>
      <c r="F16" s="423">
        <f>F17+F18+F19+F20+F21+F22</f>
        <v>13.753499999999999</v>
      </c>
      <c r="G16" s="579">
        <f>G20</f>
        <v>0.26</v>
      </c>
      <c r="H16" s="580" t="s">
        <v>204</v>
      </c>
      <c r="I16" s="423">
        <f>I17+I18+I20</f>
        <v>16.524999999999999</v>
      </c>
      <c r="J16" s="423">
        <v>0</v>
      </c>
      <c r="K16" s="581" t="str">
        <f>K18</f>
        <v>нд</v>
      </c>
      <c r="L16" s="423">
        <f>E16</f>
        <v>0</v>
      </c>
      <c r="M16" s="423">
        <f>F16</f>
        <v>13.753499999999999</v>
      </c>
      <c r="N16" s="582">
        <f>G16</f>
        <v>0.26</v>
      </c>
      <c r="O16" s="423" t="str">
        <f t="shared" ref="N16:Q17" si="0">H16</f>
        <v>нд</v>
      </c>
      <c r="P16" s="423">
        <f>I16</f>
        <v>16.524999999999999</v>
      </c>
      <c r="Q16" s="423">
        <f t="shared" si="0"/>
        <v>0</v>
      </c>
      <c r="R16" s="583" t="str">
        <f>K16</f>
        <v>нд</v>
      </c>
    </row>
    <row r="17" spans="1:18" ht="32.25" customHeight="1">
      <c r="A17" s="584" t="s">
        <v>297</v>
      </c>
      <c r="B17" s="585" t="s">
        <v>289</v>
      </c>
      <c r="C17" s="216" t="s">
        <v>204</v>
      </c>
      <c r="D17" s="205">
        <f>F17</f>
        <v>2.3544</v>
      </c>
      <c r="E17" s="207">
        <v>0</v>
      </c>
      <c r="F17" s="205">
        <f>F24</f>
        <v>2.3544</v>
      </c>
      <c r="G17" s="205" t="str">
        <f t="shared" ref="G17:K17" si="1">G24</f>
        <v>нд</v>
      </c>
      <c r="H17" s="205" t="str">
        <f t="shared" si="1"/>
        <v>нд</v>
      </c>
      <c r="I17" s="205">
        <f t="shared" si="1"/>
        <v>2.2000000000000002</v>
      </c>
      <c r="J17" s="205">
        <f t="shared" si="1"/>
        <v>0</v>
      </c>
      <c r="K17" s="205" t="str">
        <f t="shared" si="1"/>
        <v>нд</v>
      </c>
      <c r="L17" s="207">
        <f>E17</f>
        <v>0</v>
      </c>
      <c r="M17" s="207">
        <f>F17</f>
        <v>2.3544</v>
      </c>
      <c r="N17" s="586" t="str">
        <f t="shared" si="0"/>
        <v>нд</v>
      </c>
      <c r="O17" s="207" t="str">
        <f t="shared" si="0"/>
        <v>нд</v>
      </c>
      <c r="P17" s="207">
        <f t="shared" si="0"/>
        <v>2.2000000000000002</v>
      </c>
      <c r="Q17" s="207">
        <f t="shared" si="0"/>
        <v>0</v>
      </c>
      <c r="R17" s="587" t="str">
        <f t="shared" ref="R17" si="2">K17</f>
        <v>нд</v>
      </c>
    </row>
    <row r="18" spans="1:18" ht="32.25" customHeight="1">
      <c r="A18" s="588" t="s">
        <v>298</v>
      </c>
      <c r="B18" s="585" t="s">
        <v>290</v>
      </c>
      <c r="C18" s="216" t="s">
        <v>204</v>
      </c>
      <c r="D18" s="205">
        <f t="shared" ref="D18:D22" si="3">F18</f>
        <v>6.9367999999999999</v>
      </c>
      <c r="E18" s="205">
        <v>0</v>
      </c>
      <c r="F18" s="205">
        <f>F45</f>
        <v>6.9367999999999999</v>
      </c>
      <c r="G18" s="205" t="str">
        <f t="shared" ref="G18:J18" si="4">G45</f>
        <v>нд</v>
      </c>
      <c r="H18" s="205" t="str">
        <f t="shared" si="4"/>
        <v>нд</v>
      </c>
      <c r="I18" s="205">
        <f>I45</f>
        <v>9.6050000000000004</v>
      </c>
      <c r="J18" s="205">
        <f t="shared" si="4"/>
        <v>0</v>
      </c>
      <c r="K18" s="205" t="s">
        <v>204</v>
      </c>
      <c r="L18" s="207">
        <f t="shared" ref="L18:L28" si="5">E18</f>
        <v>0</v>
      </c>
      <c r="M18" s="207">
        <f>F18</f>
        <v>6.9367999999999999</v>
      </c>
      <c r="N18" s="586" t="str">
        <f t="shared" ref="N18:N28" si="6">G18</f>
        <v>нд</v>
      </c>
      <c r="O18" s="207" t="str">
        <f t="shared" ref="O18:O28" si="7">H18</f>
        <v>нд</v>
      </c>
      <c r="P18" s="207">
        <f t="shared" ref="P18:P28" si="8">I18</f>
        <v>9.6050000000000004</v>
      </c>
      <c r="Q18" s="207">
        <f t="shared" ref="Q18:Q28" si="9">J18</f>
        <v>0</v>
      </c>
      <c r="R18" s="589" t="str">
        <f>K18</f>
        <v>нд</v>
      </c>
    </row>
    <row r="19" spans="1:18" ht="32.25" customHeight="1">
      <c r="A19" s="588" t="s">
        <v>299</v>
      </c>
      <c r="B19" s="585" t="s">
        <v>291</v>
      </c>
      <c r="C19" s="216" t="s">
        <v>204</v>
      </c>
      <c r="D19" s="205">
        <f t="shared" si="3"/>
        <v>0</v>
      </c>
      <c r="E19" s="207">
        <v>0</v>
      </c>
      <c r="F19" s="205">
        <v>0</v>
      </c>
      <c r="G19" s="590">
        <v>1</v>
      </c>
      <c r="H19" s="205">
        <v>0</v>
      </c>
      <c r="I19" s="205">
        <v>0</v>
      </c>
      <c r="J19" s="205">
        <v>0</v>
      </c>
      <c r="K19" s="205">
        <v>0</v>
      </c>
      <c r="L19" s="207">
        <f t="shared" si="5"/>
        <v>0</v>
      </c>
      <c r="M19" s="207">
        <f>F19</f>
        <v>0</v>
      </c>
      <c r="N19" s="586">
        <f t="shared" si="6"/>
        <v>1</v>
      </c>
      <c r="O19" s="207">
        <f t="shared" si="7"/>
        <v>0</v>
      </c>
      <c r="P19" s="207">
        <f t="shared" si="8"/>
        <v>0</v>
      </c>
      <c r="Q19" s="207">
        <f t="shared" si="9"/>
        <v>0</v>
      </c>
      <c r="R19" s="587">
        <f t="shared" ref="R19:R28" si="10">K19</f>
        <v>0</v>
      </c>
    </row>
    <row r="20" spans="1:18" ht="32.25" customHeight="1">
      <c r="A20" s="588" t="s">
        <v>205</v>
      </c>
      <c r="B20" s="585" t="s">
        <v>292</v>
      </c>
      <c r="C20" s="216" t="s">
        <v>204</v>
      </c>
      <c r="D20" s="205">
        <f t="shared" si="3"/>
        <v>4.4622999999999999</v>
      </c>
      <c r="E20" s="207">
        <v>0</v>
      </c>
      <c r="F20" s="205">
        <f>F80</f>
        <v>4.4622999999999999</v>
      </c>
      <c r="G20" s="590">
        <f t="shared" ref="G20:K20" si="11">G80</f>
        <v>0.26</v>
      </c>
      <c r="H20" s="205">
        <f t="shared" si="11"/>
        <v>0</v>
      </c>
      <c r="I20" s="205">
        <f t="shared" si="11"/>
        <v>4.72</v>
      </c>
      <c r="J20" s="205">
        <f t="shared" si="11"/>
        <v>0</v>
      </c>
      <c r="K20" s="205" t="str">
        <f t="shared" si="11"/>
        <v>нд</v>
      </c>
      <c r="L20" s="207">
        <f t="shared" si="5"/>
        <v>0</v>
      </c>
      <c r="M20" s="207">
        <f t="shared" ref="M20:M28" si="12">F20</f>
        <v>4.4622999999999999</v>
      </c>
      <c r="N20" s="586">
        <f t="shared" si="6"/>
        <v>0.26</v>
      </c>
      <c r="O20" s="207">
        <f t="shared" si="7"/>
        <v>0</v>
      </c>
      <c r="P20" s="207">
        <f t="shared" si="8"/>
        <v>4.72</v>
      </c>
      <c r="Q20" s="207">
        <f t="shared" si="9"/>
        <v>0</v>
      </c>
      <c r="R20" s="587" t="str">
        <f t="shared" si="10"/>
        <v>нд</v>
      </c>
    </row>
    <row r="21" spans="1:18" ht="32.25" customHeight="1">
      <c r="A21" s="588" t="s">
        <v>206</v>
      </c>
      <c r="B21" s="585" t="s">
        <v>293</v>
      </c>
      <c r="C21" s="216" t="s">
        <v>204</v>
      </c>
      <c r="D21" s="205">
        <f t="shared" si="3"/>
        <v>0</v>
      </c>
      <c r="E21" s="207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7">
        <f t="shared" si="5"/>
        <v>0</v>
      </c>
      <c r="M21" s="207">
        <f t="shared" si="12"/>
        <v>0</v>
      </c>
      <c r="N21" s="586">
        <f t="shared" si="6"/>
        <v>0</v>
      </c>
      <c r="O21" s="207">
        <f t="shared" si="7"/>
        <v>0</v>
      </c>
      <c r="P21" s="207">
        <f t="shared" si="8"/>
        <v>0</v>
      </c>
      <c r="Q21" s="207">
        <f t="shared" si="9"/>
        <v>0</v>
      </c>
      <c r="R21" s="587">
        <f t="shared" si="10"/>
        <v>0</v>
      </c>
    </row>
    <row r="22" spans="1:18" ht="24.75" customHeight="1">
      <c r="A22" s="591" t="s">
        <v>207</v>
      </c>
      <c r="B22" s="592" t="s">
        <v>294</v>
      </c>
      <c r="C22" s="593" t="s">
        <v>204</v>
      </c>
      <c r="D22" s="205">
        <f t="shared" si="3"/>
        <v>0</v>
      </c>
      <c r="E22" s="594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7">
        <f t="shared" si="5"/>
        <v>0</v>
      </c>
      <c r="M22" s="207">
        <f t="shared" si="12"/>
        <v>0</v>
      </c>
      <c r="N22" s="586">
        <f t="shared" si="6"/>
        <v>0</v>
      </c>
      <c r="O22" s="207">
        <f t="shared" si="7"/>
        <v>0</v>
      </c>
      <c r="P22" s="207">
        <f t="shared" si="8"/>
        <v>0</v>
      </c>
      <c r="Q22" s="207">
        <f t="shared" si="9"/>
        <v>0</v>
      </c>
      <c r="R22" s="587">
        <f t="shared" si="10"/>
        <v>0</v>
      </c>
    </row>
    <row r="23" spans="1:18" s="19" customFormat="1" ht="24.75" customHeight="1">
      <c r="A23" s="595">
        <v>1</v>
      </c>
      <c r="B23" s="596" t="s">
        <v>213</v>
      </c>
      <c r="C23" s="593"/>
      <c r="D23" s="205"/>
      <c r="E23" s="594"/>
      <c r="F23" s="205"/>
      <c r="G23" s="205"/>
      <c r="H23" s="205"/>
      <c r="I23" s="205"/>
      <c r="J23" s="205"/>
      <c r="K23" s="205"/>
      <c r="L23" s="207"/>
      <c r="M23" s="207"/>
      <c r="N23" s="586"/>
      <c r="O23" s="207"/>
      <c r="P23" s="207"/>
      <c r="Q23" s="207"/>
      <c r="R23" s="587"/>
    </row>
    <row r="24" spans="1:18" ht="24.75" customHeight="1">
      <c r="A24" s="368" t="s">
        <v>106</v>
      </c>
      <c r="B24" s="369" t="s">
        <v>300</v>
      </c>
      <c r="C24" s="579" t="s">
        <v>204</v>
      </c>
      <c r="D24" s="423">
        <f>F24</f>
        <v>2.3544</v>
      </c>
      <c r="E24" s="423">
        <v>0</v>
      </c>
      <c r="F24" s="423">
        <f>F25</f>
        <v>2.3544</v>
      </c>
      <c r="G24" s="579" t="s">
        <v>204</v>
      </c>
      <c r="H24" s="579" t="s">
        <v>204</v>
      </c>
      <c r="I24" s="423">
        <v>2.2000000000000002</v>
      </c>
      <c r="J24" s="423">
        <v>0</v>
      </c>
      <c r="K24" s="579" t="s">
        <v>204</v>
      </c>
      <c r="L24" s="212">
        <f t="shared" si="5"/>
        <v>0</v>
      </c>
      <c r="M24" s="212">
        <f t="shared" si="12"/>
        <v>2.3544</v>
      </c>
      <c r="N24" s="597" t="str">
        <f t="shared" si="6"/>
        <v>нд</v>
      </c>
      <c r="O24" s="212" t="str">
        <f t="shared" si="7"/>
        <v>нд</v>
      </c>
      <c r="P24" s="212">
        <f t="shared" si="8"/>
        <v>2.2000000000000002</v>
      </c>
      <c r="Q24" s="212">
        <f t="shared" si="9"/>
        <v>0</v>
      </c>
      <c r="R24" s="598" t="str">
        <f t="shared" si="10"/>
        <v>нд</v>
      </c>
    </row>
    <row r="25" spans="1:18" ht="32.25" customHeight="1">
      <c r="A25" s="368" t="s">
        <v>107</v>
      </c>
      <c r="B25" s="369" t="s">
        <v>208</v>
      </c>
      <c r="C25" s="579" t="s">
        <v>204</v>
      </c>
      <c r="D25" s="423">
        <f>F25</f>
        <v>2.3544</v>
      </c>
      <c r="E25" s="423">
        <v>0</v>
      </c>
      <c r="F25" s="423">
        <v>2.3544</v>
      </c>
      <c r="G25" s="579" t="s">
        <v>204</v>
      </c>
      <c r="H25" s="579" t="s">
        <v>204</v>
      </c>
      <c r="I25" s="423">
        <v>2.2000000000000002</v>
      </c>
      <c r="J25" s="423">
        <v>0</v>
      </c>
      <c r="K25" s="579" t="s">
        <v>204</v>
      </c>
      <c r="L25" s="212">
        <f t="shared" si="5"/>
        <v>0</v>
      </c>
      <c r="M25" s="212">
        <f t="shared" si="12"/>
        <v>2.3544</v>
      </c>
      <c r="N25" s="597" t="str">
        <f t="shared" si="6"/>
        <v>нд</v>
      </c>
      <c r="O25" s="212" t="str">
        <f t="shared" si="7"/>
        <v>нд</v>
      </c>
      <c r="P25" s="212">
        <f t="shared" si="8"/>
        <v>2.2000000000000002</v>
      </c>
      <c r="Q25" s="212">
        <f t="shared" si="9"/>
        <v>0</v>
      </c>
      <c r="R25" s="598" t="str">
        <f t="shared" si="10"/>
        <v>нд</v>
      </c>
    </row>
    <row r="26" spans="1:18" ht="54.75" customHeight="1">
      <c r="A26" s="243" t="s">
        <v>122</v>
      </c>
      <c r="B26" s="573" t="s">
        <v>295</v>
      </c>
      <c r="C26" s="216" t="s">
        <v>204</v>
      </c>
      <c r="D26" s="205">
        <f>F26</f>
        <v>2.3540000000000001</v>
      </c>
      <c r="E26" s="205">
        <v>0</v>
      </c>
      <c r="F26" s="205">
        <v>2.3540000000000001</v>
      </c>
      <c r="G26" s="216" t="s">
        <v>204</v>
      </c>
      <c r="H26" s="216" t="s">
        <v>204</v>
      </c>
      <c r="I26" s="205">
        <v>2.2000000000000002</v>
      </c>
      <c r="J26" s="205">
        <v>0</v>
      </c>
      <c r="K26" s="216" t="s">
        <v>204</v>
      </c>
      <c r="L26" s="207">
        <f t="shared" si="5"/>
        <v>0</v>
      </c>
      <c r="M26" s="207">
        <f t="shared" si="12"/>
        <v>2.3540000000000001</v>
      </c>
      <c r="N26" s="586" t="str">
        <f t="shared" si="6"/>
        <v>нд</v>
      </c>
      <c r="O26" s="207" t="str">
        <f t="shared" si="7"/>
        <v>нд</v>
      </c>
      <c r="P26" s="207">
        <f t="shared" si="8"/>
        <v>2.2000000000000002</v>
      </c>
      <c r="Q26" s="207">
        <f t="shared" si="9"/>
        <v>0</v>
      </c>
      <c r="R26" s="587" t="str">
        <f t="shared" si="10"/>
        <v>нд</v>
      </c>
    </row>
    <row r="27" spans="1:18" ht="64.5" customHeight="1">
      <c r="A27" s="243" t="s">
        <v>209</v>
      </c>
      <c r="B27" s="573" t="s">
        <v>210</v>
      </c>
      <c r="C27" s="91" t="s">
        <v>211</v>
      </c>
      <c r="D27" s="205">
        <f>F27</f>
        <v>2.3544</v>
      </c>
      <c r="E27" s="205">
        <v>0</v>
      </c>
      <c r="F27" s="205">
        <v>2.3544</v>
      </c>
      <c r="G27" s="216" t="s">
        <v>204</v>
      </c>
      <c r="H27" s="216" t="s">
        <v>204</v>
      </c>
      <c r="I27" s="205">
        <v>2.2000000000000002</v>
      </c>
      <c r="J27" s="205">
        <v>0</v>
      </c>
      <c r="K27" s="216" t="s">
        <v>204</v>
      </c>
      <c r="L27" s="207">
        <f t="shared" si="5"/>
        <v>0</v>
      </c>
      <c r="M27" s="207">
        <f t="shared" si="12"/>
        <v>2.3544</v>
      </c>
      <c r="N27" s="586" t="str">
        <f t="shared" si="6"/>
        <v>нд</v>
      </c>
      <c r="O27" s="207" t="str">
        <f t="shared" si="7"/>
        <v>нд</v>
      </c>
      <c r="P27" s="207">
        <f t="shared" si="8"/>
        <v>2.2000000000000002</v>
      </c>
      <c r="Q27" s="207">
        <f t="shared" si="9"/>
        <v>0</v>
      </c>
      <c r="R27" s="587" t="str">
        <f t="shared" si="10"/>
        <v>нд</v>
      </c>
    </row>
    <row r="28" spans="1:18" ht="48" customHeight="1">
      <c r="A28" s="243" t="s">
        <v>123</v>
      </c>
      <c r="B28" s="573" t="s">
        <v>301</v>
      </c>
      <c r="C28" s="216" t="s">
        <v>204</v>
      </c>
      <c r="D28" s="216" t="s">
        <v>204</v>
      </c>
      <c r="E28" s="205">
        <v>0</v>
      </c>
      <c r="F28" s="205">
        <v>0</v>
      </c>
      <c r="G28" s="216" t="s">
        <v>204</v>
      </c>
      <c r="H28" s="216" t="s">
        <v>204</v>
      </c>
      <c r="I28" s="205">
        <v>0</v>
      </c>
      <c r="J28" s="205">
        <v>0</v>
      </c>
      <c r="K28" s="216" t="s">
        <v>204</v>
      </c>
      <c r="L28" s="207">
        <f t="shared" si="5"/>
        <v>0</v>
      </c>
      <c r="M28" s="207">
        <f t="shared" si="12"/>
        <v>0</v>
      </c>
      <c r="N28" s="586" t="str">
        <f t="shared" si="6"/>
        <v>нд</v>
      </c>
      <c r="O28" s="207" t="str">
        <f t="shared" si="7"/>
        <v>нд</v>
      </c>
      <c r="P28" s="207">
        <f t="shared" si="8"/>
        <v>0</v>
      </c>
      <c r="Q28" s="207">
        <f t="shared" si="9"/>
        <v>0</v>
      </c>
      <c r="R28" s="587" t="str">
        <f t="shared" si="10"/>
        <v>нд</v>
      </c>
    </row>
    <row r="29" spans="1:18" ht="42.75" customHeight="1">
      <c r="A29" s="243" t="s">
        <v>302</v>
      </c>
      <c r="B29" s="573" t="s">
        <v>303</v>
      </c>
      <c r="C29" s="216" t="s">
        <v>204</v>
      </c>
      <c r="D29" s="216" t="s">
        <v>204</v>
      </c>
      <c r="E29" s="205">
        <v>0</v>
      </c>
      <c r="F29" s="205">
        <v>0</v>
      </c>
      <c r="G29" s="216" t="s">
        <v>204</v>
      </c>
      <c r="H29" s="216" t="s">
        <v>204</v>
      </c>
      <c r="I29" s="205">
        <v>0</v>
      </c>
      <c r="J29" s="205">
        <v>0</v>
      </c>
      <c r="K29" s="216" t="s">
        <v>204</v>
      </c>
      <c r="L29" s="207">
        <f t="shared" ref="L29:L94" si="13">E29</f>
        <v>0</v>
      </c>
      <c r="M29" s="207">
        <f t="shared" ref="M29:M94" si="14">F29</f>
        <v>0</v>
      </c>
      <c r="N29" s="586" t="str">
        <f t="shared" ref="N29:N94" si="15">G29</f>
        <v>нд</v>
      </c>
      <c r="O29" s="207" t="str">
        <f t="shared" ref="O29:O94" si="16">H29</f>
        <v>нд</v>
      </c>
      <c r="P29" s="207">
        <f t="shared" ref="P29:P94" si="17">I29</f>
        <v>0</v>
      </c>
      <c r="Q29" s="207">
        <f t="shared" ref="Q29:Q94" si="18">J29</f>
        <v>0</v>
      </c>
      <c r="R29" s="587" t="str">
        <f t="shared" ref="R29:R94" si="19">K29</f>
        <v>нд</v>
      </c>
    </row>
    <row r="30" spans="1:18" ht="40.5" customHeight="1">
      <c r="A30" s="243" t="s">
        <v>108</v>
      </c>
      <c r="B30" s="573" t="s">
        <v>304</v>
      </c>
      <c r="C30" s="216" t="s">
        <v>204</v>
      </c>
      <c r="D30" s="216" t="s">
        <v>204</v>
      </c>
      <c r="E30" s="205">
        <v>0</v>
      </c>
      <c r="F30" s="205">
        <v>0</v>
      </c>
      <c r="G30" s="216" t="s">
        <v>204</v>
      </c>
      <c r="H30" s="216" t="s">
        <v>204</v>
      </c>
      <c r="I30" s="205">
        <v>0</v>
      </c>
      <c r="J30" s="205">
        <v>0</v>
      </c>
      <c r="K30" s="216" t="s">
        <v>204</v>
      </c>
      <c r="L30" s="207">
        <f t="shared" si="13"/>
        <v>0</v>
      </c>
      <c r="M30" s="207">
        <f t="shared" si="14"/>
        <v>0</v>
      </c>
      <c r="N30" s="586" t="str">
        <f t="shared" si="15"/>
        <v>нд</v>
      </c>
      <c r="O30" s="207" t="str">
        <f t="shared" si="16"/>
        <v>нд</v>
      </c>
      <c r="P30" s="207">
        <f t="shared" si="17"/>
        <v>0</v>
      </c>
      <c r="Q30" s="207">
        <f t="shared" si="18"/>
        <v>0</v>
      </c>
      <c r="R30" s="587" t="str">
        <f t="shared" si="19"/>
        <v>нд</v>
      </c>
    </row>
    <row r="31" spans="1:18" ht="45.75" customHeight="1">
      <c r="A31" s="243" t="s">
        <v>305</v>
      </c>
      <c r="B31" s="573" t="s">
        <v>306</v>
      </c>
      <c r="C31" s="216" t="s">
        <v>204</v>
      </c>
      <c r="D31" s="216" t="s">
        <v>204</v>
      </c>
      <c r="E31" s="205">
        <v>0</v>
      </c>
      <c r="F31" s="205">
        <v>0</v>
      </c>
      <c r="G31" s="216" t="s">
        <v>204</v>
      </c>
      <c r="H31" s="216" t="s">
        <v>204</v>
      </c>
      <c r="I31" s="205">
        <v>0</v>
      </c>
      <c r="J31" s="205">
        <v>0</v>
      </c>
      <c r="K31" s="216" t="s">
        <v>204</v>
      </c>
      <c r="L31" s="207">
        <f t="shared" si="13"/>
        <v>0</v>
      </c>
      <c r="M31" s="207">
        <f t="shared" si="14"/>
        <v>0</v>
      </c>
      <c r="N31" s="586" t="str">
        <f t="shared" si="15"/>
        <v>нд</v>
      </c>
      <c r="O31" s="207" t="str">
        <f t="shared" si="16"/>
        <v>нд</v>
      </c>
      <c r="P31" s="207">
        <f t="shared" si="17"/>
        <v>0</v>
      </c>
      <c r="Q31" s="207">
        <f t="shared" si="18"/>
        <v>0</v>
      </c>
      <c r="R31" s="587" t="str">
        <f t="shared" si="19"/>
        <v>нд</v>
      </c>
    </row>
    <row r="32" spans="1:18" ht="36.75" customHeight="1">
      <c r="A32" s="243" t="s">
        <v>307</v>
      </c>
      <c r="B32" s="573" t="s">
        <v>308</v>
      </c>
      <c r="C32" s="216" t="s">
        <v>204</v>
      </c>
      <c r="D32" s="216" t="s">
        <v>204</v>
      </c>
      <c r="E32" s="205">
        <v>0</v>
      </c>
      <c r="F32" s="205">
        <v>0</v>
      </c>
      <c r="G32" s="216" t="s">
        <v>204</v>
      </c>
      <c r="H32" s="216" t="s">
        <v>204</v>
      </c>
      <c r="I32" s="205">
        <v>0</v>
      </c>
      <c r="J32" s="205">
        <v>0</v>
      </c>
      <c r="K32" s="216" t="s">
        <v>204</v>
      </c>
      <c r="L32" s="207">
        <f t="shared" si="13"/>
        <v>0</v>
      </c>
      <c r="M32" s="207">
        <f t="shared" si="14"/>
        <v>0</v>
      </c>
      <c r="N32" s="586" t="str">
        <f t="shared" si="15"/>
        <v>нд</v>
      </c>
      <c r="O32" s="207" t="str">
        <f t="shared" si="16"/>
        <v>нд</v>
      </c>
      <c r="P32" s="207">
        <f t="shared" si="17"/>
        <v>0</v>
      </c>
      <c r="Q32" s="207">
        <f t="shared" si="18"/>
        <v>0</v>
      </c>
      <c r="R32" s="587" t="str">
        <f t="shared" si="19"/>
        <v>нд</v>
      </c>
    </row>
    <row r="33" spans="1:18" ht="44.25" customHeight="1">
      <c r="A33" s="243" t="s">
        <v>109</v>
      </c>
      <c r="B33" s="573" t="s">
        <v>309</v>
      </c>
      <c r="C33" s="216" t="s">
        <v>204</v>
      </c>
      <c r="D33" s="216" t="s">
        <v>204</v>
      </c>
      <c r="E33" s="205">
        <v>0</v>
      </c>
      <c r="F33" s="205">
        <v>0</v>
      </c>
      <c r="G33" s="216" t="s">
        <v>204</v>
      </c>
      <c r="H33" s="216" t="s">
        <v>204</v>
      </c>
      <c r="I33" s="205">
        <v>0</v>
      </c>
      <c r="J33" s="205">
        <v>0</v>
      </c>
      <c r="K33" s="216" t="s">
        <v>204</v>
      </c>
      <c r="L33" s="207">
        <f t="shared" si="13"/>
        <v>0</v>
      </c>
      <c r="M33" s="207">
        <f t="shared" si="14"/>
        <v>0</v>
      </c>
      <c r="N33" s="586" t="str">
        <f t="shared" si="15"/>
        <v>нд</v>
      </c>
      <c r="O33" s="207" t="str">
        <f t="shared" si="16"/>
        <v>нд</v>
      </c>
      <c r="P33" s="207">
        <f t="shared" si="17"/>
        <v>0</v>
      </c>
      <c r="Q33" s="207">
        <f t="shared" si="18"/>
        <v>0</v>
      </c>
      <c r="R33" s="587" t="str">
        <f t="shared" si="19"/>
        <v>нд</v>
      </c>
    </row>
    <row r="34" spans="1:18" ht="39.75" customHeight="1">
      <c r="A34" s="558" t="s">
        <v>124</v>
      </c>
      <c r="B34" s="559" t="s">
        <v>310</v>
      </c>
      <c r="C34" s="216" t="s">
        <v>204</v>
      </c>
      <c r="D34" s="216" t="s">
        <v>204</v>
      </c>
      <c r="E34" s="205">
        <v>0</v>
      </c>
      <c r="F34" s="205">
        <v>0</v>
      </c>
      <c r="G34" s="216" t="s">
        <v>204</v>
      </c>
      <c r="H34" s="216" t="s">
        <v>204</v>
      </c>
      <c r="I34" s="205">
        <v>0</v>
      </c>
      <c r="J34" s="205">
        <v>0</v>
      </c>
      <c r="K34" s="216" t="s">
        <v>204</v>
      </c>
      <c r="L34" s="207">
        <f t="shared" si="13"/>
        <v>0</v>
      </c>
      <c r="M34" s="207">
        <f t="shared" si="14"/>
        <v>0</v>
      </c>
      <c r="N34" s="586" t="str">
        <f t="shared" si="15"/>
        <v>нд</v>
      </c>
      <c r="O34" s="207" t="str">
        <f t="shared" si="16"/>
        <v>нд</v>
      </c>
      <c r="P34" s="207">
        <f t="shared" si="17"/>
        <v>0</v>
      </c>
      <c r="Q34" s="207">
        <f t="shared" si="18"/>
        <v>0</v>
      </c>
      <c r="R34" s="587" t="str">
        <f t="shared" si="19"/>
        <v>нд</v>
      </c>
    </row>
    <row r="35" spans="1:18" ht="64.5" customHeight="1">
      <c r="A35" s="558" t="s">
        <v>125</v>
      </c>
      <c r="B35" s="559" t="s">
        <v>311</v>
      </c>
      <c r="C35" s="216" t="s">
        <v>204</v>
      </c>
      <c r="D35" s="216" t="s">
        <v>204</v>
      </c>
      <c r="E35" s="205">
        <v>0</v>
      </c>
      <c r="F35" s="205">
        <v>0</v>
      </c>
      <c r="G35" s="216" t="s">
        <v>204</v>
      </c>
      <c r="H35" s="216" t="s">
        <v>204</v>
      </c>
      <c r="I35" s="205">
        <v>0</v>
      </c>
      <c r="J35" s="205">
        <v>0</v>
      </c>
      <c r="K35" s="216" t="s">
        <v>204</v>
      </c>
      <c r="L35" s="207">
        <f t="shared" si="13"/>
        <v>0</v>
      </c>
      <c r="M35" s="207">
        <f t="shared" si="14"/>
        <v>0</v>
      </c>
      <c r="N35" s="586" t="str">
        <f t="shared" si="15"/>
        <v>нд</v>
      </c>
      <c r="O35" s="207" t="str">
        <f t="shared" si="16"/>
        <v>нд</v>
      </c>
      <c r="P35" s="207">
        <f t="shared" si="17"/>
        <v>0</v>
      </c>
      <c r="Q35" s="207">
        <f t="shared" si="18"/>
        <v>0</v>
      </c>
      <c r="R35" s="587" t="str">
        <f t="shared" si="19"/>
        <v>нд</v>
      </c>
    </row>
    <row r="36" spans="1:18" ht="64.5" customHeight="1">
      <c r="A36" s="558" t="s">
        <v>472</v>
      </c>
      <c r="B36" s="559" t="s">
        <v>312</v>
      </c>
      <c r="C36" s="216" t="s">
        <v>204</v>
      </c>
      <c r="D36" s="216" t="s">
        <v>204</v>
      </c>
      <c r="E36" s="205">
        <v>0</v>
      </c>
      <c r="F36" s="205">
        <v>0</v>
      </c>
      <c r="G36" s="216" t="s">
        <v>204</v>
      </c>
      <c r="H36" s="216" t="s">
        <v>204</v>
      </c>
      <c r="I36" s="205">
        <v>0</v>
      </c>
      <c r="J36" s="205">
        <v>0</v>
      </c>
      <c r="K36" s="216" t="s">
        <v>204</v>
      </c>
      <c r="L36" s="207">
        <f t="shared" si="13"/>
        <v>0</v>
      </c>
      <c r="M36" s="207">
        <f t="shared" si="14"/>
        <v>0</v>
      </c>
      <c r="N36" s="586" t="str">
        <f t="shared" si="15"/>
        <v>нд</v>
      </c>
      <c r="O36" s="207" t="str">
        <f t="shared" si="16"/>
        <v>нд</v>
      </c>
      <c r="P36" s="207">
        <f t="shared" si="17"/>
        <v>0</v>
      </c>
      <c r="Q36" s="207">
        <f t="shared" si="18"/>
        <v>0</v>
      </c>
      <c r="R36" s="587" t="str">
        <f t="shared" si="19"/>
        <v>нд</v>
      </c>
    </row>
    <row r="37" spans="1:18" ht="64.5" customHeight="1">
      <c r="A37" s="558" t="s">
        <v>473</v>
      </c>
      <c r="B37" s="559" t="s">
        <v>313</v>
      </c>
      <c r="C37" s="216" t="s">
        <v>204</v>
      </c>
      <c r="D37" s="216" t="s">
        <v>204</v>
      </c>
      <c r="E37" s="205">
        <v>0</v>
      </c>
      <c r="F37" s="205">
        <v>0</v>
      </c>
      <c r="G37" s="216" t="s">
        <v>204</v>
      </c>
      <c r="H37" s="216" t="s">
        <v>204</v>
      </c>
      <c r="I37" s="205">
        <v>0</v>
      </c>
      <c r="J37" s="205">
        <v>0</v>
      </c>
      <c r="K37" s="216" t="s">
        <v>204</v>
      </c>
      <c r="L37" s="207">
        <f t="shared" si="13"/>
        <v>0</v>
      </c>
      <c r="M37" s="207">
        <f t="shared" si="14"/>
        <v>0</v>
      </c>
      <c r="N37" s="586" t="str">
        <f t="shared" si="15"/>
        <v>нд</v>
      </c>
      <c r="O37" s="207" t="str">
        <f t="shared" si="16"/>
        <v>нд</v>
      </c>
      <c r="P37" s="207">
        <f t="shared" si="17"/>
        <v>0</v>
      </c>
      <c r="Q37" s="207">
        <f t="shared" si="18"/>
        <v>0</v>
      </c>
      <c r="R37" s="587" t="str">
        <f t="shared" si="19"/>
        <v>нд</v>
      </c>
    </row>
    <row r="38" spans="1:18" ht="72" customHeight="1">
      <c r="A38" s="558" t="s">
        <v>110</v>
      </c>
      <c r="B38" s="559" t="s">
        <v>315</v>
      </c>
      <c r="C38" s="216" t="s">
        <v>204</v>
      </c>
      <c r="D38" s="216" t="s">
        <v>204</v>
      </c>
      <c r="E38" s="205">
        <v>0</v>
      </c>
      <c r="F38" s="205">
        <v>0</v>
      </c>
      <c r="G38" s="216" t="s">
        <v>204</v>
      </c>
      <c r="H38" s="216" t="s">
        <v>204</v>
      </c>
      <c r="I38" s="205">
        <v>0</v>
      </c>
      <c r="J38" s="205">
        <v>0</v>
      </c>
      <c r="K38" s="216" t="s">
        <v>204</v>
      </c>
      <c r="L38" s="207">
        <f t="shared" si="13"/>
        <v>0</v>
      </c>
      <c r="M38" s="207">
        <f t="shared" si="14"/>
        <v>0</v>
      </c>
      <c r="N38" s="586" t="str">
        <f t="shared" si="15"/>
        <v>нд</v>
      </c>
      <c r="O38" s="207" t="str">
        <f t="shared" si="16"/>
        <v>нд</v>
      </c>
      <c r="P38" s="207">
        <f t="shared" si="17"/>
        <v>0</v>
      </c>
      <c r="Q38" s="207">
        <f t="shared" si="18"/>
        <v>0</v>
      </c>
      <c r="R38" s="587" t="str">
        <f t="shared" si="19"/>
        <v>нд</v>
      </c>
    </row>
    <row r="39" spans="1:18" ht="54" customHeight="1">
      <c r="A39" s="558" t="s">
        <v>316</v>
      </c>
      <c r="B39" s="559" t="s">
        <v>317</v>
      </c>
      <c r="C39" s="216" t="s">
        <v>204</v>
      </c>
      <c r="D39" s="216" t="s">
        <v>204</v>
      </c>
      <c r="E39" s="205">
        <v>0</v>
      </c>
      <c r="F39" s="205">
        <v>0</v>
      </c>
      <c r="G39" s="216" t="s">
        <v>204</v>
      </c>
      <c r="H39" s="216" t="s">
        <v>204</v>
      </c>
      <c r="I39" s="205">
        <v>0</v>
      </c>
      <c r="J39" s="205">
        <v>0</v>
      </c>
      <c r="K39" s="216" t="s">
        <v>204</v>
      </c>
      <c r="L39" s="207">
        <f t="shared" si="13"/>
        <v>0</v>
      </c>
      <c r="M39" s="207">
        <f t="shared" si="14"/>
        <v>0</v>
      </c>
      <c r="N39" s="586" t="str">
        <f t="shared" si="15"/>
        <v>нд</v>
      </c>
      <c r="O39" s="207" t="str">
        <f t="shared" si="16"/>
        <v>нд</v>
      </c>
      <c r="P39" s="207">
        <f t="shared" si="17"/>
        <v>0</v>
      </c>
      <c r="Q39" s="207">
        <f t="shared" si="18"/>
        <v>0</v>
      </c>
      <c r="R39" s="587" t="str">
        <f t="shared" si="19"/>
        <v>нд</v>
      </c>
    </row>
    <row r="40" spans="1:18" ht="54.75" customHeight="1">
      <c r="A40" s="558" t="s">
        <v>318</v>
      </c>
      <c r="B40" s="559" t="s">
        <v>319</v>
      </c>
      <c r="C40" s="216" t="s">
        <v>204</v>
      </c>
      <c r="D40" s="216" t="s">
        <v>204</v>
      </c>
      <c r="E40" s="205">
        <v>0</v>
      </c>
      <c r="F40" s="205">
        <v>0</v>
      </c>
      <c r="G40" s="216" t="s">
        <v>204</v>
      </c>
      <c r="H40" s="216" t="s">
        <v>204</v>
      </c>
      <c r="I40" s="205">
        <v>0</v>
      </c>
      <c r="J40" s="205">
        <v>0</v>
      </c>
      <c r="K40" s="216" t="s">
        <v>204</v>
      </c>
      <c r="L40" s="207">
        <f t="shared" si="13"/>
        <v>0</v>
      </c>
      <c r="M40" s="207">
        <f t="shared" si="14"/>
        <v>0</v>
      </c>
      <c r="N40" s="586" t="str">
        <f t="shared" si="15"/>
        <v>нд</v>
      </c>
      <c r="O40" s="207" t="str">
        <f t="shared" si="16"/>
        <v>нд</v>
      </c>
      <c r="P40" s="207">
        <f t="shared" si="17"/>
        <v>0</v>
      </c>
      <c r="Q40" s="207">
        <f t="shared" si="18"/>
        <v>0</v>
      </c>
      <c r="R40" s="587" t="str">
        <f t="shared" si="19"/>
        <v>нд</v>
      </c>
    </row>
    <row r="41" spans="1:18" ht="70.5" customHeight="1">
      <c r="A41" s="243" t="s">
        <v>125</v>
      </c>
      <c r="B41" s="573" t="s">
        <v>314</v>
      </c>
      <c r="C41" s="216" t="s">
        <v>204</v>
      </c>
      <c r="D41" s="216" t="s">
        <v>204</v>
      </c>
      <c r="E41" s="205">
        <v>0</v>
      </c>
      <c r="F41" s="205">
        <v>0</v>
      </c>
      <c r="G41" s="216" t="s">
        <v>204</v>
      </c>
      <c r="H41" s="216" t="s">
        <v>204</v>
      </c>
      <c r="I41" s="205">
        <v>0</v>
      </c>
      <c r="J41" s="205">
        <v>0</v>
      </c>
      <c r="K41" s="216" t="s">
        <v>204</v>
      </c>
      <c r="L41" s="207">
        <f t="shared" si="13"/>
        <v>0</v>
      </c>
      <c r="M41" s="207">
        <f t="shared" si="14"/>
        <v>0</v>
      </c>
      <c r="N41" s="586" t="str">
        <f t="shared" si="15"/>
        <v>нд</v>
      </c>
      <c r="O41" s="207" t="str">
        <f t="shared" si="16"/>
        <v>нд</v>
      </c>
      <c r="P41" s="207">
        <f t="shared" si="17"/>
        <v>0</v>
      </c>
      <c r="Q41" s="207">
        <f t="shared" si="18"/>
        <v>0</v>
      </c>
      <c r="R41" s="587" t="str">
        <f t="shared" si="19"/>
        <v>нд</v>
      </c>
    </row>
    <row r="42" spans="1:18" ht="63.75" customHeight="1">
      <c r="A42" s="243" t="s">
        <v>110</v>
      </c>
      <c r="B42" s="573" t="s">
        <v>315</v>
      </c>
      <c r="C42" s="216" t="s">
        <v>204</v>
      </c>
      <c r="D42" s="216" t="s">
        <v>204</v>
      </c>
      <c r="E42" s="205">
        <v>0</v>
      </c>
      <c r="F42" s="205">
        <v>0</v>
      </c>
      <c r="G42" s="216" t="s">
        <v>204</v>
      </c>
      <c r="H42" s="216" t="s">
        <v>204</v>
      </c>
      <c r="I42" s="205">
        <v>0</v>
      </c>
      <c r="J42" s="205">
        <v>0</v>
      </c>
      <c r="K42" s="216" t="s">
        <v>204</v>
      </c>
      <c r="L42" s="207">
        <f t="shared" si="13"/>
        <v>0</v>
      </c>
      <c r="M42" s="207">
        <f t="shared" si="14"/>
        <v>0</v>
      </c>
      <c r="N42" s="586" t="str">
        <f t="shared" si="15"/>
        <v>нд</v>
      </c>
      <c r="O42" s="207" t="str">
        <f t="shared" si="16"/>
        <v>нд</v>
      </c>
      <c r="P42" s="207">
        <f t="shared" si="17"/>
        <v>0</v>
      </c>
      <c r="Q42" s="207">
        <f t="shared" si="18"/>
        <v>0</v>
      </c>
      <c r="R42" s="587" t="str">
        <f t="shared" si="19"/>
        <v>нд</v>
      </c>
    </row>
    <row r="43" spans="1:18" ht="57" customHeight="1">
      <c r="A43" s="243" t="s">
        <v>316</v>
      </c>
      <c r="B43" s="573" t="s">
        <v>317</v>
      </c>
      <c r="C43" s="216" t="s">
        <v>204</v>
      </c>
      <c r="D43" s="216" t="s">
        <v>204</v>
      </c>
      <c r="E43" s="205">
        <v>0</v>
      </c>
      <c r="F43" s="205">
        <v>0</v>
      </c>
      <c r="G43" s="216" t="s">
        <v>204</v>
      </c>
      <c r="H43" s="216" t="s">
        <v>204</v>
      </c>
      <c r="I43" s="205">
        <v>0</v>
      </c>
      <c r="J43" s="205">
        <v>0</v>
      </c>
      <c r="K43" s="216" t="s">
        <v>204</v>
      </c>
      <c r="L43" s="207">
        <f t="shared" si="13"/>
        <v>0</v>
      </c>
      <c r="M43" s="207">
        <f t="shared" si="14"/>
        <v>0</v>
      </c>
      <c r="N43" s="586" t="str">
        <f t="shared" si="15"/>
        <v>нд</v>
      </c>
      <c r="O43" s="207" t="str">
        <f t="shared" si="16"/>
        <v>нд</v>
      </c>
      <c r="P43" s="207">
        <f t="shared" si="17"/>
        <v>0</v>
      </c>
      <c r="Q43" s="207">
        <f t="shared" si="18"/>
        <v>0</v>
      </c>
      <c r="R43" s="587" t="str">
        <f t="shared" si="19"/>
        <v>нд</v>
      </c>
    </row>
    <row r="44" spans="1:18" ht="57" customHeight="1">
      <c r="A44" s="243" t="s">
        <v>318</v>
      </c>
      <c r="B44" s="573" t="s">
        <v>319</v>
      </c>
      <c r="C44" s="216" t="s">
        <v>204</v>
      </c>
      <c r="D44" s="216" t="s">
        <v>204</v>
      </c>
      <c r="E44" s="205">
        <v>0</v>
      </c>
      <c r="F44" s="205">
        <v>0</v>
      </c>
      <c r="G44" s="216" t="s">
        <v>204</v>
      </c>
      <c r="H44" s="216" t="s">
        <v>204</v>
      </c>
      <c r="I44" s="205">
        <v>0</v>
      </c>
      <c r="J44" s="205">
        <v>0</v>
      </c>
      <c r="K44" s="216" t="s">
        <v>204</v>
      </c>
      <c r="L44" s="207">
        <f t="shared" si="13"/>
        <v>0</v>
      </c>
      <c r="M44" s="207">
        <f t="shared" si="14"/>
        <v>0</v>
      </c>
      <c r="N44" s="586" t="str">
        <f t="shared" si="15"/>
        <v>нд</v>
      </c>
      <c r="O44" s="207" t="str">
        <f t="shared" si="16"/>
        <v>нд</v>
      </c>
      <c r="P44" s="207">
        <f t="shared" si="17"/>
        <v>0</v>
      </c>
      <c r="Q44" s="207">
        <f t="shared" si="18"/>
        <v>0</v>
      </c>
      <c r="R44" s="587" t="str">
        <f t="shared" si="19"/>
        <v>нд</v>
      </c>
    </row>
    <row r="45" spans="1:18" s="19" customFormat="1" ht="32.25" customHeight="1">
      <c r="A45" s="599" t="s">
        <v>111</v>
      </c>
      <c r="B45" s="600" t="s">
        <v>214</v>
      </c>
      <c r="C45" s="601" t="s">
        <v>204</v>
      </c>
      <c r="D45" s="522">
        <f>F45</f>
        <v>6.9367999999999999</v>
      </c>
      <c r="E45" s="522">
        <f t="shared" ref="E45:Q45" si="20">E49+E63</f>
        <v>0</v>
      </c>
      <c r="F45" s="522">
        <f t="shared" si="20"/>
        <v>6.9367999999999999</v>
      </c>
      <c r="G45" s="601" t="s">
        <v>204</v>
      </c>
      <c r="H45" s="601" t="s">
        <v>204</v>
      </c>
      <c r="I45" s="601">
        <f t="shared" si="20"/>
        <v>9.6050000000000004</v>
      </c>
      <c r="J45" s="522">
        <f t="shared" si="20"/>
        <v>0</v>
      </c>
      <c r="K45" s="601">
        <f t="shared" si="20"/>
        <v>358</v>
      </c>
      <c r="L45" s="601">
        <f t="shared" si="20"/>
        <v>0</v>
      </c>
      <c r="M45" s="522">
        <f t="shared" si="20"/>
        <v>6.9367999999999999</v>
      </c>
      <c r="N45" s="601" t="s">
        <v>204</v>
      </c>
      <c r="O45" s="601" t="s">
        <v>204</v>
      </c>
      <c r="P45" s="601">
        <f t="shared" si="20"/>
        <v>9.6050000000000004</v>
      </c>
      <c r="Q45" s="522">
        <f t="shared" si="20"/>
        <v>0</v>
      </c>
      <c r="R45" s="602">
        <f>R49+R63</f>
        <v>358</v>
      </c>
    </row>
    <row r="46" spans="1:18" s="19" customFormat="1" ht="49.5" customHeight="1">
      <c r="A46" s="603" t="s">
        <v>126</v>
      </c>
      <c r="B46" s="604" t="s">
        <v>321</v>
      </c>
      <c r="C46" s="216" t="s">
        <v>204</v>
      </c>
      <c r="D46" s="216" t="s">
        <v>204</v>
      </c>
      <c r="E46" s="205">
        <v>0</v>
      </c>
      <c r="F46" s="205">
        <v>0</v>
      </c>
      <c r="G46" s="216" t="s">
        <v>204</v>
      </c>
      <c r="H46" s="216" t="s">
        <v>204</v>
      </c>
      <c r="I46" s="205">
        <v>0</v>
      </c>
      <c r="J46" s="205">
        <v>0</v>
      </c>
      <c r="K46" s="216" t="s">
        <v>204</v>
      </c>
      <c r="L46" s="207">
        <f t="shared" ref="L46" si="21">E46</f>
        <v>0</v>
      </c>
      <c r="M46" s="207">
        <f t="shared" ref="M46" si="22">F46</f>
        <v>0</v>
      </c>
      <c r="N46" s="586" t="str">
        <f t="shared" ref="N46" si="23">G46</f>
        <v>нд</v>
      </c>
      <c r="O46" s="207" t="str">
        <f t="shared" ref="O46" si="24">H46</f>
        <v>нд</v>
      </c>
      <c r="P46" s="207">
        <f t="shared" ref="P46" si="25">I46</f>
        <v>0</v>
      </c>
      <c r="Q46" s="207">
        <f t="shared" ref="Q46" si="26">J46</f>
        <v>0</v>
      </c>
      <c r="R46" s="587" t="str">
        <f t="shared" ref="R46" si="27">K46</f>
        <v>нд</v>
      </c>
    </row>
    <row r="47" spans="1:18" s="19" customFormat="1" ht="32.25" customHeight="1">
      <c r="A47" s="603" t="s">
        <v>127</v>
      </c>
      <c r="B47" s="604" t="s">
        <v>216</v>
      </c>
      <c r="C47" s="216" t="s">
        <v>204</v>
      </c>
      <c r="D47" s="216" t="s">
        <v>204</v>
      </c>
      <c r="E47" s="205">
        <v>0</v>
      </c>
      <c r="F47" s="205">
        <v>0</v>
      </c>
      <c r="G47" s="216" t="s">
        <v>204</v>
      </c>
      <c r="H47" s="216" t="s">
        <v>204</v>
      </c>
      <c r="I47" s="205">
        <v>0</v>
      </c>
      <c r="J47" s="205">
        <v>0</v>
      </c>
      <c r="K47" s="216" t="s">
        <v>204</v>
      </c>
      <c r="L47" s="207">
        <f t="shared" ref="L47:L48" si="28">E47</f>
        <v>0</v>
      </c>
      <c r="M47" s="207">
        <f t="shared" ref="M47:M48" si="29">F47</f>
        <v>0</v>
      </c>
      <c r="N47" s="586" t="str">
        <f t="shared" ref="N47:N48" si="30">G47</f>
        <v>нд</v>
      </c>
      <c r="O47" s="207" t="str">
        <f t="shared" ref="O47:O48" si="31">H47</f>
        <v>нд</v>
      </c>
      <c r="P47" s="207">
        <f t="shared" ref="P47:P48" si="32">I47</f>
        <v>0</v>
      </c>
      <c r="Q47" s="207">
        <f t="shared" ref="Q47:Q48" si="33">J47</f>
        <v>0</v>
      </c>
      <c r="R47" s="587" t="str">
        <f t="shared" ref="R47:R48" si="34">K47</f>
        <v>нд</v>
      </c>
    </row>
    <row r="48" spans="1:18" s="19" customFormat="1" ht="42.75" customHeight="1">
      <c r="A48" s="243" t="s">
        <v>128</v>
      </c>
      <c r="B48" s="573" t="s">
        <v>322</v>
      </c>
      <c r="C48" s="216" t="s">
        <v>204</v>
      </c>
      <c r="D48" s="216" t="s">
        <v>204</v>
      </c>
      <c r="E48" s="205">
        <v>0</v>
      </c>
      <c r="F48" s="205">
        <v>0</v>
      </c>
      <c r="G48" s="216" t="s">
        <v>204</v>
      </c>
      <c r="H48" s="216" t="s">
        <v>204</v>
      </c>
      <c r="I48" s="205">
        <v>0</v>
      </c>
      <c r="J48" s="205">
        <v>0</v>
      </c>
      <c r="K48" s="216" t="s">
        <v>204</v>
      </c>
      <c r="L48" s="207">
        <f t="shared" si="28"/>
        <v>0</v>
      </c>
      <c r="M48" s="207">
        <f t="shared" si="29"/>
        <v>0</v>
      </c>
      <c r="N48" s="586" t="str">
        <f t="shared" si="30"/>
        <v>нд</v>
      </c>
      <c r="O48" s="207" t="str">
        <f t="shared" si="31"/>
        <v>нд</v>
      </c>
      <c r="P48" s="207">
        <f t="shared" si="32"/>
        <v>0</v>
      </c>
      <c r="Q48" s="207">
        <f t="shared" si="33"/>
        <v>0</v>
      </c>
      <c r="R48" s="587" t="str">
        <f t="shared" si="34"/>
        <v>нд</v>
      </c>
    </row>
    <row r="49" spans="1:18" ht="32.25" customHeight="1">
      <c r="A49" s="599" t="s">
        <v>129</v>
      </c>
      <c r="B49" s="600" t="s">
        <v>323</v>
      </c>
      <c r="C49" s="601" t="s">
        <v>204</v>
      </c>
      <c r="D49" s="522">
        <f>F49</f>
        <v>5.1449999999999996</v>
      </c>
      <c r="E49" s="522">
        <v>0</v>
      </c>
      <c r="F49" s="522">
        <v>5.1449999999999996</v>
      </c>
      <c r="G49" s="579" t="s">
        <v>204</v>
      </c>
      <c r="H49" s="579" t="s">
        <v>204</v>
      </c>
      <c r="I49" s="522">
        <v>9.6050000000000004</v>
      </c>
      <c r="J49" s="522">
        <v>0</v>
      </c>
      <c r="K49" s="601">
        <v>0</v>
      </c>
      <c r="L49" s="212">
        <f t="shared" si="13"/>
        <v>0</v>
      </c>
      <c r="M49" s="212">
        <f t="shared" si="14"/>
        <v>5.1449999999999996</v>
      </c>
      <c r="N49" s="597" t="str">
        <f t="shared" si="15"/>
        <v>нд</v>
      </c>
      <c r="O49" s="212" t="str">
        <f t="shared" si="16"/>
        <v>нд</v>
      </c>
      <c r="P49" s="212">
        <f t="shared" si="17"/>
        <v>9.6050000000000004</v>
      </c>
      <c r="Q49" s="212">
        <f t="shared" si="18"/>
        <v>0</v>
      </c>
      <c r="R49" s="598">
        <f t="shared" si="19"/>
        <v>0</v>
      </c>
    </row>
    <row r="50" spans="1:18" ht="32.25" customHeight="1">
      <c r="A50" s="599" t="s">
        <v>218</v>
      </c>
      <c r="B50" s="600" t="s">
        <v>324</v>
      </c>
      <c r="C50" s="601" t="s">
        <v>204</v>
      </c>
      <c r="D50" s="605">
        <f>F50</f>
        <v>4.6635</v>
      </c>
      <c r="E50" s="605">
        <v>0</v>
      </c>
      <c r="F50" s="605">
        <v>4.6635</v>
      </c>
      <c r="G50" s="605">
        <v>0</v>
      </c>
      <c r="H50" s="605">
        <v>0</v>
      </c>
      <c r="I50" s="605">
        <v>8.1050000000000004</v>
      </c>
      <c r="J50" s="605">
        <v>0</v>
      </c>
      <c r="K50" s="605">
        <v>0</v>
      </c>
      <c r="L50" s="212">
        <f t="shared" si="13"/>
        <v>0</v>
      </c>
      <c r="M50" s="212">
        <f t="shared" si="14"/>
        <v>4.6635</v>
      </c>
      <c r="N50" s="597">
        <f t="shared" si="15"/>
        <v>0</v>
      </c>
      <c r="O50" s="212">
        <f t="shared" si="16"/>
        <v>0</v>
      </c>
      <c r="P50" s="212">
        <f t="shared" si="17"/>
        <v>8.1050000000000004</v>
      </c>
      <c r="Q50" s="212">
        <f t="shared" si="18"/>
        <v>0</v>
      </c>
      <c r="R50" s="598">
        <f t="shared" si="19"/>
        <v>0</v>
      </c>
    </row>
    <row r="51" spans="1:18" ht="39" customHeight="1">
      <c r="A51" s="258" t="s">
        <v>409</v>
      </c>
      <c r="B51" s="84" t="s">
        <v>221</v>
      </c>
      <c r="C51" s="91" t="s">
        <v>222</v>
      </c>
      <c r="D51" s="606">
        <f>F51</f>
        <v>0</v>
      </c>
      <c r="E51" s="606">
        <v>0</v>
      </c>
      <c r="F51" s="205">
        <v>0</v>
      </c>
      <c r="G51" s="607" t="s">
        <v>204</v>
      </c>
      <c r="H51" s="607" t="s">
        <v>204</v>
      </c>
      <c r="I51" s="608">
        <v>0</v>
      </c>
      <c r="J51" s="608">
        <v>0</v>
      </c>
      <c r="K51" s="294" t="s">
        <v>204</v>
      </c>
      <c r="L51" s="207">
        <f t="shared" si="13"/>
        <v>0</v>
      </c>
      <c r="M51" s="207">
        <f t="shared" si="14"/>
        <v>0</v>
      </c>
      <c r="N51" s="586" t="str">
        <f t="shared" si="15"/>
        <v>нд</v>
      </c>
      <c r="O51" s="207" t="str">
        <f t="shared" si="16"/>
        <v>нд</v>
      </c>
      <c r="P51" s="207">
        <f t="shared" si="17"/>
        <v>0</v>
      </c>
      <c r="Q51" s="207">
        <f t="shared" si="18"/>
        <v>0</v>
      </c>
      <c r="R51" s="587" t="str">
        <f t="shared" si="19"/>
        <v>нд</v>
      </c>
    </row>
    <row r="52" spans="1:18" ht="42" customHeight="1">
      <c r="A52" s="258" t="s">
        <v>410</v>
      </c>
      <c r="B52" s="84" t="s">
        <v>221</v>
      </c>
      <c r="C52" s="91" t="s">
        <v>224</v>
      </c>
      <c r="D52" s="606">
        <f t="shared" ref="D52:D60" si="35">F52</f>
        <v>0</v>
      </c>
      <c r="E52" s="606">
        <v>0</v>
      </c>
      <c r="F52" s="205">
        <v>0</v>
      </c>
      <c r="G52" s="607" t="s">
        <v>204</v>
      </c>
      <c r="H52" s="607" t="s">
        <v>204</v>
      </c>
      <c r="I52" s="608">
        <v>0</v>
      </c>
      <c r="J52" s="608">
        <v>0</v>
      </c>
      <c r="K52" s="294" t="s">
        <v>204</v>
      </c>
      <c r="L52" s="207">
        <f t="shared" si="13"/>
        <v>0</v>
      </c>
      <c r="M52" s="207">
        <f t="shared" si="14"/>
        <v>0</v>
      </c>
      <c r="N52" s="586" t="str">
        <f t="shared" si="15"/>
        <v>нд</v>
      </c>
      <c r="O52" s="207" t="str">
        <f t="shared" si="16"/>
        <v>нд</v>
      </c>
      <c r="P52" s="207">
        <f t="shared" si="17"/>
        <v>0</v>
      </c>
      <c r="Q52" s="207">
        <f t="shared" si="18"/>
        <v>0</v>
      </c>
      <c r="R52" s="587" t="str">
        <f t="shared" si="19"/>
        <v>нд</v>
      </c>
    </row>
    <row r="53" spans="1:18" ht="49.5" customHeight="1">
      <c r="A53" s="258" t="s">
        <v>411</v>
      </c>
      <c r="B53" s="259" t="s">
        <v>388</v>
      </c>
      <c r="C53" s="91" t="s">
        <v>227</v>
      </c>
      <c r="D53" s="606">
        <f t="shared" si="35"/>
        <v>0</v>
      </c>
      <c r="E53" s="207">
        <v>0</v>
      </c>
      <c r="F53" s="205">
        <v>0</v>
      </c>
      <c r="G53" s="216" t="s">
        <v>204</v>
      </c>
      <c r="H53" s="216" t="s">
        <v>204</v>
      </c>
      <c r="I53" s="205">
        <v>0</v>
      </c>
      <c r="J53" s="205">
        <v>0</v>
      </c>
      <c r="K53" s="294" t="s">
        <v>204</v>
      </c>
      <c r="L53" s="207">
        <f t="shared" si="13"/>
        <v>0</v>
      </c>
      <c r="M53" s="207">
        <f t="shared" si="14"/>
        <v>0</v>
      </c>
      <c r="N53" s="586" t="str">
        <f t="shared" si="15"/>
        <v>нд</v>
      </c>
      <c r="O53" s="207" t="str">
        <f t="shared" si="16"/>
        <v>нд</v>
      </c>
      <c r="P53" s="207">
        <f t="shared" si="17"/>
        <v>0</v>
      </c>
      <c r="Q53" s="207">
        <f t="shared" si="18"/>
        <v>0</v>
      </c>
      <c r="R53" s="587" t="str">
        <f t="shared" si="19"/>
        <v>нд</v>
      </c>
    </row>
    <row r="54" spans="1:18" ht="49.5" customHeight="1">
      <c r="A54" s="258" t="s">
        <v>412</v>
      </c>
      <c r="B54" s="259" t="s">
        <v>388</v>
      </c>
      <c r="C54" s="91" t="s">
        <v>229</v>
      </c>
      <c r="D54" s="606">
        <f t="shared" si="35"/>
        <v>0</v>
      </c>
      <c r="E54" s="207">
        <v>0</v>
      </c>
      <c r="F54" s="205">
        <v>0</v>
      </c>
      <c r="G54" s="216" t="s">
        <v>204</v>
      </c>
      <c r="H54" s="216" t="s">
        <v>204</v>
      </c>
      <c r="I54" s="205">
        <v>0</v>
      </c>
      <c r="J54" s="205">
        <v>0</v>
      </c>
      <c r="K54" s="294" t="s">
        <v>204</v>
      </c>
      <c r="L54" s="207">
        <f t="shared" si="13"/>
        <v>0</v>
      </c>
      <c r="M54" s="207">
        <f t="shared" si="14"/>
        <v>0</v>
      </c>
      <c r="N54" s="586" t="str">
        <f t="shared" si="15"/>
        <v>нд</v>
      </c>
      <c r="O54" s="207" t="str">
        <f t="shared" si="16"/>
        <v>нд</v>
      </c>
      <c r="P54" s="207">
        <f t="shared" si="17"/>
        <v>0</v>
      </c>
      <c r="Q54" s="207">
        <f t="shared" si="18"/>
        <v>0</v>
      </c>
      <c r="R54" s="587" t="str">
        <f t="shared" si="19"/>
        <v>нд</v>
      </c>
    </row>
    <row r="55" spans="1:18" ht="49.5" customHeight="1">
      <c r="A55" s="258" t="s">
        <v>413</v>
      </c>
      <c r="B55" s="256" t="s">
        <v>389</v>
      </c>
      <c r="C55" s="91" t="s">
        <v>232</v>
      </c>
      <c r="D55" s="606">
        <f t="shared" si="35"/>
        <v>0</v>
      </c>
      <c r="E55" s="207">
        <v>0</v>
      </c>
      <c r="F55" s="205">
        <v>0</v>
      </c>
      <c r="G55" s="216" t="s">
        <v>204</v>
      </c>
      <c r="H55" s="216" t="s">
        <v>204</v>
      </c>
      <c r="I55" s="205">
        <v>0</v>
      </c>
      <c r="J55" s="205">
        <v>0</v>
      </c>
      <c r="K55" s="294" t="s">
        <v>204</v>
      </c>
      <c r="L55" s="207">
        <f t="shared" si="13"/>
        <v>0</v>
      </c>
      <c r="M55" s="207">
        <f t="shared" si="14"/>
        <v>0</v>
      </c>
      <c r="N55" s="586" t="str">
        <f t="shared" si="15"/>
        <v>нд</v>
      </c>
      <c r="O55" s="207" t="str">
        <f t="shared" si="16"/>
        <v>нд</v>
      </c>
      <c r="P55" s="207">
        <f t="shared" si="17"/>
        <v>0</v>
      </c>
      <c r="Q55" s="207">
        <f t="shared" si="18"/>
        <v>0</v>
      </c>
      <c r="R55" s="587" t="str">
        <f t="shared" si="19"/>
        <v>нд</v>
      </c>
    </row>
    <row r="56" spans="1:18" ht="49.5" customHeight="1">
      <c r="A56" s="258" t="s">
        <v>414</v>
      </c>
      <c r="B56" s="256" t="s">
        <v>389</v>
      </c>
      <c r="C56" s="91" t="s">
        <v>234</v>
      </c>
      <c r="D56" s="606">
        <f t="shared" si="35"/>
        <v>0</v>
      </c>
      <c r="E56" s="207">
        <v>0</v>
      </c>
      <c r="F56" s="205">
        <v>0</v>
      </c>
      <c r="G56" s="216" t="s">
        <v>204</v>
      </c>
      <c r="H56" s="216" t="s">
        <v>204</v>
      </c>
      <c r="I56" s="205">
        <v>0</v>
      </c>
      <c r="J56" s="205">
        <v>0</v>
      </c>
      <c r="K56" s="294" t="s">
        <v>204</v>
      </c>
      <c r="L56" s="207">
        <f t="shared" si="13"/>
        <v>0</v>
      </c>
      <c r="M56" s="207">
        <f t="shared" si="14"/>
        <v>0</v>
      </c>
      <c r="N56" s="586" t="str">
        <f t="shared" si="15"/>
        <v>нд</v>
      </c>
      <c r="O56" s="207" t="str">
        <f t="shared" si="16"/>
        <v>нд</v>
      </c>
      <c r="P56" s="207">
        <f t="shared" si="17"/>
        <v>0</v>
      </c>
      <c r="Q56" s="207">
        <f t="shared" si="18"/>
        <v>0</v>
      </c>
      <c r="R56" s="587" t="str">
        <f t="shared" si="19"/>
        <v>нд</v>
      </c>
    </row>
    <row r="57" spans="1:18" ht="49.5" customHeight="1">
      <c r="A57" s="258" t="s">
        <v>415</v>
      </c>
      <c r="B57" s="256" t="s">
        <v>390</v>
      </c>
      <c r="C57" s="91" t="s">
        <v>237</v>
      </c>
      <c r="D57" s="606">
        <f t="shared" si="35"/>
        <v>3.081</v>
      </c>
      <c r="E57" s="207">
        <v>0</v>
      </c>
      <c r="F57" s="205">
        <v>3.081</v>
      </c>
      <c r="G57" s="216" t="s">
        <v>204</v>
      </c>
      <c r="H57" s="216" t="s">
        <v>204</v>
      </c>
      <c r="I57" s="205">
        <v>6.6050000000000004</v>
      </c>
      <c r="J57" s="205">
        <v>0</v>
      </c>
      <c r="K57" s="294" t="s">
        <v>204</v>
      </c>
      <c r="L57" s="207">
        <f t="shared" si="13"/>
        <v>0</v>
      </c>
      <c r="M57" s="207">
        <f t="shared" si="14"/>
        <v>3.081</v>
      </c>
      <c r="N57" s="586" t="str">
        <f t="shared" si="15"/>
        <v>нд</v>
      </c>
      <c r="O57" s="207" t="str">
        <f t="shared" si="16"/>
        <v>нд</v>
      </c>
      <c r="P57" s="207">
        <f t="shared" si="17"/>
        <v>6.6050000000000004</v>
      </c>
      <c r="Q57" s="207">
        <f t="shared" si="18"/>
        <v>0</v>
      </c>
      <c r="R57" s="587" t="str">
        <f t="shared" si="19"/>
        <v>нд</v>
      </c>
    </row>
    <row r="58" spans="1:18" ht="49.5" customHeight="1">
      <c r="A58" s="258" t="s">
        <v>416</v>
      </c>
      <c r="B58" s="256" t="s">
        <v>390</v>
      </c>
      <c r="C58" s="91" t="s">
        <v>239</v>
      </c>
      <c r="D58" s="606">
        <f t="shared" si="35"/>
        <v>0.39300000000000002</v>
      </c>
      <c r="E58" s="207">
        <v>0</v>
      </c>
      <c r="F58" s="205">
        <v>0.39300000000000002</v>
      </c>
      <c r="G58" s="216" t="s">
        <v>204</v>
      </c>
      <c r="H58" s="216" t="s">
        <v>204</v>
      </c>
      <c r="I58" s="205">
        <v>0</v>
      </c>
      <c r="J58" s="205">
        <v>0</v>
      </c>
      <c r="K58" s="294" t="s">
        <v>204</v>
      </c>
      <c r="L58" s="207">
        <f t="shared" si="13"/>
        <v>0</v>
      </c>
      <c r="M58" s="207">
        <f>F58</f>
        <v>0.39300000000000002</v>
      </c>
      <c r="N58" s="586" t="str">
        <f t="shared" si="15"/>
        <v>нд</v>
      </c>
      <c r="O58" s="207" t="str">
        <f t="shared" si="16"/>
        <v>нд</v>
      </c>
      <c r="P58" s="207">
        <f t="shared" si="17"/>
        <v>0</v>
      </c>
      <c r="Q58" s="207">
        <f t="shared" si="18"/>
        <v>0</v>
      </c>
      <c r="R58" s="587" t="str">
        <f t="shared" si="19"/>
        <v>нд</v>
      </c>
    </row>
    <row r="59" spans="1:18" ht="32.25" customHeight="1">
      <c r="A59" s="258" t="s">
        <v>417</v>
      </c>
      <c r="B59" s="84" t="s">
        <v>391</v>
      </c>
      <c r="C59" s="91" t="s">
        <v>242</v>
      </c>
      <c r="D59" s="606">
        <f t="shared" si="35"/>
        <v>1.002</v>
      </c>
      <c r="E59" s="207">
        <v>0</v>
      </c>
      <c r="F59" s="205">
        <v>1.002</v>
      </c>
      <c r="G59" s="216" t="s">
        <v>204</v>
      </c>
      <c r="H59" s="216" t="s">
        <v>204</v>
      </c>
      <c r="I59" s="205">
        <v>1.5</v>
      </c>
      <c r="J59" s="205">
        <v>0</v>
      </c>
      <c r="K59" s="294" t="s">
        <v>204</v>
      </c>
      <c r="L59" s="207">
        <f t="shared" si="13"/>
        <v>0</v>
      </c>
      <c r="M59" s="207">
        <f t="shared" si="14"/>
        <v>1.002</v>
      </c>
      <c r="N59" s="586" t="str">
        <f t="shared" si="15"/>
        <v>нд</v>
      </c>
      <c r="O59" s="207" t="str">
        <f t="shared" si="16"/>
        <v>нд</v>
      </c>
      <c r="P59" s="207">
        <f t="shared" si="17"/>
        <v>1.5</v>
      </c>
      <c r="Q59" s="207">
        <f t="shared" si="18"/>
        <v>0</v>
      </c>
      <c r="R59" s="587" t="str">
        <f t="shared" si="19"/>
        <v>нд</v>
      </c>
    </row>
    <row r="60" spans="1:18" ht="32.25" customHeight="1">
      <c r="A60" s="258" t="s">
        <v>418</v>
      </c>
      <c r="B60" s="84" t="s">
        <v>391</v>
      </c>
      <c r="C60" s="91" t="s">
        <v>244</v>
      </c>
      <c r="D60" s="606">
        <f t="shared" si="35"/>
        <v>0.1875</v>
      </c>
      <c r="E60" s="207">
        <v>0</v>
      </c>
      <c r="F60" s="205">
        <v>0.1875</v>
      </c>
      <c r="G60" s="216" t="s">
        <v>204</v>
      </c>
      <c r="H60" s="216" t="s">
        <v>204</v>
      </c>
      <c r="I60" s="205">
        <v>0</v>
      </c>
      <c r="J60" s="205">
        <v>0</v>
      </c>
      <c r="K60" s="294" t="s">
        <v>204</v>
      </c>
      <c r="L60" s="207">
        <f t="shared" si="13"/>
        <v>0</v>
      </c>
      <c r="M60" s="207">
        <f t="shared" si="14"/>
        <v>0.1875</v>
      </c>
      <c r="N60" s="586" t="str">
        <f t="shared" si="15"/>
        <v>нд</v>
      </c>
      <c r="O60" s="207" t="str">
        <f t="shared" si="16"/>
        <v>нд</v>
      </c>
      <c r="P60" s="207">
        <f t="shared" si="17"/>
        <v>0</v>
      </c>
      <c r="Q60" s="207">
        <f t="shared" si="18"/>
        <v>0</v>
      </c>
      <c r="R60" s="587" t="str">
        <f t="shared" si="19"/>
        <v>нд</v>
      </c>
    </row>
    <row r="61" spans="1:18" ht="32.25" customHeight="1">
      <c r="A61" s="368" t="s">
        <v>245</v>
      </c>
      <c r="B61" s="369" t="s">
        <v>246</v>
      </c>
      <c r="C61" s="579" t="s">
        <v>204</v>
      </c>
      <c r="D61" s="423">
        <f t="shared" ref="D61:D66" si="36">F61</f>
        <v>0.48149999999999998</v>
      </c>
      <c r="E61" s="423">
        <v>0</v>
      </c>
      <c r="F61" s="423">
        <v>0.48149999999999998</v>
      </c>
      <c r="G61" s="423" t="s">
        <v>204</v>
      </c>
      <c r="H61" s="423" t="s">
        <v>204</v>
      </c>
      <c r="I61" s="423">
        <v>1.5</v>
      </c>
      <c r="J61" s="423">
        <v>0</v>
      </c>
      <c r="K61" s="423" t="s">
        <v>204</v>
      </c>
      <c r="L61" s="212">
        <f t="shared" si="13"/>
        <v>0</v>
      </c>
      <c r="M61" s="212">
        <f t="shared" si="14"/>
        <v>0.48149999999999998</v>
      </c>
      <c r="N61" s="597" t="str">
        <f t="shared" si="15"/>
        <v>нд</v>
      </c>
      <c r="O61" s="212" t="str">
        <f t="shared" si="16"/>
        <v>нд</v>
      </c>
      <c r="P61" s="212">
        <f t="shared" si="17"/>
        <v>1.5</v>
      </c>
      <c r="Q61" s="212">
        <f t="shared" si="18"/>
        <v>0</v>
      </c>
      <c r="R61" s="598" t="str">
        <f t="shared" si="19"/>
        <v>нд</v>
      </c>
    </row>
    <row r="62" spans="1:18" ht="32.25" customHeight="1">
      <c r="A62" s="609" t="s">
        <v>247</v>
      </c>
      <c r="B62" s="610" t="s">
        <v>419</v>
      </c>
      <c r="C62" s="107" t="s">
        <v>249</v>
      </c>
      <c r="D62" s="205">
        <f t="shared" si="36"/>
        <v>0.48149999999999998</v>
      </c>
      <c r="E62" s="205">
        <v>0</v>
      </c>
      <c r="F62" s="205">
        <v>0.48149999999999998</v>
      </c>
      <c r="G62" s="216" t="s">
        <v>204</v>
      </c>
      <c r="H62" s="216" t="s">
        <v>204</v>
      </c>
      <c r="I62" s="205">
        <v>1.5</v>
      </c>
      <c r="J62" s="205">
        <v>0</v>
      </c>
      <c r="K62" s="216" t="s">
        <v>204</v>
      </c>
      <c r="L62" s="207">
        <f t="shared" si="13"/>
        <v>0</v>
      </c>
      <c r="M62" s="207">
        <f t="shared" si="14"/>
        <v>0.48149999999999998</v>
      </c>
      <c r="N62" s="586" t="str">
        <f t="shared" si="15"/>
        <v>нд</v>
      </c>
      <c r="O62" s="207" t="str">
        <f t="shared" si="16"/>
        <v>нд</v>
      </c>
      <c r="P62" s="207">
        <f t="shared" si="17"/>
        <v>1.5</v>
      </c>
      <c r="Q62" s="207">
        <f t="shared" si="18"/>
        <v>0</v>
      </c>
      <c r="R62" s="587" t="str">
        <f t="shared" si="19"/>
        <v>нд</v>
      </c>
    </row>
    <row r="63" spans="1:18" ht="32.25" customHeight="1">
      <c r="A63" s="599" t="s">
        <v>131</v>
      </c>
      <c r="B63" s="600" t="s">
        <v>250</v>
      </c>
      <c r="C63" s="601" t="s">
        <v>204</v>
      </c>
      <c r="D63" s="605">
        <f t="shared" si="36"/>
        <v>1.7917999999999998</v>
      </c>
      <c r="E63" s="605">
        <v>0</v>
      </c>
      <c r="F63" s="423">
        <v>1.7917999999999998</v>
      </c>
      <c r="G63" s="611" t="s">
        <v>204</v>
      </c>
      <c r="H63" s="611" t="s">
        <v>204</v>
      </c>
      <c r="I63" s="605">
        <v>0</v>
      </c>
      <c r="J63" s="605">
        <v>0</v>
      </c>
      <c r="K63" s="612">
        <v>358</v>
      </c>
      <c r="L63" s="212">
        <f t="shared" si="13"/>
        <v>0</v>
      </c>
      <c r="M63" s="212">
        <f t="shared" si="14"/>
        <v>1.7917999999999998</v>
      </c>
      <c r="N63" s="597" t="str">
        <f t="shared" si="15"/>
        <v>нд</v>
      </c>
      <c r="O63" s="212" t="str">
        <f t="shared" si="16"/>
        <v>нд</v>
      </c>
      <c r="P63" s="212">
        <f t="shared" si="17"/>
        <v>0</v>
      </c>
      <c r="Q63" s="212">
        <f t="shared" si="18"/>
        <v>0</v>
      </c>
      <c r="R63" s="598">
        <f t="shared" si="19"/>
        <v>358</v>
      </c>
    </row>
    <row r="64" spans="1:18" ht="32.25" customHeight="1">
      <c r="A64" s="368" t="s">
        <v>132</v>
      </c>
      <c r="B64" s="369" t="s">
        <v>251</v>
      </c>
      <c r="C64" s="579" t="s">
        <v>204</v>
      </c>
      <c r="D64" s="423">
        <f t="shared" si="36"/>
        <v>1.7917999999999998</v>
      </c>
      <c r="E64" s="423">
        <v>0</v>
      </c>
      <c r="F64" s="423">
        <v>1.7917999999999998</v>
      </c>
      <c r="G64" s="579" t="s">
        <v>204</v>
      </c>
      <c r="H64" s="579" t="s">
        <v>204</v>
      </c>
      <c r="I64" s="423">
        <v>0</v>
      </c>
      <c r="J64" s="423">
        <v>0</v>
      </c>
      <c r="K64" s="581">
        <v>358</v>
      </c>
      <c r="L64" s="212">
        <f t="shared" si="13"/>
        <v>0</v>
      </c>
      <c r="M64" s="212">
        <f t="shared" si="14"/>
        <v>1.7917999999999998</v>
      </c>
      <c r="N64" s="597" t="str">
        <f t="shared" si="15"/>
        <v>нд</v>
      </c>
      <c r="O64" s="212" t="str">
        <f t="shared" si="16"/>
        <v>нд</v>
      </c>
      <c r="P64" s="212">
        <f t="shared" si="17"/>
        <v>0</v>
      </c>
      <c r="Q64" s="212">
        <f t="shared" si="18"/>
        <v>0</v>
      </c>
      <c r="R64" s="598">
        <f t="shared" si="19"/>
        <v>358</v>
      </c>
    </row>
    <row r="65" spans="1:18" ht="32.25" customHeight="1">
      <c r="A65" s="258" t="s">
        <v>252</v>
      </c>
      <c r="B65" s="259" t="s">
        <v>325</v>
      </c>
      <c r="C65" s="91" t="s">
        <v>254</v>
      </c>
      <c r="D65" s="205">
        <f t="shared" si="36"/>
        <v>1.1514</v>
      </c>
      <c r="E65" s="207">
        <v>0</v>
      </c>
      <c r="F65" s="205">
        <v>1.1514</v>
      </c>
      <c r="G65" s="294" t="s">
        <v>204</v>
      </c>
      <c r="H65" s="294" t="s">
        <v>204</v>
      </c>
      <c r="I65" s="207">
        <v>0</v>
      </c>
      <c r="J65" s="207">
        <v>0</v>
      </c>
      <c r="K65" s="613">
        <v>253</v>
      </c>
      <c r="L65" s="207">
        <f t="shared" si="13"/>
        <v>0</v>
      </c>
      <c r="M65" s="207">
        <f t="shared" si="14"/>
        <v>1.1514</v>
      </c>
      <c r="N65" s="586" t="str">
        <f t="shared" si="15"/>
        <v>нд</v>
      </c>
      <c r="O65" s="207" t="str">
        <f t="shared" si="16"/>
        <v>нд</v>
      </c>
      <c r="P65" s="207">
        <f t="shared" si="17"/>
        <v>0</v>
      </c>
      <c r="Q65" s="207">
        <f t="shared" si="18"/>
        <v>0</v>
      </c>
      <c r="R65" s="587">
        <f t="shared" si="19"/>
        <v>253</v>
      </c>
    </row>
    <row r="66" spans="1:18" ht="40.5" customHeight="1">
      <c r="A66" s="258" t="s">
        <v>420</v>
      </c>
      <c r="B66" s="259" t="s">
        <v>325</v>
      </c>
      <c r="C66" s="91" t="s">
        <v>255</v>
      </c>
      <c r="D66" s="205">
        <f t="shared" si="36"/>
        <v>0.64039999999999997</v>
      </c>
      <c r="E66" s="207">
        <v>0</v>
      </c>
      <c r="F66" s="205">
        <v>0.64039999999999997</v>
      </c>
      <c r="G66" s="294" t="s">
        <v>204</v>
      </c>
      <c r="H66" s="294" t="s">
        <v>204</v>
      </c>
      <c r="I66" s="207">
        <v>0</v>
      </c>
      <c r="J66" s="207">
        <v>0</v>
      </c>
      <c r="K66" s="613">
        <v>105</v>
      </c>
      <c r="L66" s="207">
        <f t="shared" si="13"/>
        <v>0</v>
      </c>
      <c r="M66" s="207">
        <f t="shared" si="14"/>
        <v>0.64039999999999997</v>
      </c>
      <c r="N66" s="586" t="str">
        <f t="shared" si="15"/>
        <v>нд</v>
      </c>
      <c r="O66" s="207" t="str">
        <f t="shared" si="16"/>
        <v>нд</v>
      </c>
      <c r="P66" s="207">
        <f t="shared" si="17"/>
        <v>0</v>
      </c>
      <c r="Q66" s="207">
        <f t="shared" si="18"/>
        <v>0</v>
      </c>
      <c r="R66" s="587">
        <f t="shared" si="19"/>
        <v>105</v>
      </c>
    </row>
    <row r="67" spans="1:18" ht="42" customHeight="1">
      <c r="A67" s="243" t="s">
        <v>133</v>
      </c>
      <c r="B67" s="573" t="s">
        <v>382</v>
      </c>
      <c r="C67" s="216" t="s">
        <v>204</v>
      </c>
      <c r="D67" s="216" t="s">
        <v>204</v>
      </c>
      <c r="E67" s="205">
        <v>0</v>
      </c>
      <c r="F67" s="205">
        <v>0</v>
      </c>
      <c r="G67" s="216" t="s">
        <v>204</v>
      </c>
      <c r="H67" s="216" t="s">
        <v>204</v>
      </c>
      <c r="I67" s="205">
        <v>0</v>
      </c>
      <c r="J67" s="205">
        <v>0</v>
      </c>
      <c r="K67" s="205">
        <v>0</v>
      </c>
      <c r="L67" s="207">
        <f t="shared" si="13"/>
        <v>0</v>
      </c>
      <c r="M67" s="207">
        <f t="shared" si="14"/>
        <v>0</v>
      </c>
      <c r="N67" s="586" t="str">
        <f t="shared" si="15"/>
        <v>нд</v>
      </c>
      <c r="O67" s="207" t="str">
        <f t="shared" si="16"/>
        <v>нд</v>
      </c>
      <c r="P67" s="207">
        <f t="shared" si="17"/>
        <v>0</v>
      </c>
      <c r="Q67" s="207">
        <f t="shared" si="18"/>
        <v>0</v>
      </c>
      <c r="R67" s="587">
        <f t="shared" si="19"/>
        <v>0</v>
      </c>
    </row>
    <row r="68" spans="1:18" ht="42" customHeight="1">
      <c r="A68" s="243" t="s">
        <v>383</v>
      </c>
      <c r="B68" s="573" t="s">
        <v>384</v>
      </c>
      <c r="C68" s="294" t="s">
        <v>204</v>
      </c>
      <c r="D68" s="294" t="s">
        <v>204</v>
      </c>
      <c r="E68" s="207">
        <v>0</v>
      </c>
      <c r="F68" s="205">
        <v>0</v>
      </c>
      <c r="G68" s="294" t="s">
        <v>204</v>
      </c>
      <c r="H68" s="294" t="s">
        <v>204</v>
      </c>
      <c r="I68" s="207">
        <v>0</v>
      </c>
      <c r="J68" s="207">
        <v>0</v>
      </c>
      <c r="K68" s="205">
        <v>0</v>
      </c>
      <c r="L68" s="207">
        <f t="shared" si="13"/>
        <v>0</v>
      </c>
      <c r="M68" s="207">
        <f t="shared" si="14"/>
        <v>0</v>
      </c>
      <c r="N68" s="586" t="str">
        <f t="shared" si="15"/>
        <v>нд</v>
      </c>
      <c r="O68" s="207" t="str">
        <f t="shared" si="16"/>
        <v>нд</v>
      </c>
      <c r="P68" s="207">
        <f t="shared" si="17"/>
        <v>0</v>
      </c>
      <c r="Q68" s="207">
        <f t="shared" si="18"/>
        <v>0</v>
      </c>
      <c r="R68" s="587">
        <f t="shared" si="19"/>
        <v>0</v>
      </c>
    </row>
    <row r="69" spans="1:18" ht="42" customHeight="1">
      <c r="A69" s="243" t="s">
        <v>326</v>
      </c>
      <c r="B69" s="573" t="s">
        <v>327</v>
      </c>
      <c r="C69" s="216" t="s">
        <v>204</v>
      </c>
      <c r="D69" s="216" t="s">
        <v>204</v>
      </c>
      <c r="E69" s="205">
        <v>0</v>
      </c>
      <c r="F69" s="205">
        <v>0</v>
      </c>
      <c r="G69" s="216" t="s">
        <v>204</v>
      </c>
      <c r="H69" s="216" t="s">
        <v>204</v>
      </c>
      <c r="I69" s="205">
        <v>0</v>
      </c>
      <c r="J69" s="205">
        <v>0</v>
      </c>
      <c r="K69" s="205">
        <v>0</v>
      </c>
      <c r="L69" s="207">
        <f t="shared" si="13"/>
        <v>0</v>
      </c>
      <c r="M69" s="207">
        <f t="shared" si="14"/>
        <v>0</v>
      </c>
      <c r="N69" s="586" t="str">
        <f t="shared" si="15"/>
        <v>нд</v>
      </c>
      <c r="O69" s="207" t="str">
        <f t="shared" si="16"/>
        <v>нд</v>
      </c>
      <c r="P69" s="207">
        <f t="shared" si="17"/>
        <v>0</v>
      </c>
      <c r="Q69" s="207">
        <f t="shared" si="18"/>
        <v>0</v>
      </c>
      <c r="R69" s="587">
        <f t="shared" si="19"/>
        <v>0</v>
      </c>
    </row>
    <row r="70" spans="1:18" ht="42" customHeight="1">
      <c r="A70" s="243" t="s">
        <v>328</v>
      </c>
      <c r="B70" s="573" t="s">
        <v>329</v>
      </c>
      <c r="C70" s="216" t="s">
        <v>204</v>
      </c>
      <c r="D70" s="216" t="s">
        <v>204</v>
      </c>
      <c r="E70" s="205">
        <v>0</v>
      </c>
      <c r="F70" s="205">
        <v>0</v>
      </c>
      <c r="G70" s="216" t="s">
        <v>204</v>
      </c>
      <c r="H70" s="216" t="s">
        <v>204</v>
      </c>
      <c r="I70" s="205">
        <v>0</v>
      </c>
      <c r="J70" s="205">
        <v>0</v>
      </c>
      <c r="K70" s="205">
        <v>0</v>
      </c>
      <c r="L70" s="207">
        <f t="shared" si="13"/>
        <v>0</v>
      </c>
      <c r="M70" s="207">
        <f t="shared" si="14"/>
        <v>0</v>
      </c>
      <c r="N70" s="586" t="str">
        <f t="shared" si="15"/>
        <v>нд</v>
      </c>
      <c r="O70" s="207" t="str">
        <f t="shared" si="16"/>
        <v>нд</v>
      </c>
      <c r="P70" s="207">
        <f t="shared" si="17"/>
        <v>0</v>
      </c>
      <c r="Q70" s="207">
        <f t="shared" si="18"/>
        <v>0</v>
      </c>
      <c r="R70" s="587">
        <f t="shared" si="19"/>
        <v>0</v>
      </c>
    </row>
    <row r="71" spans="1:18" ht="42" customHeight="1">
      <c r="A71" s="243" t="s">
        <v>330</v>
      </c>
      <c r="B71" s="573" t="s">
        <v>331</v>
      </c>
      <c r="C71" s="216" t="s">
        <v>204</v>
      </c>
      <c r="D71" s="216" t="s">
        <v>204</v>
      </c>
      <c r="E71" s="205">
        <v>0</v>
      </c>
      <c r="F71" s="205">
        <v>0</v>
      </c>
      <c r="G71" s="216" t="s">
        <v>204</v>
      </c>
      <c r="H71" s="216" t="s">
        <v>204</v>
      </c>
      <c r="I71" s="205">
        <v>0</v>
      </c>
      <c r="J71" s="205">
        <v>0</v>
      </c>
      <c r="K71" s="205">
        <v>0</v>
      </c>
      <c r="L71" s="207">
        <f t="shared" si="13"/>
        <v>0</v>
      </c>
      <c r="M71" s="207">
        <f t="shared" si="14"/>
        <v>0</v>
      </c>
      <c r="N71" s="586" t="str">
        <f t="shared" si="15"/>
        <v>нд</v>
      </c>
      <c r="O71" s="207" t="str">
        <f t="shared" si="16"/>
        <v>нд</v>
      </c>
      <c r="P71" s="207">
        <f t="shared" si="17"/>
        <v>0</v>
      </c>
      <c r="Q71" s="207">
        <f t="shared" si="18"/>
        <v>0</v>
      </c>
      <c r="R71" s="587">
        <f t="shared" si="19"/>
        <v>0</v>
      </c>
    </row>
    <row r="72" spans="1:18" ht="42" customHeight="1">
      <c r="A72" s="243" t="s">
        <v>332</v>
      </c>
      <c r="B72" s="573" t="s">
        <v>333</v>
      </c>
      <c r="C72" s="216" t="s">
        <v>204</v>
      </c>
      <c r="D72" s="216" t="s">
        <v>204</v>
      </c>
      <c r="E72" s="205">
        <v>0</v>
      </c>
      <c r="F72" s="205">
        <v>0</v>
      </c>
      <c r="G72" s="216" t="s">
        <v>204</v>
      </c>
      <c r="H72" s="216" t="s">
        <v>204</v>
      </c>
      <c r="I72" s="205">
        <v>0</v>
      </c>
      <c r="J72" s="205">
        <v>0</v>
      </c>
      <c r="K72" s="205">
        <v>0</v>
      </c>
      <c r="L72" s="207">
        <f t="shared" si="13"/>
        <v>0</v>
      </c>
      <c r="M72" s="207">
        <f t="shared" si="14"/>
        <v>0</v>
      </c>
      <c r="N72" s="586" t="str">
        <f t="shared" si="15"/>
        <v>нд</v>
      </c>
      <c r="O72" s="207" t="str">
        <f t="shared" si="16"/>
        <v>нд</v>
      </c>
      <c r="P72" s="207">
        <f t="shared" si="17"/>
        <v>0</v>
      </c>
      <c r="Q72" s="207">
        <f t="shared" si="18"/>
        <v>0</v>
      </c>
      <c r="R72" s="587">
        <f t="shared" si="19"/>
        <v>0</v>
      </c>
    </row>
    <row r="73" spans="1:18" ht="42" customHeight="1">
      <c r="A73" s="243" t="s">
        <v>334</v>
      </c>
      <c r="B73" s="573" t="s">
        <v>335</v>
      </c>
      <c r="C73" s="216" t="s">
        <v>204</v>
      </c>
      <c r="D73" s="216" t="s">
        <v>204</v>
      </c>
      <c r="E73" s="205">
        <v>0</v>
      </c>
      <c r="F73" s="205">
        <v>0</v>
      </c>
      <c r="G73" s="216" t="s">
        <v>204</v>
      </c>
      <c r="H73" s="216" t="s">
        <v>204</v>
      </c>
      <c r="I73" s="205">
        <v>0</v>
      </c>
      <c r="J73" s="205">
        <v>0</v>
      </c>
      <c r="K73" s="205">
        <v>0</v>
      </c>
      <c r="L73" s="207">
        <f t="shared" si="13"/>
        <v>0</v>
      </c>
      <c r="M73" s="207">
        <f t="shared" si="14"/>
        <v>0</v>
      </c>
      <c r="N73" s="586" t="str">
        <f t="shared" si="15"/>
        <v>нд</v>
      </c>
      <c r="O73" s="207" t="str">
        <f t="shared" si="16"/>
        <v>нд</v>
      </c>
      <c r="P73" s="207">
        <f t="shared" si="17"/>
        <v>0</v>
      </c>
      <c r="Q73" s="207">
        <f t="shared" si="18"/>
        <v>0</v>
      </c>
      <c r="R73" s="587">
        <f t="shared" si="19"/>
        <v>0</v>
      </c>
    </row>
    <row r="74" spans="1:18" ht="42" customHeight="1">
      <c r="A74" s="614" t="s">
        <v>336</v>
      </c>
      <c r="B74" s="615" t="s">
        <v>337</v>
      </c>
      <c r="C74" s="216" t="s">
        <v>204</v>
      </c>
      <c r="D74" s="216" t="s">
        <v>204</v>
      </c>
      <c r="E74" s="205">
        <v>0</v>
      </c>
      <c r="F74" s="205">
        <v>0</v>
      </c>
      <c r="G74" s="216" t="s">
        <v>204</v>
      </c>
      <c r="H74" s="216" t="s">
        <v>204</v>
      </c>
      <c r="I74" s="205">
        <v>0</v>
      </c>
      <c r="J74" s="205">
        <v>0</v>
      </c>
      <c r="K74" s="205">
        <v>0</v>
      </c>
      <c r="L74" s="207">
        <f t="shared" si="13"/>
        <v>0</v>
      </c>
      <c r="M74" s="207">
        <f t="shared" si="14"/>
        <v>0</v>
      </c>
      <c r="N74" s="586" t="str">
        <f t="shared" si="15"/>
        <v>нд</v>
      </c>
      <c r="O74" s="207" t="str">
        <f t="shared" si="16"/>
        <v>нд</v>
      </c>
      <c r="P74" s="207">
        <f t="shared" si="17"/>
        <v>0</v>
      </c>
      <c r="Q74" s="207">
        <f t="shared" si="18"/>
        <v>0</v>
      </c>
      <c r="R74" s="587">
        <f t="shared" si="19"/>
        <v>0</v>
      </c>
    </row>
    <row r="75" spans="1:18" ht="42" customHeight="1">
      <c r="A75" s="243" t="s">
        <v>338</v>
      </c>
      <c r="B75" s="573" t="s">
        <v>339</v>
      </c>
      <c r="C75" s="216" t="s">
        <v>204</v>
      </c>
      <c r="D75" s="216" t="s">
        <v>204</v>
      </c>
      <c r="E75" s="205">
        <v>0</v>
      </c>
      <c r="F75" s="205">
        <v>0</v>
      </c>
      <c r="G75" s="216" t="s">
        <v>204</v>
      </c>
      <c r="H75" s="216" t="s">
        <v>204</v>
      </c>
      <c r="I75" s="205">
        <v>0</v>
      </c>
      <c r="J75" s="205">
        <v>0</v>
      </c>
      <c r="K75" s="205">
        <v>0</v>
      </c>
      <c r="L75" s="207">
        <f t="shared" si="13"/>
        <v>0</v>
      </c>
      <c r="M75" s="207">
        <f t="shared" si="14"/>
        <v>0</v>
      </c>
      <c r="N75" s="586" t="str">
        <f t="shared" si="15"/>
        <v>нд</v>
      </c>
      <c r="O75" s="207" t="str">
        <f t="shared" si="16"/>
        <v>нд</v>
      </c>
      <c r="P75" s="207">
        <f t="shared" si="17"/>
        <v>0</v>
      </c>
      <c r="Q75" s="207">
        <f t="shared" si="18"/>
        <v>0</v>
      </c>
      <c r="R75" s="587">
        <f t="shared" si="19"/>
        <v>0</v>
      </c>
    </row>
    <row r="76" spans="1:18" ht="42" customHeight="1">
      <c r="A76" s="243" t="s">
        <v>340</v>
      </c>
      <c r="B76" s="573" t="s">
        <v>341</v>
      </c>
      <c r="C76" s="216" t="s">
        <v>204</v>
      </c>
      <c r="D76" s="216" t="s">
        <v>204</v>
      </c>
      <c r="E76" s="205">
        <v>0</v>
      </c>
      <c r="F76" s="205">
        <v>0</v>
      </c>
      <c r="G76" s="216" t="s">
        <v>204</v>
      </c>
      <c r="H76" s="216" t="s">
        <v>204</v>
      </c>
      <c r="I76" s="205">
        <v>0</v>
      </c>
      <c r="J76" s="205">
        <v>0</v>
      </c>
      <c r="K76" s="205">
        <v>0</v>
      </c>
      <c r="L76" s="207">
        <f t="shared" si="13"/>
        <v>0</v>
      </c>
      <c r="M76" s="207">
        <f t="shared" si="14"/>
        <v>0</v>
      </c>
      <c r="N76" s="586" t="str">
        <f t="shared" si="15"/>
        <v>нд</v>
      </c>
      <c r="O76" s="207" t="str">
        <f t="shared" si="16"/>
        <v>нд</v>
      </c>
      <c r="P76" s="207">
        <f t="shared" si="17"/>
        <v>0</v>
      </c>
      <c r="Q76" s="207">
        <f t="shared" si="18"/>
        <v>0</v>
      </c>
      <c r="R76" s="587">
        <f t="shared" si="19"/>
        <v>0</v>
      </c>
    </row>
    <row r="77" spans="1:18" ht="49.5" customHeight="1">
      <c r="A77" s="616" t="s">
        <v>134</v>
      </c>
      <c r="B77" s="617" t="s">
        <v>342</v>
      </c>
      <c r="C77" s="216" t="s">
        <v>204</v>
      </c>
      <c r="D77" s="216" t="s">
        <v>204</v>
      </c>
      <c r="E77" s="205">
        <v>0</v>
      </c>
      <c r="F77" s="205">
        <v>0</v>
      </c>
      <c r="G77" s="216" t="s">
        <v>204</v>
      </c>
      <c r="H77" s="216" t="s">
        <v>204</v>
      </c>
      <c r="I77" s="205">
        <v>0</v>
      </c>
      <c r="J77" s="205">
        <v>0</v>
      </c>
      <c r="K77" s="205">
        <v>0</v>
      </c>
      <c r="L77" s="207">
        <f t="shared" si="13"/>
        <v>0</v>
      </c>
      <c r="M77" s="207">
        <f t="shared" si="14"/>
        <v>0</v>
      </c>
      <c r="N77" s="586" t="str">
        <f t="shared" si="15"/>
        <v>нд</v>
      </c>
      <c r="O77" s="207" t="str">
        <f t="shared" si="16"/>
        <v>нд</v>
      </c>
      <c r="P77" s="207">
        <f t="shared" si="17"/>
        <v>0</v>
      </c>
      <c r="Q77" s="207">
        <f t="shared" si="18"/>
        <v>0</v>
      </c>
      <c r="R77" s="587">
        <f t="shared" si="19"/>
        <v>0</v>
      </c>
    </row>
    <row r="78" spans="1:18" s="19" customFormat="1" ht="42" customHeight="1">
      <c r="A78" s="243" t="s">
        <v>343</v>
      </c>
      <c r="B78" s="573" t="s">
        <v>344</v>
      </c>
      <c r="C78" s="216" t="s">
        <v>204</v>
      </c>
      <c r="D78" s="216" t="s">
        <v>204</v>
      </c>
      <c r="E78" s="205">
        <v>0</v>
      </c>
      <c r="F78" s="205">
        <v>0</v>
      </c>
      <c r="G78" s="216" t="s">
        <v>204</v>
      </c>
      <c r="H78" s="216" t="s">
        <v>204</v>
      </c>
      <c r="I78" s="205">
        <v>0</v>
      </c>
      <c r="J78" s="205">
        <v>0</v>
      </c>
      <c r="K78" s="205">
        <v>0</v>
      </c>
      <c r="L78" s="207">
        <f t="shared" ref="L78:L79" si="37">E78</f>
        <v>0</v>
      </c>
      <c r="M78" s="207">
        <f t="shared" ref="M78:M79" si="38">F78</f>
        <v>0</v>
      </c>
      <c r="N78" s="586" t="str">
        <f t="shared" ref="N78:N79" si="39">G78</f>
        <v>нд</v>
      </c>
      <c r="O78" s="207" t="str">
        <f t="shared" ref="O78:O79" si="40">H78</f>
        <v>нд</v>
      </c>
      <c r="P78" s="207">
        <f t="shared" ref="P78:P79" si="41">I78</f>
        <v>0</v>
      </c>
      <c r="Q78" s="207">
        <f t="shared" ref="Q78:Q79" si="42">J78</f>
        <v>0</v>
      </c>
      <c r="R78" s="587">
        <f t="shared" ref="R78:R79" si="43">K78</f>
        <v>0</v>
      </c>
    </row>
    <row r="79" spans="1:18" s="19" customFormat="1" ht="42" customHeight="1">
      <c r="A79" s="243" t="s">
        <v>345</v>
      </c>
      <c r="B79" s="573" t="s">
        <v>346</v>
      </c>
      <c r="C79" s="216" t="s">
        <v>204</v>
      </c>
      <c r="D79" s="216" t="s">
        <v>204</v>
      </c>
      <c r="E79" s="205">
        <v>0</v>
      </c>
      <c r="F79" s="205">
        <v>0</v>
      </c>
      <c r="G79" s="216" t="s">
        <v>204</v>
      </c>
      <c r="H79" s="216" t="s">
        <v>204</v>
      </c>
      <c r="I79" s="205">
        <v>0</v>
      </c>
      <c r="J79" s="205">
        <v>0</v>
      </c>
      <c r="K79" s="205">
        <v>0</v>
      </c>
      <c r="L79" s="207">
        <f t="shared" si="37"/>
        <v>0</v>
      </c>
      <c r="M79" s="207">
        <f t="shared" si="38"/>
        <v>0</v>
      </c>
      <c r="N79" s="586" t="str">
        <f t="shared" si="39"/>
        <v>нд</v>
      </c>
      <c r="O79" s="207" t="str">
        <f t="shared" si="40"/>
        <v>нд</v>
      </c>
      <c r="P79" s="207">
        <f t="shared" si="41"/>
        <v>0</v>
      </c>
      <c r="Q79" s="207">
        <f t="shared" si="42"/>
        <v>0</v>
      </c>
      <c r="R79" s="587">
        <f t="shared" si="43"/>
        <v>0</v>
      </c>
    </row>
    <row r="80" spans="1:18" ht="32.25" customHeight="1">
      <c r="A80" s="368" t="s">
        <v>135</v>
      </c>
      <c r="B80" s="369" t="s">
        <v>256</v>
      </c>
      <c r="C80" s="579" t="s">
        <v>204</v>
      </c>
      <c r="D80" s="423">
        <f>F80</f>
        <v>4.4622999999999999</v>
      </c>
      <c r="E80" s="423">
        <v>0</v>
      </c>
      <c r="F80" s="423">
        <v>4.4622999999999999</v>
      </c>
      <c r="G80" s="582">
        <v>0.26</v>
      </c>
      <c r="H80" s="423">
        <v>0</v>
      </c>
      <c r="I80" s="423">
        <v>4.72</v>
      </c>
      <c r="J80" s="423">
        <v>0</v>
      </c>
      <c r="K80" s="579" t="s">
        <v>204</v>
      </c>
      <c r="L80" s="212">
        <f t="shared" si="13"/>
        <v>0</v>
      </c>
      <c r="M80" s="212">
        <f t="shared" si="14"/>
        <v>4.4622999999999999</v>
      </c>
      <c r="N80" s="597">
        <f t="shared" si="15"/>
        <v>0.26</v>
      </c>
      <c r="O80" s="212">
        <f t="shared" si="16"/>
        <v>0</v>
      </c>
      <c r="P80" s="212">
        <f t="shared" si="17"/>
        <v>4.72</v>
      </c>
      <c r="Q80" s="212">
        <f t="shared" si="18"/>
        <v>0</v>
      </c>
      <c r="R80" s="598" t="str">
        <f t="shared" si="19"/>
        <v>нд</v>
      </c>
    </row>
    <row r="81" spans="1:18" ht="32.25" customHeight="1">
      <c r="A81" s="243" t="s">
        <v>137</v>
      </c>
      <c r="B81" s="89" t="s">
        <v>257</v>
      </c>
      <c r="C81" s="91" t="s">
        <v>258</v>
      </c>
      <c r="D81" s="217">
        <f>F81</f>
        <v>0.497</v>
      </c>
      <c r="E81" s="207">
        <v>0</v>
      </c>
      <c r="F81" s="205">
        <v>0.497</v>
      </c>
      <c r="G81" s="216">
        <v>0.16</v>
      </c>
      <c r="H81" s="216" t="s">
        <v>204</v>
      </c>
      <c r="I81" s="205">
        <v>0</v>
      </c>
      <c r="J81" s="207">
        <v>0</v>
      </c>
      <c r="K81" s="294" t="s">
        <v>204</v>
      </c>
      <c r="L81" s="207">
        <f t="shared" si="13"/>
        <v>0</v>
      </c>
      <c r="M81" s="207">
        <f t="shared" si="14"/>
        <v>0.497</v>
      </c>
      <c r="N81" s="586">
        <f t="shared" si="15"/>
        <v>0.16</v>
      </c>
      <c r="O81" s="207" t="str">
        <f t="shared" si="16"/>
        <v>нд</v>
      </c>
      <c r="P81" s="207">
        <f t="shared" si="17"/>
        <v>0</v>
      </c>
      <c r="Q81" s="207">
        <f t="shared" si="18"/>
        <v>0</v>
      </c>
      <c r="R81" s="587" t="str">
        <f t="shared" si="19"/>
        <v>нд</v>
      </c>
    </row>
    <row r="82" spans="1:18" ht="32.25" customHeight="1">
      <c r="A82" s="243" t="s">
        <v>259</v>
      </c>
      <c r="B82" s="89" t="s">
        <v>257</v>
      </c>
      <c r="C82" s="91" t="s">
        <v>260</v>
      </c>
      <c r="D82" s="217">
        <f>F82</f>
        <v>0.1055</v>
      </c>
      <c r="E82" s="207">
        <v>0</v>
      </c>
      <c r="F82" s="205">
        <v>0.1055</v>
      </c>
      <c r="G82" s="216" t="s">
        <v>204</v>
      </c>
      <c r="H82" s="216" t="s">
        <v>204</v>
      </c>
      <c r="I82" s="205">
        <v>0</v>
      </c>
      <c r="J82" s="207">
        <v>0</v>
      </c>
      <c r="K82" s="294" t="s">
        <v>204</v>
      </c>
      <c r="L82" s="207">
        <f t="shared" si="13"/>
        <v>0</v>
      </c>
      <c r="M82" s="207">
        <f t="shared" si="14"/>
        <v>0.1055</v>
      </c>
      <c r="N82" s="586" t="str">
        <f t="shared" si="15"/>
        <v>нд</v>
      </c>
      <c r="O82" s="207" t="str">
        <f t="shared" si="16"/>
        <v>нд</v>
      </c>
      <c r="P82" s="207">
        <f t="shared" si="17"/>
        <v>0</v>
      </c>
      <c r="Q82" s="207">
        <f t="shared" si="18"/>
        <v>0</v>
      </c>
      <c r="R82" s="587" t="str">
        <f t="shared" si="19"/>
        <v>нд</v>
      </c>
    </row>
    <row r="83" spans="1:18" ht="32.25" customHeight="1">
      <c r="A83" s="243" t="s">
        <v>261</v>
      </c>
      <c r="B83" s="89" t="s">
        <v>262</v>
      </c>
      <c r="C83" s="91" t="s">
        <v>263</v>
      </c>
      <c r="D83" s="217">
        <f t="shared" ref="D83:D89" si="44">F83</f>
        <v>0.09</v>
      </c>
      <c r="E83" s="207">
        <v>0</v>
      </c>
      <c r="F83" s="205">
        <v>0.09</v>
      </c>
      <c r="G83" s="216" t="s">
        <v>204</v>
      </c>
      <c r="H83" s="216" t="s">
        <v>204</v>
      </c>
      <c r="I83" s="205">
        <v>0.1</v>
      </c>
      <c r="J83" s="207">
        <v>0</v>
      </c>
      <c r="K83" s="294" t="s">
        <v>204</v>
      </c>
      <c r="L83" s="207">
        <f t="shared" si="13"/>
        <v>0</v>
      </c>
      <c r="M83" s="207">
        <f t="shared" si="14"/>
        <v>0.09</v>
      </c>
      <c r="N83" s="586" t="str">
        <f t="shared" si="15"/>
        <v>нд</v>
      </c>
      <c r="O83" s="207" t="str">
        <f t="shared" si="16"/>
        <v>нд</v>
      </c>
      <c r="P83" s="207">
        <f t="shared" si="17"/>
        <v>0.1</v>
      </c>
      <c r="Q83" s="207">
        <f t="shared" si="18"/>
        <v>0</v>
      </c>
      <c r="R83" s="587" t="str">
        <f t="shared" si="19"/>
        <v>нд</v>
      </c>
    </row>
    <row r="84" spans="1:18" ht="32.25" customHeight="1">
      <c r="A84" s="243" t="s">
        <v>264</v>
      </c>
      <c r="B84" s="89" t="s">
        <v>262</v>
      </c>
      <c r="C84" s="91" t="s">
        <v>265</v>
      </c>
      <c r="D84" s="217">
        <f t="shared" si="44"/>
        <v>1.9E-2</v>
      </c>
      <c r="E84" s="207">
        <v>0</v>
      </c>
      <c r="F84" s="205">
        <v>1.9E-2</v>
      </c>
      <c r="G84" s="216" t="s">
        <v>204</v>
      </c>
      <c r="H84" s="216" t="s">
        <v>204</v>
      </c>
      <c r="I84" s="205">
        <v>0</v>
      </c>
      <c r="J84" s="207">
        <v>0</v>
      </c>
      <c r="K84" s="294" t="s">
        <v>204</v>
      </c>
      <c r="L84" s="207">
        <f t="shared" si="13"/>
        <v>0</v>
      </c>
      <c r="M84" s="207">
        <f t="shared" si="14"/>
        <v>1.9E-2</v>
      </c>
      <c r="N84" s="586" t="str">
        <f t="shared" si="15"/>
        <v>нд</v>
      </c>
      <c r="O84" s="207" t="str">
        <f t="shared" si="16"/>
        <v>нд</v>
      </c>
      <c r="P84" s="207">
        <f t="shared" si="17"/>
        <v>0</v>
      </c>
      <c r="Q84" s="207">
        <f t="shared" si="18"/>
        <v>0</v>
      </c>
      <c r="R84" s="587" t="str">
        <f t="shared" si="19"/>
        <v>нд</v>
      </c>
    </row>
    <row r="85" spans="1:18" ht="32.25" customHeight="1">
      <c r="A85" s="243" t="s">
        <v>266</v>
      </c>
      <c r="B85" s="89" t="s">
        <v>267</v>
      </c>
      <c r="C85" s="91" t="s">
        <v>268</v>
      </c>
      <c r="D85" s="217">
        <f t="shared" si="44"/>
        <v>2.2400000000000002</v>
      </c>
      <c r="E85" s="207">
        <v>0</v>
      </c>
      <c r="F85" s="205">
        <v>2.2400000000000002</v>
      </c>
      <c r="G85" s="216" t="s">
        <v>204</v>
      </c>
      <c r="H85" s="216" t="s">
        <v>204</v>
      </c>
      <c r="I85" s="205">
        <v>3.92</v>
      </c>
      <c r="J85" s="207">
        <v>0</v>
      </c>
      <c r="K85" s="294" t="s">
        <v>204</v>
      </c>
      <c r="L85" s="207">
        <f t="shared" si="13"/>
        <v>0</v>
      </c>
      <c r="M85" s="207">
        <f t="shared" si="14"/>
        <v>2.2400000000000002</v>
      </c>
      <c r="N85" s="586" t="str">
        <f t="shared" si="15"/>
        <v>нд</v>
      </c>
      <c r="O85" s="207" t="str">
        <f t="shared" si="16"/>
        <v>нд</v>
      </c>
      <c r="P85" s="207">
        <f t="shared" si="17"/>
        <v>3.92</v>
      </c>
      <c r="Q85" s="207">
        <f t="shared" si="18"/>
        <v>0</v>
      </c>
      <c r="R85" s="587" t="str">
        <f t="shared" si="19"/>
        <v>нд</v>
      </c>
    </row>
    <row r="86" spans="1:18" ht="32.25" customHeight="1">
      <c r="A86" s="243" t="s">
        <v>269</v>
      </c>
      <c r="B86" s="89" t="s">
        <v>267</v>
      </c>
      <c r="C86" s="91" t="s">
        <v>270</v>
      </c>
      <c r="D86" s="217">
        <f t="shared" si="44"/>
        <v>0.37540000000000001</v>
      </c>
      <c r="E86" s="207">
        <v>0</v>
      </c>
      <c r="F86" s="205">
        <v>0.37540000000000001</v>
      </c>
      <c r="G86" s="216" t="s">
        <v>204</v>
      </c>
      <c r="H86" s="216" t="s">
        <v>204</v>
      </c>
      <c r="I86" s="205">
        <v>0</v>
      </c>
      <c r="J86" s="207">
        <v>0</v>
      </c>
      <c r="K86" s="294" t="s">
        <v>204</v>
      </c>
      <c r="L86" s="207">
        <f t="shared" si="13"/>
        <v>0</v>
      </c>
      <c r="M86" s="207">
        <f t="shared" si="14"/>
        <v>0.37540000000000001</v>
      </c>
      <c r="N86" s="586" t="str">
        <f t="shared" si="15"/>
        <v>нд</v>
      </c>
      <c r="O86" s="207" t="str">
        <f t="shared" si="16"/>
        <v>нд</v>
      </c>
      <c r="P86" s="207">
        <f t="shared" si="17"/>
        <v>0</v>
      </c>
      <c r="Q86" s="207">
        <f t="shared" si="18"/>
        <v>0</v>
      </c>
      <c r="R86" s="587" t="str">
        <f t="shared" si="19"/>
        <v>нд</v>
      </c>
    </row>
    <row r="87" spans="1:18" ht="32.25" customHeight="1">
      <c r="A87" s="243" t="s">
        <v>271</v>
      </c>
      <c r="B87" s="188" t="s">
        <v>394</v>
      </c>
      <c r="C87" s="618" t="s">
        <v>278</v>
      </c>
      <c r="D87" s="217">
        <f t="shared" si="44"/>
        <v>0.501</v>
      </c>
      <c r="E87" s="207">
        <v>0</v>
      </c>
      <c r="F87" s="205">
        <v>0.501</v>
      </c>
      <c r="G87" s="216" t="s">
        <v>204</v>
      </c>
      <c r="H87" s="216" t="s">
        <v>204</v>
      </c>
      <c r="I87" s="205">
        <v>0.7</v>
      </c>
      <c r="J87" s="207">
        <v>0</v>
      </c>
      <c r="K87" s="294" t="s">
        <v>204</v>
      </c>
      <c r="L87" s="207">
        <f t="shared" si="13"/>
        <v>0</v>
      </c>
      <c r="M87" s="207">
        <f t="shared" si="14"/>
        <v>0.501</v>
      </c>
      <c r="N87" s="586" t="str">
        <f t="shared" si="15"/>
        <v>нд</v>
      </c>
      <c r="O87" s="207" t="str">
        <f t="shared" si="16"/>
        <v>нд</v>
      </c>
      <c r="P87" s="207">
        <f t="shared" si="17"/>
        <v>0.7</v>
      </c>
      <c r="Q87" s="207">
        <f t="shared" si="18"/>
        <v>0</v>
      </c>
      <c r="R87" s="587" t="str">
        <f t="shared" si="19"/>
        <v>нд</v>
      </c>
    </row>
    <row r="88" spans="1:18" ht="32.25" customHeight="1">
      <c r="A88" s="243" t="s">
        <v>274</v>
      </c>
      <c r="B88" s="188" t="s">
        <v>394</v>
      </c>
      <c r="C88" s="618" t="s">
        <v>280</v>
      </c>
      <c r="D88" s="217">
        <f t="shared" si="44"/>
        <v>0.17</v>
      </c>
      <c r="E88" s="207">
        <v>0</v>
      </c>
      <c r="F88" s="205">
        <v>0.17</v>
      </c>
      <c r="G88" s="216" t="s">
        <v>204</v>
      </c>
      <c r="H88" s="216" t="s">
        <v>204</v>
      </c>
      <c r="I88" s="205">
        <v>0</v>
      </c>
      <c r="J88" s="207">
        <v>0</v>
      </c>
      <c r="K88" s="294" t="s">
        <v>204</v>
      </c>
      <c r="L88" s="207">
        <f t="shared" si="13"/>
        <v>0</v>
      </c>
      <c r="M88" s="207">
        <f t="shared" si="14"/>
        <v>0.17</v>
      </c>
      <c r="N88" s="586" t="str">
        <f t="shared" si="15"/>
        <v>нд</v>
      </c>
      <c r="O88" s="207" t="str">
        <f t="shared" si="16"/>
        <v>нд</v>
      </c>
      <c r="P88" s="207">
        <f t="shared" si="17"/>
        <v>0</v>
      </c>
      <c r="Q88" s="207">
        <f t="shared" si="18"/>
        <v>0</v>
      </c>
      <c r="R88" s="587" t="str">
        <f t="shared" si="19"/>
        <v>нд</v>
      </c>
    </row>
    <row r="89" spans="1:18" ht="32.25" customHeight="1">
      <c r="A89" s="243" t="s">
        <v>276</v>
      </c>
      <c r="B89" s="84" t="s">
        <v>395</v>
      </c>
      <c r="C89" s="91" t="s">
        <v>273</v>
      </c>
      <c r="D89" s="217">
        <f t="shared" si="44"/>
        <v>0.3624</v>
      </c>
      <c r="E89" s="207">
        <v>0</v>
      </c>
      <c r="F89" s="205">
        <v>0.3624</v>
      </c>
      <c r="G89" s="216" t="s">
        <v>204</v>
      </c>
      <c r="H89" s="216" t="s">
        <v>204</v>
      </c>
      <c r="I89" s="205">
        <v>0</v>
      </c>
      <c r="J89" s="207">
        <v>0</v>
      </c>
      <c r="K89" s="294" t="s">
        <v>204</v>
      </c>
      <c r="L89" s="207">
        <f t="shared" si="13"/>
        <v>0</v>
      </c>
      <c r="M89" s="207">
        <f t="shared" si="14"/>
        <v>0.3624</v>
      </c>
      <c r="N89" s="586" t="str">
        <f t="shared" si="15"/>
        <v>нд</v>
      </c>
      <c r="O89" s="207" t="str">
        <f t="shared" si="16"/>
        <v>нд</v>
      </c>
      <c r="P89" s="207">
        <f t="shared" si="17"/>
        <v>0</v>
      </c>
      <c r="Q89" s="207">
        <f t="shared" si="18"/>
        <v>0</v>
      </c>
      <c r="R89" s="587" t="str">
        <f t="shared" si="19"/>
        <v>нд</v>
      </c>
    </row>
    <row r="90" spans="1:18" ht="32.25" customHeight="1">
      <c r="A90" s="243" t="s">
        <v>279</v>
      </c>
      <c r="B90" s="84" t="s">
        <v>395</v>
      </c>
      <c r="C90" s="91" t="s">
        <v>275</v>
      </c>
      <c r="D90" s="217">
        <f>F90</f>
        <v>0.10199999999999999</v>
      </c>
      <c r="E90" s="207">
        <v>0</v>
      </c>
      <c r="F90" s="205">
        <v>0.10199999999999999</v>
      </c>
      <c r="G90" s="590">
        <v>0.1</v>
      </c>
      <c r="H90" s="216" t="s">
        <v>204</v>
      </c>
      <c r="I90" s="205">
        <v>0</v>
      </c>
      <c r="J90" s="207">
        <v>0</v>
      </c>
      <c r="K90" s="294" t="s">
        <v>204</v>
      </c>
      <c r="L90" s="207">
        <f t="shared" si="13"/>
        <v>0</v>
      </c>
      <c r="M90" s="207">
        <f t="shared" si="14"/>
        <v>0.10199999999999999</v>
      </c>
      <c r="N90" s="586">
        <f t="shared" si="15"/>
        <v>0.1</v>
      </c>
      <c r="O90" s="207" t="str">
        <f t="shared" si="16"/>
        <v>нд</v>
      </c>
      <c r="P90" s="207">
        <f t="shared" si="17"/>
        <v>0</v>
      </c>
      <c r="Q90" s="207">
        <f t="shared" si="18"/>
        <v>0</v>
      </c>
      <c r="R90" s="587" t="str">
        <f t="shared" si="19"/>
        <v>нд</v>
      </c>
    </row>
    <row r="91" spans="1:18" ht="32.25" customHeight="1">
      <c r="A91" s="368" t="s">
        <v>347</v>
      </c>
      <c r="B91" s="369" t="s">
        <v>348</v>
      </c>
      <c r="C91" s="619" t="s">
        <v>204</v>
      </c>
      <c r="D91" s="212">
        <f>F91</f>
        <v>0</v>
      </c>
      <c r="E91" s="212">
        <v>0</v>
      </c>
      <c r="F91" s="423">
        <v>0</v>
      </c>
      <c r="G91" s="619" t="s">
        <v>204</v>
      </c>
      <c r="H91" s="619" t="s">
        <v>204</v>
      </c>
      <c r="I91" s="212">
        <v>0</v>
      </c>
      <c r="J91" s="212">
        <v>0</v>
      </c>
      <c r="K91" s="619" t="s">
        <v>204</v>
      </c>
      <c r="L91" s="212">
        <f t="shared" si="13"/>
        <v>0</v>
      </c>
      <c r="M91" s="212">
        <f t="shared" si="14"/>
        <v>0</v>
      </c>
      <c r="N91" s="597" t="str">
        <f t="shared" si="15"/>
        <v>нд</v>
      </c>
      <c r="O91" s="212" t="str">
        <f t="shared" si="16"/>
        <v>нд</v>
      </c>
      <c r="P91" s="212">
        <f t="shared" si="17"/>
        <v>0</v>
      </c>
      <c r="Q91" s="212">
        <f t="shared" si="18"/>
        <v>0</v>
      </c>
      <c r="R91" s="598" t="str">
        <f t="shared" si="19"/>
        <v>нд</v>
      </c>
    </row>
    <row r="92" spans="1:18" ht="32.25" customHeight="1">
      <c r="A92" s="599" t="s">
        <v>281</v>
      </c>
      <c r="B92" s="600" t="s">
        <v>282</v>
      </c>
      <c r="C92" s="601" t="s">
        <v>204</v>
      </c>
      <c r="D92" s="605">
        <f>F92</f>
        <v>0</v>
      </c>
      <c r="E92" s="605">
        <v>0</v>
      </c>
      <c r="F92" s="423">
        <v>0</v>
      </c>
      <c r="G92" s="611" t="s">
        <v>204</v>
      </c>
      <c r="H92" s="611" t="s">
        <v>204</v>
      </c>
      <c r="I92" s="605">
        <v>0</v>
      </c>
      <c r="J92" s="605">
        <v>0</v>
      </c>
      <c r="K92" s="611">
        <v>0</v>
      </c>
      <c r="L92" s="212">
        <f t="shared" si="13"/>
        <v>0</v>
      </c>
      <c r="M92" s="212">
        <f t="shared" si="14"/>
        <v>0</v>
      </c>
      <c r="N92" s="597" t="str">
        <f t="shared" si="15"/>
        <v>нд</v>
      </c>
      <c r="O92" s="212" t="str">
        <f t="shared" si="16"/>
        <v>нд</v>
      </c>
      <c r="P92" s="212">
        <f t="shared" si="17"/>
        <v>0</v>
      </c>
      <c r="Q92" s="212">
        <f t="shared" si="18"/>
        <v>0</v>
      </c>
      <c r="R92" s="598">
        <f t="shared" si="19"/>
        <v>0</v>
      </c>
    </row>
    <row r="93" spans="1:18" ht="32.25" customHeight="1">
      <c r="A93" s="258" t="s">
        <v>283</v>
      </c>
      <c r="B93" s="89" t="s">
        <v>284</v>
      </c>
      <c r="C93" s="91" t="s">
        <v>285</v>
      </c>
      <c r="D93" s="207">
        <f>F93</f>
        <v>0</v>
      </c>
      <c r="E93" s="207">
        <v>0</v>
      </c>
      <c r="F93" s="205">
        <v>0</v>
      </c>
      <c r="G93" s="294" t="s">
        <v>204</v>
      </c>
      <c r="H93" s="294" t="s">
        <v>204</v>
      </c>
      <c r="I93" s="207">
        <v>0</v>
      </c>
      <c r="J93" s="207">
        <v>0</v>
      </c>
      <c r="K93" s="294" t="s">
        <v>204</v>
      </c>
      <c r="L93" s="207">
        <f t="shared" si="13"/>
        <v>0</v>
      </c>
      <c r="M93" s="207">
        <f t="shared" si="14"/>
        <v>0</v>
      </c>
      <c r="N93" s="586" t="str">
        <f t="shared" si="15"/>
        <v>нд</v>
      </c>
      <c r="O93" s="207" t="str">
        <f t="shared" si="16"/>
        <v>нд</v>
      </c>
      <c r="P93" s="207">
        <f t="shared" si="17"/>
        <v>0</v>
      </c>
      <c r="Q93" s="207">
        <f t="shared" si="18"/>
        <v>0</v>
      </c>
      <c r="R93" s="587" t="str">
        <f t="shared" si="19"/>
        <v>нд</v>
      </c>
    </row>
    <row r="94" spans="1:18" ht="32.25" customHeight="1">
      <c r="A94" s="258" t="s">
        <v>286</v>
      </c>
      <c r="B94" s="89" t="s">
        <v>287</v>
      </c>
      <c r="C94" s="91" t="s">
        <v>288</v>
      </c>
      <c r="D94" s="207">
        <f>F94</f>
        <v>0</v>
      </c>
      <c r="E94" s="207">
        <v>0</v>
      </c>
      <c r="F94" s="205">
        <v>0</v>
      </c>
      <c r="G94" s="294" t="s">
        <v>204</v>
      </c>
      <c r="H94" s="294" t="s">
        <v>204</v>
      </c>
      <c r="I94" s="207">
        <v>0</v>
      </c>
      <c r="J94" s="207">
        <v>0</v>
      </c>
      <c r="K94" s="294" t="s">
        <v>204</v>
      </c>
      <c r="L94" s="207">
        <f t="shared" si="13"/>
        <v>0</v>
      </c>
      <c r="M94" s="207">
        <f t="shared" si="14"/>
        <v>0</v>
      </c>
      <c r="N94" s="586" t="str">
        <f t="shared" si="15"/>
        <v>нд</v>
      </c>
      <c r="O94" s="207" t="str">
        <f t="shared" si="16"/>
        <v>нд</v>
      </c>
      <c r="P94" s="207">
        <f t="shared" si="17"/>
        <v>0</v>
      </c>
      <c r="Q94" s="207">
        <f t="shared" si="18"/>
        <v>0</v>
      </c>
      <c r="R94" s="587" t="str">
        <f t="shared" si="19"/>
        <v>нд</v>
      </c>
    </row>
    <row r="103" spans="1:23" s="19" customFormat="1" ht="19.5" customHeight="1">
      <c r="A103" s="657" t="s">
        <v>167</v>
      </c>
      <c r="B103" s="657"/>
      <c r="C103" s="657"/>
      <c r="D103" s="657"/>
      <c r="E103" s="657"/>
      <c r="F103" s="657"/>
      <c r="G103" s="657"/>
      <c r="H103" s="657"/>
      <c r="I103" s="657"/>
      <c r="J103" s="657"/>
      <c r="K103" s="657"/>
      <c r="L103" s="386"/>
      <c r="M103" s="51"/>
      <c r="N103" s="428"/>
      <c r="O103" s="51"/>
      <c r="P103" s="51"/>
      <c r="Q103" s="386"/>
      <c r="R103" s="337"/>
      <c r="S103" s="51"/>
      <c r="T103" s="51"/>
      <c r="U103" s="51"/>
      <c r="V103" s="51"/>
      <c r="W103" s="51"/>
    </row>
    <row r="104" spans="1:23" ht="19.5" customHeight="1">
      <c r="A104" s="657" t="s">
        <v>166</v>
      </c>
      <c r="B104" s="657"/>
      <c r="C104" s="657"/>
      <c r="D104" s="657"/>
      <c r="E104" s="657"/>
      <c r="F104" s="657"/>
      <c r="G104" s="657"/>
      <c r="H104" s="657"/>
      <c r="I104" s="657"/>
      <c r="J104" s="657"/>
      <c r="K104" s="657"/>
      <c r="L104" s="386"/>
      <c r="M104" s="51"/>
      <c r="N104" s="428"/>
      <c r="O104" s="51"/>
      <c r="P104" s="51"/>
      <c r="Q104" s="386"/>
      <c r="R104" s="337"/>
      <c r="S104" s="51"/>
      <c r="T104" s="51"/>
      <c r="U104" s="51"/>
      <c r="V104" s="51"/>
      <c r="W104" s="51"/>
    </row>
    <row r="105" spans="1:23" s="19" customFormat="1" ht="55.5" customHeight="1">
      <c r="A105" s="653" t="s">
        <v>201</v>
      </c>
      <c r="B105" s="653"/>
      <c r="C105" s="653"/>
      <c r="D105" s="653"/>
      <c r="E105" s="653"/>
      <c r="F105" s="653"/>
      <c r="G105" s="653"/>
      <c r="H105" s="653"/>
      <c r="I105" s="653"/>
      <c r="J105" s="653"/>
      <c r="K105" s="653"/>
      <c r="L105" s="386"/>
      <c r="M105" s="51"/>
      <c r="N105" s="428"/>
      <c r="O105" s="51"/>
      <c r="P105" s="51"/>
      <c r="Q105" s="386"/>
      <c r="R105" s="337"/>
      <c r="S105" s="51"/>
      <c r="T105" s="51"/>
      <c r="U105" s="51"/>
      <c r="V105" s="51"/>
      <c r="W105" s="51"/>
    </row>
    <row r="106" spans="1:23" s="19" customFormat="1" ht="55.5" customHeight="1">
      <c r="A106" s="654" t="s">
        <v>200</v>
      </c>
      <c r="B106" s="655"/>
      <c r="C106" s="655"/>
      <c r="D106" s="655"/>
      <c r="E106" s="655"/>
      <c r="F106" s="655"/>
      <c r="G106" s="655"/>
      <c r="H106" s="655"/>
      <c r="I106" s="655"/>
      <c r="J106" s="655"/>
      <c r="K106" s="655"/>
      <c r="L106" s="386"/>
      <c r="M106" s="51"/>
      <c r="N106" s="428"/>
      <c r="O106" s="51"/>
      <c r="P106" s="51"/>
      <c r="Q106" s="386"/>
      <c r="R106" s="337"/>
      <c r="S106" s="51"/>
      <c r="T106" s="51"/>
      <c r="U106" s="51"/>
      <c r="V106" s="51"/>
      <c r="W106" s="51"/>
    </row>
    <row r="107" spans="1:23" ht="38.25" customHeight="1">
      <c r="A107" s="656" t="s">
        <v>193</v>
      </c>
      <c r="B107" s="656"/>
      <c r="C107" s="656"/>
      <c r="D107" s="656"/>
      <c r="E107" s="656"/>
      <c r="F107" s="656"/>
      <c r="G107" s="656"/>
      <c r="H107" s="656"/>
      <c r="I107" s="656"/>
      <c r="J107" s="656"/>
      <c r="K107" s="656"/>
    </row>
    <row r="108" spans="1:23" ht="20.25" customHeight="1">
      <c r="A108" s="656" t="s">
        <v>148</v>
      </c>
      <c r="B108" s="656"/>
      <c r="C108" s="656"/>
      <c r="D108" s="656"/>
      <c r="E108" s="656"/>
      <c r="F108" s="656"/>
      <c r="G108" s="656"/>
      <c r="H108" s="656"/>
      <c r="I108" s="656"/>
      <c r="J108" s="656"/>
      <c r="K108" s="656"/>
    </row>
    <row r="109" spans="1:23" ht="19.5" customHeight="1">
      <c r="A109" s="656" t="s">
        <v>188</v>
      </c>
      <c r="B109" s="656"/>
      <c r="C109" s="656"/>
      <c r="D109" s="656"/>
      <c r="E109" s="656"/>
      <c r="F109" s="656"/>
      <c r="G109" s="656"/>
      <c r="H109" s="656"/>
      <c r="I109" s="656"/>
      <c r="J109" s="656"/>
      <c r="K109" s="656"/>
    </row>
    <row r="110" spans="1:23" ht="20.25" customHeight="1">
      <c r="A110" s="656" t="s">
        <v>149</v>
      </c>
      <c r="B110" s="656"/>
      <c r="C110" s="656"/>
      <c r="D110" s="656"/>
      <c r="E110" s="656"/>
      <c r="F110" s="656"/>
      <c r="G110" s="656"/>
      <c r="H110" s="656"/>
      <c r="I110" s="656"/>
      <c r="J110" s="656"/>
      <c r="K110" s="656"/>
    </row>
    <row r="111" spans="1:23" ht="46.5" customHeight="1">
      <c r="A111" s="653" t="s">
        <v>199</v>
      </c>
      <c r="B111" s="653"/>
      <c r="C111" s="653"/>
      <c r="D111" s="653"/>
      <c r="E111" s="653"/>
      <c r="F111" s="653"/>
      <c r="G111" s="653"/>
      <c r="H111" s="653"/>
      <c r="I111" s="653"/>
      <c r="J111" s="653"/>
      <c r="K111" s="653"/>
    </row>
  </sheetData>
  <mergeCells count="27">
    <mergeCell ref="A103:K103"/>
    <mergeCell ref="A104:K104"/>
    <mergeCell ref="A10:A14"/>
    <mergeCell ref="B10:B14"/>
    <mergeCell ref="C10:C14"/>
    <mergeCell ref="D13:D14"/>
    <mergeCell ref="E12:K12"/>
    <mergeCell ref="F13:K13"/>
    <mergeCell ref="E11:K11"/>
    <mergeCell ref="A105:K105"/>
    <mergeCell ref="A106:K106"/>
    <mergeCell ref="A111:K111"/>
    <mergeCell ref="A107:K107"/>
    <mergeCell ref="A108:K108"/>
    <mergeCell ref="A109:K109"/>
    <mergeCell ref="A110:K110"/>
    <mergeCell ref="A9:O9"/>
    <mergeCell ref="L12:R12"/>
    <mergeCell ref="M13:R13"/>
    <mergeCell ref="L11:R11"/>
    <mergeCell ref="D10:D12"/>
    <mergeCell ref="E10:R10"/>
    <mergeCell ref="A4:O4"/>
    <mergeCell ref="A5:M5"/>
    <mergeCell ref="A7:O7"/>
    <mergeCell ref="A8:O8"/>
    <mergeCell ref="J1:R3"/>
  </mergeCells>
  <pageMargins left="0.59055118110236227" right="0.39370078740157483" top="0.78740157480314965" bottom="0.39370078740157483" header="0.31496062992125984" footer="0.31496062992125984"/>
  <pageSetup paperSize="9" scale="45" fitToWidth="2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25"/>
  <sheetViews>
    <sheetView view="pageBreakPreview" zoomScale="70" zoomScaleNormal="70" zoomScaleSheetLayoutView="70" workbookViewId="0">
      <selection activeCell="AE1" sqref="AE1:AL3"/>
    </sheetView>
  </sheetViews>
  <sheetFormatPr defaultColWidth="9.375" defaultRowHeight="15.75"/>
  <cols>
    <col min="1" max="1" width="9.75" style="220" customWidth="1"/>
    <col min="2" max="2" width="73.625" style="220" customWidth="1"/>
    <col min="3" max="3" width="15.125" style="220" customWidth="1"/>
    <col min="4" max="4" width="10" style="220" customWidth="1"/>
    <col min="5" max="5" width="9" style="220" customWidth="1"/>
    <col min="6" max="10" width="6.25" style="220" customWidth="1"/>
    <col min="11" max="11" width="9.875" style="220" customWidth="1"/>
    <col min="12" max="12" width="8" style="220" customWidth="1"/>
    <col min="13" max="17" width="6.25" style="220" customWidth="1"/>
    <col min="18" max="18" width="9" style="220" customWidth="1"/>
    <col min="19" max="19" width="7.125" style="220" customWidth="1"/>
    <col min="20" max="24" width="6.25" style="220" customWidth="1"/>
    <col min="25" max="25" width="9" style="220" customWidth="1"/>
    <col min="26" max="26" width="10.5" style="220" customWidth="1"/>
    <col min="27" max="27" width="7.375" style="220" customWidth="1"/>
    <col min="28" max="28" width="6.25" style="220" customWidth="1"/>
    <col min="29" max="29" width="6.875" style="220" customWidth="1"/>
    <col min="30" max="30" width="6.25" style="220" customWidth="1"/>
    <col min="31" max="31" width="8.875" style="220" customWidth="1"/>
    <col min="32" max="32" width="7.625" style="220" customWidth="1"/>
    <col min="33" max="33" width="10.125" style="220" customWidth="1"/>
    <col min="34" max="34" width="8.875" style="344" customWidth="1"/>
    <col min="35" max="35" width="7.625" style="221" customWidth="1"/>
    <col min="36" max="36" width="8.125" style="221" customWidth="1"/>
    <col min="37" max="37" width="8.875" style="221" customWidth="1"/>
    <col min="38" max="38" width="8.375" style="221" customWidth="1"/>
    <col min="39" max="39" width="14.125" style="221" customWidth="1"/>
    <col min="40" max="40" width="18.875" style="221" customWidth="1"/>
    <col min="41" max="41" width="7.625" style="221" customWidth="1"/>
    <col min="42" max="42" width="12" style="221" customWidth="1"/>
    <col min="43" max="43" width="13.125" style="221" customWidth="1"/>
    <col min="44" max="44" width="23.375" style="221" customWidth="1"/>
    <col min="45" max="45" width="11.375" style="221" customWidth="1"/>
    <col min="46" max="46" width="18.125" style="221" customWidth="1"/>
    <col min="47" max="48" width="4.25" style="221" customWidth="1"/>
    <col min="49" max="49" width="3.875" style="221" customWidth="1"/>
    <col min="50" max="50" width="4" style="221" customWidth="1"/>
    <col min="51" max="51" width="4.625" style="221" customWidth="1"/>
    <col min="52" max="52" width="5.125" style="221" customWidth="1"/>
    <col min="53" max="53" width="5.75" style="221" customWidth="1"/>
    <col min="54" max="54" width="6" style="221" customWidth="1"/>
    <col min="55" max="55" width="5.75" style="221" customWidth="1"/>
    <col min="56" max="57" width="5.125" style="221" customWidth="1"/>
    <col min="58" max="58" width="13.375" style="221" customWidth="1"/>
    <col min="59" max="68" width="5.125" style="221" customWidth="1"/>
    <col min="69" max="16384" width="9.375" style="221"/>
  </cols>
  <sheetData>
    <row r="1" spans="1:256" s="19" customFormat="1" ht="15.75" customHeight="1">
      <c r="A1" s="64"/>
      <c r="B1" s="64"/>
      <c r="C1" s="64"/>
      <c r="D1" s="58"/>
      <c r="E1" s="58"/>
      <c r="F1" s="58"/>
      <c r="G1" s="58"/>
      <c r="H1" s="58"/>
      <c r="I1" s="58"/>
      <c r="Q1" s="58"/>
      <c r="R1" s="58"/>
      <c r="S1" s="58"/>
      <c r="T1" s="58"/>
      <c r="U1" s="58"/>
      <c r="V1" s="58"/>
      <c r="W1" s="58"/>
      <c r="AE1" s="635" t="s">
        <v>479</v>
      </c>
      <c r="AF1" s="635"/>
      <c r="AG1" s="635"/>
      <c r="AH1" s="635"/>
      <c r="AI1" s="635"/>
      <c r="AJ1" s="635"/>
      <c r="AK1" s="635"/>
      <c r="AL1" s="635"/>
    </row>
    <row r="2" spans="1:256" s="19" customFormat="1" ht="28.5" customHeight="1">
      <c r="A2" s="64"/>
      <c r="B2" s="64"/>
      <c r="C2" s="64"/>
      <c r="D2" s="58"/>
      <c r="E2" s="58"/>
      <c r="F2" s="58"/>
      <c r="G2" s="58"/>
      <c r="H2" s="58"/>
      <c r="I2" s="58"/>
      <c r="Q2" s="58"/>
      <c r="R2" s="58"/>
      <c r="S2" s="58"/>
      <c r="T2" s="58"/>
      <c r="U2" s="58"/>
      <c r="V2" s="58"/>
      <c r="W2" s="58"/>
      <c r="AE2" s="635"/>
      <c r="AF2" s="635"/>
      <c r="AG2" s="635"/>
      <c r="AH2" s="635"/>
      <c r="AI2" s="635"/>
      <c r="AJ2" s="635"/>
      <c r="AK2" s="635"/>
      <c r="AL2" s="635"/>
    </row>
    <row r="3" spans="1:256" s="19" customFormat="1" ht="26.25" customHeight="1">
      <c r="A3" s="64"/>
      <c r="B3" s="64"/>
      <c r="C3" s="64"/>
      <c r="D3" s="58"/>
      <c r="E3" s="58"/>
      <c r="F3" s="58"/>
      <c r="G3" s="58"/>
      <c r="H3" s="58"/>
      <c r="I3" s="58"/>
      <c r="Q3" s="58"/>
      <c r="R3" s="58"/>
      <c r="S3" s="58"/>
      <c r="T3" s="58"/>
      <c r="U3" s="58"/>
      <c r="V3" s="58"/>
      <c r="W3" s="58"/>
      <c r="AE3" s="635"/>
      <c r="AF3" s="635"/>
      <c r="AG3" s="635"/>
      <c r="AH3" s="635"/>
      <c r="AI3" s="635"/>
      <c r="AJ3" s="635"/>
      <c r="AK3" s="635"/>
      <c r="AL3" s="635"/>
    </row>
    <row r="4" spans="1:256" s="19" customFormat="1" ht="18.75">
      <c r="A4" s="384"/>
      <c r="B4" s="384"/>
      <c r="C4" s="384"/>
      <c r="D4" s="58"/>
      <c r="E4" s="58"/>
      <c r="F4" s="58"/>
      <c r="G4" s="58"/>
      <c r="H4" s="58"/>
      <c r="I4" s="58"/>
      <c r="K4" s="566" t="s">
        <v>96</v>
      </c>
      <c r="L4" s="566"/>
      <c r="M4" s="566"/>
      <c r="N4" s="566"/>
      <c r="O4" s="566"/>
      <c r="P4" s="566"/>
      <c r="Q4" s="566"/>
      <c r="R4" s="566"/>
      <c r="S4" s="566"/>
      <c r="T4" s="566"/>
      <c r="U4" s="384"/>
      <c r="V4" s="384"/>
      <c r="W4" s="384"/>
      <c r="X4" s="384"/>
      <c r="Y4" s="384"/>
      <c r="Z4" s="35"/>
      <c r="AA4" s="35"/>
      <c r="AB4" s="35"/>
      <c r="AC4" s="35"/>
      <c r="AD4" s="35"/>
      <c r="AE4" s="35"/>
      <c r="AF4" s="35"/>
      <c r="AG4" s="14"/>
      <c r="AH4" s="338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256" s="19" customFormat="1" ht="18.75">
      <c r="A5" s="384"/>
      <c r="B5" s="384"/>
      <c r="C5" s="384"/>
      <c r="K5" s="566" t="s">
        <v>98</v>
      </c>
      <c r="L5" s="566"/>
      <c r="M5" s="566"/>
      <c r="N5" s="566"/>
      <c r="O5" s="566"/>
      <c r="P5" s="566"/>
      <c r="Q5" s="566"/>
      <c r="R5" s="566"/>
      <c r="S5" s="566"/>
      <c r="T5" s="566"/>
      <c r="U5" s="384"/>
      <c r="V5" s="384"/>
      <c r="W5" s="384"/>
      <c r="X5" s="384"/>
      <c r="Y5" s="384"/>
      <c r="Z5" s="35"/>
      <c r="AA5" s="35"/>
      <c r="AB5" s="35"/>
      <c r="AC5" s="35"/>
      <c r="AD5" s="35"/>
      <c r="AE5" s="35"/>
      <c r="AF5" s="35"/>
      <c r="AG5" s="14"/>
      <c r="AH5" s="338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256" s="19" customFormat="1" ht="18.75">
      <c r="A6" s="565"/>
      <c r="B6" s="565"/>
      <c r="C6" s="565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5"/>
      <c r="V6" s="565"/>
      <c r="W6" s="565"/>
      <c r="X6" s="565"/>
      <c r="Y6" s="565"/>
      <c r="Z6" s="35"/>
      <c r="AA6" s="35"/>
      <c r="AB6" s="35"/>
      <c r="AC6" s="35"/>
      <c r="AD6" s="35"/>
      <c r="AE6" s="35"/>
      <c r="AF6" s="35"/>
      <c r="AG6" s="14"/>
      <c r="AH6" s="338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256" s="19" customFormat="1" ht="18.75">
      <c r="A7" s="565"/>
      <c r="B7" s="565"/>
      <c r="C7" s="565"/>
      <c r="K7" s="564" t="s">
        <v>460</v>
      </c>
      <c r="L7" s="564"/>
      <c r="M7" s="564"/>
      <c r="N7" s="564"/>
      <c r="O7" s="564"/>
      <c r="P7" s="564"/>
      <c r="Q7" s="564"/>
      <c r="R7" s="564"/>
      <c r="S7" s="564"/>
      <c r="T7" s="564"/>
      <c r="U7" s="565"/>
      <c r="V7" s="565"/>
      <c r="W7" s="565"/>
      <c r="X7" s="565"/>
      <c r="Y7" s="565"/>
      <c r="Z7" s="35"/>
      <c r="AA7" s="35"/>
      <c r="AB7" s="35"/>
      <c r="AC7" s="35"/>
      <c r="AD7" s="35"/>
      <c r="AE7" s="35"/>
      <c r="AF7" s="35"/>
      <c r="AG7" s="14"/>
      <c r="AH7" s="338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256" s="19" customFormat="1">
      <c r="A8" s="565"/>
      <c r="B8" s="565"/>
      <c r="C8" s="565"/>
      <c r="G8" s="630" t="s">
        <v>99</v>
      </c>
      <c r="H8" s="630"/>
      <c r="I8" s="630"/>
      <c r="J8" s="630"/>
      <c r="K8" s="630"/>
      <c r="L8" s="630"/>
      <c r="M8" s="630"/>
      <c r="N8" s="630"/>
      <c r="O8" s="630"/>
      <c r="P8" s="35"/>
      <c r="Q8" s="35"/>
      <c r="R8" s="35"/>
      <c r="S8" s="35"/>
      <c r="T8" s="35"/>
      <c r="U8" s="565"/>
      <c r="V8" s="565"/>
      <c r="W8" s="565"/>
      <c r="X8" s="565"/>
      <c r="Y8" s="565"/>
      <c r="Z8" s="35"/>
      <c r="AA8" s="35"/>
      <c r="AB8" s="35"/>
      <c r="AC8" s="35"/>
      <c r="AD8" s="35"/>
      <c r="AE8" s="35"/>
      <c r="AF8" s="35"/>
      <c r="AG8" s="14"/>
      <c r="AH8" s="338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256" s="19" customFormat="1">
      <c r="A9" s="565"/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35"/>
      <c r="AA9" s="35"/>
      <c r="AB9" s="35"/>
      <c r="AC9" s="35"/>
      <c r="AD9" s="35"/>
      <c r="AE9" s="35"/>
      <c r="AF9" s="35"/>
      <c r="AG9" s="14"/>
      <c r="AH9" s="338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256" s="220" customFormat="1">
      <c r="A10" s="659"/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3"/>
      <c r="BH10" s="223"/>
      <c r="BI10" s="223"/>
      <c r="BJ10" s="223"/>
      <c r="BK10" s="223"/>
      <c r="BL10" s="223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s="220" customFormat="1" ht="19.5" customHeight="1">
      <c r="A11" s="658" t="s">
        <v>52</v>
      </c>
      <c r="B11" s="658" t="s">
        <v>19</v>
      </c>
      <c r="C11" s="658" t="s">
        <v>1</v>
      </c>
      <c r="D11" s="660" t="s">
        <v>399</v>
      </c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223"/>
      <c r="AN11" s="223"/>
      <c r="AO11" s="223"/>
      <c r="AP11" s="223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s="220" customFormat="1" ht="37.5" customHeight="1">
      <c r="A12" s="658"/>
      <c r="B12" s="658"/>
      <c r="C12" s="658"/>
      <c r="D12" s="660" t="s">
        <v>2</v>
      </c>
      <c r="E12" s="660"/>
      <c r="F12" s="660"/>
      <c r="G12" s="660"/>
      <c r="H12" s="660"/>
      <c r="I12" s="660"/>
      <c r="J12" s="660"/>
      <c r="K12" s="660" t="s">
        <v>3</v>
      </c>
      <c r="L12" s="660"/>
      <c r="M12" s="660"/>
      <c r="N12" s="660"/>
      <c r="O12" s="660"/>
      <c r="P12" s="660"/>
      <c r="Q12" s="660"/>
      <c r="R12" s="660" t="s">
        <v>4</v>
      </c>
      <c r="S12" s="660"/>
      <c r="T12" s="660"/>
      <c r="U12" s="660"/>
      <c r="V12" s="660"/>
      <c r="W12" s="660"/>
      <c r="X12" s="660"/>
      <c r="Y12" s="660" t="s">
        <v>5</v>
      </c>
      <c r="Z12" s="660"/>
      <c r="AA12" s="660"/>
      <c r="AB12" s="660"/>
      <c r="AC12" s="660"/>
      <c r="AD12" s="660"/>
      <c r="AE12" s="660"/>
      <c r="AF12" s="661" t="s">
        <v>400</v>
      </c>
      <c r="AG12" s="661"/>
      <c r="AH12" s="661"/>
      <c r="AI12" s="661"/>
      <c r="AJ12" s="661"/>
      <c r="AK12" s="661"/>
      <c r="AL12" s="661"/>
      <c r="AM12" s="223"/>
      <c r="AN12" s="223"/>
      <c r="AO12" s="223"/>
      <c r="AP12" s="223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</row>
    <row r="13" spans="1:256" s="220" customFormat="1" ht="48" customHeight="1">
      <c r="A13" s="658"/>
      <c r="B13" s="658"/>
      <c r="C13" s="658"/>
      <c r="D13" s="224" t="s">
        <v>28</v>
      </c>
      <c r="E13" s="660" t="s">
        <v>27</v>
      </c>
      <c r="F13" s="660"/>
      <c r="G13" s="660"/>
      <c r="H13" s="660"/>
      <c r="I13" s="660"/>
      <c r="J13" s="660"/>
      <c r="K13" s="224" t="s">
        <v>28</v>
      </c>
      <c r="L13" s="658" t="s">
        <v>27</v>
      </c>
      <c r="M13" s="658"/>
      <c r="N13" s="658"/>
      <c r="O13" s="658"/>
      <c r="P13" s="658"/>
      <c r="Q13" s="658"/>
      <c r="R13" s="224" t="s">
        <v>28</v>
      </c>
      <c r="S13" s="658" t="s">
        <v>27</v>
      </c>
      <c r="T13" s="658"/>
      <c r="U13" s="658"/>
      <c r="V13" s="658"/>
      <c r="W13" s="658"/>
      <c r="X13" s="658"/>
      <c r="Y13" s="224" t="s">
        <v>28</v>
      </c>
      <c r="Z13" s="658" t="s">
        <v>27</v>
      </c>
      <c r="AA13" s="658"/>
      <c r="AB13" s="658"/>
      <c r="AC13" s="658"/>
      <c r="AD13" s="658"/>
      <c r="AE13" s="658"/>
      <c r="AF13" s="224" t="s">
        <v>28</v>
      </c>
      <c r="AG13" s="658" t="s">
        <v>27</v>
      </c>
      <c r="AH13" s="658"/>
      <c r="AI13" s="658"/>
      <c r="AJ13" s="658"/>
      <c r="AK13" s="658"/>
      <c r="AL13" s="658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s="220" customFormat="1" ht="94.5" customHeight="1">
      <c r="A14" s="658"/>
      <c r="B14" s="658"/>
      <c r="C14" s="658"/>
      <c r="D14" s="225" t="s">
        <v>13</v>
      </c>
      <c r="E14" s="225" t="s">
        <v>13</v>
      </c>
      <c r="F14" s="226" t="s">
        <v>401</v>
      </c>
      <c r="G14" s="226" t="s">
        <v>402</v>
      </c>
      <c r="H14" s="226" t="s">
        <v>403</v>
      </c>
      <c r="I14" s="226" t="s">
        <v>404</v>
      </c>
      <c r="J14" s="226" t="s">
        <v>405</v>
      </c>
      <c r="K14" s="225" t="s">
        <v>13</v>
      </c>
      <c r="L14" s="225" t="s">
        <v>13</v>
      </c>
      <c r="M14" s="226" t="s">
        <v>401</v>
      </c>
      <c r="N14" s="226" t="s">
        <v>402</v>
      </c>
      <c r="O14" s="226" t="s">
        <v>403</v>
      </c>
      <c r="P14" s="226" t="s">
        <v>404</v>
      </c>
      <c r="Q14" s="226" t="s">
        <v>405</v>
      </c>
      <c r="R14" s="225" t="s">
        <v>13</v>
      </c>
      <c r="S14" s="225" t="s">
        <v>13</v>
      </c>
      <c r="T14" s="226" t="s">
        <v>401</v>
      </c>
      <c r="U14" s="226" t="s">
        <v>402</v>
      </c>
      <c r="V14" s="226" t="s">
        <v>403</v>
      </c>
      <c r="W14" s="226" t="s">
        <v>404</v>
      </c>
      <c r="X14" s="226" t="s">
        <v>405</v>
      </c>
      <c r="Y14" s="225" t="s">
        <v>13</v>
      </c>
      <c r="Z14" s="225" t="s">
        <v>13</v>
      </c>
      <c r="AA14" s="226" t="s">
        <v>401</v>
      </c>
      <c r="AB14" s="226" t="s">
        <v>402</v>
      </c>
      <c r="AC14" s="226" t="s">
        <v>403</v>
      </c>
      <c r="AD14" s="226" t="s">
        <v>404</v>
      </c>
      <c r="AE14" s="226" t="s">
        <v>405</v>
      </c>
      <c r="AF14" s="225" t="s">
        <v>13</v>
      </c>
      <c r="AG14" s="225" t="s">
        <v>13</v>
      </c>
      <c r="AH14" s="339" t="s">
        <v>401</v>
      </c>
      <c r="AI14" s="226" t="s">
        <v>402</v>
      </c>
      <c r="AJ14" s="226" t="s">
        <v>403</v>
      </c>
      <c r="AK14" s="226" t="s">
        <v>404</v>
      </c>
      <c r="AL14" s="226" t="s">
        <v>405</v>
      </c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spans="1:256" s="220" customFormat="1" ht="26.25" customHeight="1">
      <c r="A15" s="227">
        <v>1</v>
      </c>
      <c r="B15" s="227">
        <v>2</v>
      </c>
      <c r="C15" s="227">
        <v>3</v>
      </c>
      <c r="D15" s="228" t="s">
        <v>37</v>
      </c>
      <c r="E15" s="228" t="s">
        <v>38</v>
      </c>
      <c r="F15" s="228" t="s">
        <v>39</v>
      </c>
      <c r="G15" s="228" t="s">
        <v>40</v>
      </c>
      <c r="H15" s="228" t="s">
        <v>41</v>
      </c>
      <c r="I15" s="228" t="s">
        <v>42</v>
      </c>
      <c r="J15" s="228" t="s">
        <v>56</v>
      </c>
      <c r="K15" s="228" t="s">
        <v>57</v>
      </c>
      <c r="L15" s="228" t="s">
        <v>58</v>
      </c>
      <c r="M15" s="228" t="s">
        <v>59</v>
      </c>
      <c r="N15" s="228" t="s">
        <v>60</v>
      </c>
      <c r="O15" s="228" t="s">
        <v>61</v>
      </c>
      <c r="P15" s="228" t="s">
        <v>62</v>
      </c>
      <c r="Q15" s="228" t="s">
        <v>63</v>
      </c>
      <c r="R15" s="228" t="s">
        <v>64</v>
      </c>
      <c r="S15" s="228" t="s">
        <v>65</v>
      </c>
      <c r="T15" s="228" t="s">
        <v>66</v>
      </c>
      <c r="U15" s="228" t="s">
        <v>67</v>
      </c>
      <c r="V15" s="228" t="s">
        <v>68</v>
      </c>
      <c r="W15" s="228" t="s">
        <v>69</v>
      </c>
      <c r="X15" s="228" t="s">
        <v>86</v>
      </c>
      <c r="Y15" s="228" t="s">
        <v>70</v>
      </c>
      <c r="Z15" s="228" t="s">
        <v>71</v>
      </c>
      <c r="AA15" s="228" t="s">
        <v>72</v>
      </c>
      <c r="AB15" s="228" t="s">
        <v>73</v>
      </c>
      <c r="AC15" s="228" t="s">
        <v>74</v>
      </c>
      <c r="AD15" s="228" t="s">
        <v>75</v>
      </c>
      <c r="AE15" s="228" t="s">
        <v>87</v>
      </c>
      <c r="AF15" s="228" t="s">
        <v>34</v>
      </c>
      <c r="AG15" s="228" t="s">
        <v>35</v>
      </c>
      <c r="AH15" s="340" t="s">
        <v>44</v>
      </c>
      <c r="AI15" s="228" t="s">
        <v>45</v>
      </c>
      <c r="AJ15" s="228" t="s">
        <v>46</v>
      </c>
      <c r="AK15" s="228" t="s">
        <v>47</v>
      </c>
      <c r="AL15" s="228" t="s">
        <v>48</v>
      </c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spans="1:256" s="220" customFormat="1" ht="23.25" customHeight="1">
      <c r="A16" s="210">
        <v>0</v>
      </c>
      <c r="B16" s="345" t="s">
        <v>203</v>
      </c>
      <c r="C16" s="357" t="s">
        <v>204</v>
      </c>
      <c r="D16" s="358">
        <f>SUM(D17:D22)</f>
        <v>0</v>
      </c>
      <c r="E16" s="358">
        <f>SUM(E17:E22)</f>
        <v>0</v>
      </c>
      <c r="F16" s="358">
        <f t="shared" ref="F16:AF16" si="0">SUM(F17:F22)</f>
        <v>0</v>
      </c>
      <c r="G16" s="358">
        <f t="shared" si="0"/>
        <v>0</v>
      </c>
      <c r="H16" s="358">
        <f t="shared" si="0"/>
        <v>0</v>
      </c>
      <c r="I16" s="358">
        <f t="shared" si="0"/>
        <v>0</v>
      </c>
      <c r="J16" s="358">
        <f t="shared" si="0"/>
        <v>0</v>
      </c>
      <c r="K16" s="358">
        <f t="shared" si="0"/>
        <v>0</v>
      </c>
      <c r="L16" s="358">
        <f t="shared" si="0"/>
        <v>0</v>
      </c>
      <c r="M16" s="358">
        <f t="shared" si="0"/>
        <v>0</v>
      </c>
      <c r="N16" s="358">
        <f t="shared" si="0"/>
        <v>0</v>
      </c>
      <c r="O16" s="358">
        <f t="shared" si="0"/>
        <v>0</v>
      </c>
      <c r="P16" s="358">
        <f t="shared" si="0"/>
        <v>0</v>
      </c>
      <c r="Q16" s="358">
        <f t="shared" si="0"/>
        <v>0</v>
      </c>
      <c r="R16" s="358">
        <f t="shared" si="0"/>
        <v>0</v>
      </c>
      <c r="S16" s="358">
        <f>SUM(S17:S22)</f>
        <v>0</v>
      </c>
      <c r="T16" s="358">
        <f t="shared" si="0"/>
        <v>0</v>
      </c>
      <c r="U16" s="358">
        <f t="shared" si="0"/>
        <v>0</v>
      </c>
      <c r="V16" s="358">
        <f t="shared" si="0"/>
        <v>0</v>
      </c>
      <c r="W16" s="358">
        <f t="shared" si="0"/>
        <v>0</v>
      </c>
      <c r="X16" s="358">
        <f t="shared" si="0"/>
        <v>0</v>
      </c>
      <c r="Y16" s="206">
        <f t="shared" si="0"/>
        <v>0</v>
      </c>
      <c r="Z16" s="206">
        <f>SUM(Z17:Z22)</f>
        <v>13.753799999999998</v>
      </c>
      <c r="AA16" s="206">
        <f t="shared" ref="AA16:AE16" si="1">SUM(AA17:AA22)</f>
        <v>0</v>
      </c>
      <c r="AB16" s="206">
        <f t="shared" si="1"/>
        <v>0</v>
      </c>
      <c r="AC16" s="206">
        <f t="shared" si="1"/>
        <v>16.524999999999999</v>
      </c>
      <c r="AD16" s="206">
        <f t="shared" si="1"/>
        <v>0</v>
      </c>
      <c r="AE16" s="206">
        <f t="shared" si="1"/>
        <v>0</v>
      </c>
      <c r="AF16" s="206">
        <f t="shared" si="0"/>
        <v>0</v>
      </c>
      <c r="AG16" s="206">
        <f>Z16</f>
        <v>13.753799999999998</v>
      </c>
      <c r="AH16" s="206">
        <f t="shared" ref="AH16:AL21" si="2">AA16</f>
        <v>0</v>
      </c>
      <c r="AI16" s="206">
        <f t="shared" si="2"/>
        <v>0</v>
      </c>
      <c r="AJ16" s="206">
        <f t="shared" si="2"/>
        <v>16.524999999999999</v>
      </c>
      <c r="AK16" s="206">
        <f t="shared" si="2"/>
        <v>0</v>
      </c>
      <c r="AL16" s="206">
        <f t="shared" si="2"/>
        <v>0</v>
      </c>
      <c r="AM16" s="229"/>
    </row>
    <row r="17" spans="1:256" s="220" customFormat="1" ht="20.25" customHeight="1">
      <c r="A17" s="129" t="s">
        <v>297</v>
      </c>
      <c r="B17" s="130" t="s">
        <v>289</v>
      </c>
      <c r="C17" s="230" t="s">
        <v>204</v>
      </c>
      <c r="D17" s="231">
        <f>D28</f>
        <v>0</v>
      </c>
      <c r="E17" s="231">
        <f>E24</f>
        <v>0</v>
      </c>
      <c r="F17" s="230" t="s">
        <v>204</v>
      </c>
      <c r="G17" s="230" t="s">
        <v>204</v>
      </c>
      <c r="H17" s="231">
        <f>H24</f>
        <v>0</v>
      </c>
      <c r="I17" s="231">
        <f>I28</f>
        <v>0</v>
      </c>
      <c r="J17" s="230" t="s">
        <v>204</v>
      </c>
      <c r="K17" s="231">
        <f>K28</f>
        <v>0</v>
      </c>
      <c r="L17" s="231">
        <f>L24</f>
        <v>0</v>
      </c>
      <c r="M17" s="230" t="s">
        <v>204</v>
      </c>
      <c r="N17" s="230" t="s">
        <v>204</v>
      </c>
      <c r="O17" s="231">
        <f>O24</f>
        <v>0</v>
      </c>
      <c r="P17" s="231">
        <f>P28</f>
        <v>0</v>
      </c>
      <c r="Q17" s="230" t="s">
        <v>204</v>
      </c>
      <c r="R17" s="544">
        <f>R28</f>
        <v>0</v>
      </c>
      <c r="S17" s="544">
        <f>S24</f>
        <v>0</v>
      </c>
      <c r="T17" s="545" t="s">
        <v>204</v>
      </c>
      <c r="U17" s="545" t="s">
        <v>204</v>
      </c>
      <c r="V17" s="544">
        <f>V24</f>
        <v>0</v>
      </c>
      <c r="W17" s="544">
        <f>W28</f>
        <v>0</v>
      </c>
      <c r="X17" s="545" t="s">
        <v>204</v>
      </c>
      <c r="Y17" s="419">
        <f t="shared" ref="Y17:AF17" si="3">Y28</f>
        <v>0</v>
      </c>
      <c r="Z17" s="419">
        <f>Z24</f>
        <v>2.3540000000000001</v>
      </c>
      <c r="AA17" s="419" t="str">
        <f t="shared" ref="AA17:AC17" si="4">AA24</f>
        <v>нд</v>
      </c>
      <c r="AB17" s="419" t="str">
        <f t="shared" si="4"/>
        <v>нд</v>
      </c>
      <c r="AC17" s="419">
        <f t="shared" si="4"/>
        <v>2.2000000000000002</v>
      </c>
      <c r="AD17" s="419">
        <f>AD24</f>
        <v>0</v>
      </c>
      <c r="AE17" s="166" t="s">
        <v>204</v>
      </c>
      <c r="AF17" s="419">
        <f t="shared" si="3"/>
        <v>0</v>
      </c>
      <c r="AG17" s="419">
        <f>Z17</f>
        <v>2.3540000000000001</v>
      </c>
      <c r="AH17" s="419" t="str">
        <f t="shared" si="2"/>
        <v>нд</v>
      </c>
      <c r="AI17" s="419" t="str">
        <f t="shared" si="2"/>
        <v>нд</v>
      </c>
      <c r="AJ17" s="419">
        <f>AC17</f>
        <v>2.2000000000000002</v>
      </c>
      <c r="AK17" s="419">
        <f t="shared" si="2"/>
        <v>0</v>
      </c>
      <c r="AL17" s="419" t="str">
        <f t="shared" si="2"/>
        <v>нд</v>
      </c>
    </row>
    <row r="18" spans="1:256" s="237" customFormat="1" ht="23.25" customHeight="1">
      <c r="A18" s="234" t="s">
        <v>298</v>
      </c>
      <c r="B18" s="235" t="s">
        <v>290</v>
      </c>
      <c r="C18" s="236" t="s">
        <v>204</v>
      </c>
      <c r="D18" s="233">
        <f>D42</f>
        <v>0</v>
      </c>
      <c r="E18" s="233">
        <f>E41</f>
        <v>0</v>
      </c>
      <c r="F18" s="233">
        <f t="shared" ref="F18:AF18" si="5">F41</f>
        <v>0</v>
      </c>
      <c r="G18" s="233">
        <f t="shared" si="5"/>
        <v>0</v>
      </c>
      <c r="H18" s="233">
        <f t="shared" si="5"/>
        <v>0</v>
      </c>
      <c r="I18" s="233">
        <f t="shared" si="5"/>
        <v>0</v>
      </c>
      <c r="J18" s="233">
        <f t="shared" si="5"/>
        <v>0</v>
      </c>
      <c r="K18" s="233">
        <f t="shared" si="5"/>
        <v>0</v>
      </c>
      <c r="L18" s="233">
        <f t="shared" si="5"/>
        <v>0</v>
      </c>
      <c r="M18" s="233">
        <f t="shared" si="5"/>
        <v>0</v>
      </c>
      <c r="N18" s="233">
        <f t="shared" si="5"/>
        <v>0</v>
      </c>
      <c r="O18" s="233">
        <f t="shared" si="5"/>
        <v>0</v>
      </c>
      <c r="P18" s="233">
        <f t="shared" si="5"/>
        <v>0</v>
      </c>
      <c r="Q18" s="233">
        <f t="shared" si="5"/>
        <v>0</v>
      </c>
      <c r="R18" s="546">
        <f t="shared" si="5"/>
        <v>0</v>
      </c>
      <c r="S18" s="546">
        <f>S41</f>
        <v>0</v>
      </c>
      <c r="T18" s="546">
        <f t="shared" si="5"/>
        <v>0</v>
      </c>
      <c r="U18" s="546">
        <f t="shared" si="5"/>
        <v>0</v>
      </c>
      <c r="V18" s="546">
        <f t="shared" si="5"/>
        <v>0</v>
      </c>
      <c r="W18" s="546">
        <f t="shared" si="5"/>
        <v>0</v>
      </c>
      <c r="X18" s="546">
        <f t="shared" si="5"/>
        <v>0</v>
      </c>
      <c r="Y18" s="521">
        <f t="shared" si="5"/>
        <v>0</v>
      </c>
      <c r="Z18" s="521">
        <f>Z41</f>
        <v>6.9377999999999993</v>
      </c>
      <c r="AA18" s="521" t="str">
        <f t="shared" ref="AA18:AD18" si="6">AA41</f>
        <v>нд</v>
      </c>
      <c r="AB18" s="521" t="str">
        <f t="shared" si="6"/>
        <v>нд</v>
      </c>
      <c r="AC18" s="521">
        <f t="shared" si="6"/>
        <v>9.6050000000000004</v>
      </c>
      <c r="AD18" s="521">
        <f t="shared" si="6"/>
        <v>0</v>
      </c>
      <c r="AE18" s="166" t="str">
        <f>AE41</f>
        <v>нд</v>
      </c>
      <c r="AF18" s="521">
        <f t="shared" si="5"/>
        <v>0</v>
      </c>
      <c r="AG18" s="419">
        <f>Z18</f>
        <v>6.9377999999999993</v>
      </c>
      <c r="AH18" s="419" t="str">
        <f t="shared" si="2"/>
        <v>нд</v>
      </c>
      <c r="AI18" s="419" t="str">
        <f t="shared" si="2"/>
        <v>нд</v>
      </c>
      <c r="AJ18" s="419">
        <f>AC18</f>
        <v>9.6050000000000004</v>
      </c>
      <c r="AK18" s="419">
        <f t="shared" si="2"/>
        <v>0</v>
      </c>
      <c r="AL18" s="419" t="str">
        <f>AE18</f>
        <v>нд</v>
      </c>
    </row>
    <row r="19" spans="1:256" s="220" customFormat="1" ht="38.25" customHeight="1">
      <c r="A19" s="129" t="s">
        <v>299</v>
      </c>
      <c r="B19" s="130" t="s">
        <v>291</v>
      </c>
      <c r="C19" s="230" t="s">
        <v>204</v>
      </c>
      <c r="D19" s="231">
        <v>0</v>
      </c>
      <c r="E19" s="231">
        <v>0</v>
      </c>
      <c r="F19" s="230" t="s">
        <v>204</v>
      </c>
      <c r="G19" s="230" t="s">
        <v>204</v>
      </c>
      <c r="H19" s="231">
        <v>0</v>
      </c>
      <c r="I19" s="231">
        <v>0</v>
      </c>
      <c r="J19" s="230" t="s">
        <v>204</v>
      </c>
      <c r="K19" s="231">
        <v>0</v>
      </c>
      <c r="L19" s="231">
        <v>0</v>
      </c>
      <c r="M19" s="230" t="s">
        <v>204</v>
      </c>
      <c r="N19" s="230" t="s">
        <v>204</v>
      </c>
      <c r="O19" s="231">
        <v>0</v>
      </c>
      <c r="P19" s="231">
        <v>0</v>
      </c>
      <c r="Q19" s="230" t="s">
        <v>204</v>
      </c>
      <c r="R19" s="544">
        <v>0</v>
      </c>
      <c r="S19" s="544">
        <v>0</v>
      </c>
      <c r="T19" s="545" t="s">
        <v>204</v>
      </c>
      <c r="U19" s="545" t="s">
        <v>204</v>
      </c>
      <c r="V19" s="544">
        <v>0</v>
      </c>
      <c r="W19" s="544">
        <v>0</v>
      </c>
      <c r="X19" s="545" t="s">
        <v>204</v>
      </c>
      <c r="Y19" s="419">
        <v>0</v>
      </c>
      <c r="Z19" s="419">
        <v>0</v>
      </c>
      <c r="AA19" s="166" t="s">
        <v>204</v>
      </c>
      <c r="AB19" s="166" t="s">
        <v>204</v>
      </c>
      <c r="AC19" s="419">
        <v>0</v>
      </c>
      <c r="AD19" s="419">
        <v>0</v>
      </c>
      <c r="AE19" s="166" t="s">
        <v>204</v>
      </c>
      <c r="AF19" s="419">
        <v>0</v>
      </c>
      <c r="AG19" s="419">
        <f t="shared" ref="AG19:AG21" si="7">Z19</f>
        <v>0</v>
      </c>
      <c r="AH19" s="419" t="str">
        <f t="shared" si="2"/>
        <v>нд</v>
      </c>
      <c r="AI19" s="419" t="str">
        <f t="shared" si="2"/>
        <v>нд</v>
      </c>
      <c r="AJ19" s="419">
        <f t="shared" si="2"/>
        <v>0</v>
      </c>
      <c r="AK19" s="419">
        <f t="shared" si="2"/>
        <v>0</v>
      </c>
      <c r="AL19" s="419" t="str">
        <f t="shared" si="2"/>
        <v>нд</v>
      </c>
    </row>
    <row r="20" spans="1:256" s="220" customFormat="1" ht="23.25" customHeight="1">
      <c r="A20" s="129" t="s">
        <v>205</v>
      </c>
      <c r="B20" s="130" t="s">
        <v>292</v>
      </c>
      <c r="C20" s="230" t="s">
        <v>204</v>
      </c>
      <c r="D20" s="231">
        <f>D60</f>
        <v>0</v>
      </c>
      <c r="E20" s="231">
        <f>E76</f>
        <v>0</v>
      </c>
      <c r="F20" s="231" t="str">
        <f t="shared" ref="F20:AF20" si="8">F76</f>
        <v>нд</v>
      </c>
      <c r="G20" s="231" t="str">
        <f t="shared" si="8"/>
        <v>нд</v>
      </c>
      <c r="H20" s="231">
        <f t="shared" si="8"/>
        <v>0</v>
      </c>
      <c r="I20" s="231">
        <f t="shared" si="8"/>
        <v>0</v>
      </c>
      <c r="J20" s="231" t="str">
        <f t="shared" si="8"/>
        <v>нд</v>
      </c>
      <c r="K20" s="231">
        <f t="shared" si="8"/>
        <v>0</v>
      </c>
      <c r="L20" s="231">
        <f t="shared" si="8"/>
        <v>0</v>
      </c>
      <c r="M20" s="231" t="str">
        <f t="shared" si="8"/>
        <v>нд</v>
      </c>
      <c r="N20" s="231" t="str">
        <f t="shared" si="8"/>
        <v>нд</v>
      </c>
      <c r="O20" s="231">
        <f t="shared" si="8"/>
        <v>0</v>
      </c>
      <c r="P20" s="231">
        <f t="shared" si="8"/>
        <v>0</v>
      </c>
      <c r="Q20" s="231" t="str">
        <f t="shared" si="8"/>
        <v>нд</v>
      </c>
      <c r="R20" s="544">
        <f t="shared" si="8"/>
        <v>0</v>
      </c>
      <c r="S20" s="544" t="str">
        <f>S76</f>
        <v>нд</v>
      </c>
      <c r="T20" s="544" t="str">
        <f t="shared" si="8"/>
        <v>нд</v>
      </c>
      <c r="U20" s="544" t="str">
        <f t="shared" si="8"/>
        <v>нд</v>
      </c>
      <c r="V20" s="544">
        <f t="shared" si="8"/>
        <v>0</v>
      </c>
      <c r="W20" s="544">
        <f t="shared" si="8"/>
        <v>0</v>
      </c>
      <c r="X20" s="544" t="str">
        <f t="shared" si="8"/>
        <v>нд</v>
      </c>
      <c r="Y20" s="419">
        <f t="shared" si="8"/>
        <v>0</v>
      </c>
      <c r="Z20" s="419">
        <f>Z76</f>
        <v>4.4619999999999997</v>
      </c>
      <c r="AA20" s="416" t="str">
        <f>AA61</f>
        <v>нд</v>
      </c>
      <c r="AB20" s="166" t="str">
        <f t="shared" ref="AB20" si="9">AB61</f>
        <v>нд</v>
      </c>
      <c r="AC20" s="505">
        <f>AC76</f>
        <v>4.72</v>
      </c>
      <c r="AD20" s="419">
        <v>0</v>
      </c>
      <c r="AE20" s="166" t="s">
        <v>204</v>
      </c>
      <c r="AF20" s="419">
        <f t="shared" si="8"/>
        <v>0</v>
      </c>
      <c r="AG20" s="419">
        <f>Z20</f>
        <v>4.4619999999999997</v>
      </c>
      <c r="AH20" s="419" t="str">
        <f t="shared" si="2"/>
        <v>нд</v>
      </c>
      <c r="AI20" s="419" t="str">
        <f t="shared" si="2"/>
        <v>нд</v>
      </c>
      <c r="AJ20" s="419">
        <f>AC20</f>
        <v>4.72</v>
      </c>
      <c r="AK20" s="419">
        <f t="shared" si="2"/>
        <v>0</v>
      </c>
      <c r="AL20" s="419" t="str">
        <f t="shared" si="2"/>
        <v>нд</v>
      </c>
    </row>
    <row r="21" spans="1:256" s="220" customFormat="1" ht="33.75" customHeight="1">
      <c r="A21" s="129" t="s">
        <v>206</v>
      </c>
      <c r="B21" s="130" t="s">
        <v>293</v>
      </c>
      <c r="C21" s="230" t="s">
        <v>204</v>
      </c>
      <c r="D21" s="231" t="s">
        <v>204</v>
      </c>
      <c r="E21" s="231" t="s">
        <v>204</v>
      </c>
      <c r="F21" s="231" t="s">
        <v>204</v>
      </c>
      <c r="G21" s="231" t="s">
        <v>204</v>
      </c>
      <c r="H21" s="231" t="s">
        <v>204</v>
      </c>
      <c r="I21" s="231" t="s">
        <v>204</v>
      </c>
      <c r="J21" s="231" t="s">
        <v>204</v>
      </c>
      <c r="K21" s="231" t="s">
        <v>204</v>
      </c>
      <c r="L21" s="231" t="s">
        <v>204</v>
      </c>
      <c r="M21" s="231" t="s">
        <v>204</v>
      </c>
      <c r="N21" s="231" t="s">
        <v>204</v>
      </c>
      <c r="O21" s="231" t="s">
        <v>204</v>
      </c>
      <c r="P21" s="231" t="s">
        <v>204</v>
      </c>
      <c r="Q21" s="231" t="s">
        <v>204</v>
      </c>
      <c r="R21" s="544" t="s">
        <v>204</v>
      </c>
      <c r="S21" s="544" t="s">
        <v>204</v>
      </c>
      <c r="T21" s="544" t="s">
        <v>204</v>
      </c>
      <c r="U21" s="544" t="s">
        <v>204</v>
      </c>
      <c r="V21" s="544" t="s">
        <v>204</v>
      </c>
      <c r="W21" s="544" t="s">
        <v>204</v>
      </c>
      <c r="X21" s="544" t="s">
        <v>204</v>
      </c>
      <c r="Y21" s="419" t="s">
        <v>204</v>
      </c>
      <c r="Z21" s="419">
        <v>0</v>
      </c>
      <c r="AA21" s="166" t="s">
        <v>204</v>
      </c>
      <c r="AB21" s="166" t="s">
        <v>204</v>
      </c>
      <c r="AC21" s="419">
        <v>0</v>
      </c>
      <c r="AD21" s="419">
        <v>0</v>
      </c>
      <c r="AE21" s="166" t="s">
        <v>204</v>
      </c>
      <c r="AF21" s="419" t="s">
        <v>204</v>
      </c>
      <c r="AG21" s="419">
        <f t="shared" si="7"/>
        <v>0</v>
      </c>
      <c r="AH21" s="419" t="str">
        <f t="shared" si="2"/>
        <v>нд</v>
      </c>
      <c r="AI21" s="419" t="str">
        <f t="shared" si="2"/>
        <v>нд</v>
      </c>
      <c r="AJ21" s="419">
        <f t="shared" si="2"/>
        <v>0</v>
      </c>
      <c r="AK21" s="419">
        <f t="shared" si="2"/>
        <v>0</v>
      </c>
      <c r="AL21" s="419" t="str">
        <f t="shared" si="2"/>
        <v>нд</v>
      </c>
      <c r="AM21" s="229"/>
    </row>
    <row r="22" spans="1:256" s="240" customFormat="1" ht="21" customHeight="1">
      <c r="A22" s="168" t="s">
        <v>207</v>
      </c>
      <c r="B22" s="169" t="s">
        <v>294</v>
      </c>
      <c r="C22" s="238" t="s">
        <v>204</v>
      </c>
      <c r="D22" s="239" t="s">
        <v>204</v>
      </c>
      <c r="E22" s="239" t="s">
        <v>204</v>
      </c>
      <c r="F22" s="239" t="s">
        <v>204</v>
      </c>
      <c r="G22" s="239" t="s">
        <v>204</v>
      </c>
      <c r="H22" s="239" t="s">
        <v>204</v>
      </c>
      <c r="I22" s="239" t="s">
        <v>204</v>
      </c>
      <c r="J22" s="239" t="s">
        <v>204</v>
      </c>
      <c r="K22" s="239" t="s">
        <v>204</v>
      </c>
      <c r="L22" s="239" t="s">
        <v>204</v>
      </c>
      <c r="M22" s="239" t="s">
        <v>204</v>
      </c>
      <c r="N22" s="239" t="s">
        <v>204</v>
      </c>
      <c r="O22" s="239" t="s">
        <v>204</v>
      </c>
      <c r="P22" s="239" t="s">
        <v>204</v>
      </c>
      <c r="Q22" s="239" t="s">
        <v>204</v>
      </c>
      <c r="R22" s="373" t="s">
        <v>204</v>
      </c>
      <c r="S22" s="373" t="s">
        <v>204</v>
      </c>
      <c r="T22" s="373" t="s">
        <v>204</v>
      </c>
      <c r="U22" s="373" t="s">
        <v>204</v>
      </c>
      <c r="V22" s="373" t="s">
        <v>204</v>
      </c>
      <c r="W22" s="373" t="s">
        <v>204</v>
      </c>
      <c r="X22" s="373" t="s">
        <v>204</v>
      </c>
      <c r="Y22" s="547" t="s">
        <v>204</v>
      </c>
      <c r="Z22" s="547">
        <v>0</v>
      </c>
      <c r="AA22" s="176" t="s">
        <v>204</v>
      </c>
      <c r="AB22" s="176" t="s">
        <v>204</v>
      </c>
      <c r="AC22" s="199">
        <v>0</v>
      </c>
      <c r="AD22" s="199">
        <v>0</v>
      </c>
      <c r="AE22" s="176" t="s">
        <v>204</v>
      </c>
      <c r="AF22" s="547" t="s">
        <v>204</v>
      </c>
      <c r="AG22" s="521" t="s">
        <v>204</v>
      </c>
      <c r="AH22" s="170" t="s">
        <v>204</v>
      </c>
      <c r="AI22" s="170" t="s">
        <v>204</v>
      </c>
      <c r="AJ22" s="197">
        <v>0</v>
      </c>
      <c r="AK22" s="197">
        <v>0</v>
      </c>
      <c r="AL22" s="170" t="s">
        <v>204</v>
      </c>
    </row>
    <row r="23" spans="1:256" s="240" customFormat="1" ht="21" customHeight="1">
      <c r="A23" s="518">
        <v>1</v>
      </c>
      <c r="B23" s="519" t="s">
        <v>213</v>
      </c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373"/>
      <c r="S23" s="373"/>
      <c r="T23" s="373"/>
      <c r="U23" s="373"/>
      <c r="V23" s="373"/>
      <c r="W23" s="373"/>
      <c r="X23" s="373"/>
      <c r="Y23" s="547"/>
      <c r="Z23" s="547"/>
      <c r="AA23" s="176"/>
      <c r="AB23" s="176"/>
      <c r="AC23" s="199"/>
      <c r="AD23" s="199"/>
      <c r="AE23" s="176"/>
      <c r="AF23" s="547"/>
      <c r="AG23" s="521"/>
      <c r="AH23" s="170"/>
      <c r="AI23" s="170"/>
      <c r="AJ23" s="197"/>
      <c r="AK23" s="197"/>
      <c r="AL23" s="170"/>
    </row>
    <row r="24" spans="1:256" s="240" customFormat="1" ht="21" customHeight="1">
      <c r="A24" s="70" t="s">
        <v>106</v>
      </c>
      <c r="B24" s="183" t="s">
        <v>300</v>
      </c>
      <c r="C24" s="535" t="s">
        <v>204</v>
      </c>
      <c r="D24" s="536" t="s">
        <v>204</v>
      </c>
      <c r="E24" s="536">
        <f>E25</f>
        <v>0</v>
      </c>
      <c r="F24" s="536" t="s">
        <v>204</v>
      </c>
      <c r="G24" s="536" t="s">
        <v>204</v>
      </c>
      <c r="H24" s="536">
        <f>H25</f>
        <v>0</v>
      </c>
      <c r="I24" s="536" t="s">
        <v>204</v>
      </c>
      <c r="J24" s="536" t="s">
        <v>204</v>
      </c>
      <c r="K24" s="536" t="s">
        <v>204</v>
      </c>
      <c r="L24" s="536">
        <f>L25</f>
        <v>0</v>
      </c>
      <c r="M24" s="536" t="s">
        <v>204</v>
      </c>
      <c r="N24" s="536" t="s">
        <v>204</v>
      </c>
      <c r="O24" s="536">
        <f>O25</f>
        <v>0</v>
      </c>
      <c r="P24" s="536" t="s">
        <v>204</v>
      </c>
      <c r="Q24" s="536" t="s">
        <v>204</v>
      </c>
      <c r="R24" s="536" t="s">
        <v>204</v>
      </c>
      <c r="S24" s="536">
        <f>S25</f>
        <v>0</v>
      </c>
      <c r="T24" s="536" t="s">
        <v>204</v>
      </c>
      <c r="U24" s="536" t="s">
        <v>204</v>
      </c>
      <c r="V24" s="536">
        <f>V25</f>
        <v>0</v>
      </c>
      <c r="W24" s="536" t="s">
        <v>204</v>
      </c>
      <c r="X24" s="536" t="s">
        <v>204</v>
      </c>
      <c r="Y24" s="330" t="s">
        <v>204</v>
      </c>
      <c r="Z24" s="330">
        <f>Z25</f>
        <v>2.3540000000000001</v>
      </c>
      <c r="AA24" s="330" t="str">
        <f t="shared" ref="AA24:AC24" si="10">AA25</f>
        <v>нд</v>
      </c>
      <c r="AB24" s="330" t="str">
        <f t="shared" si="10"/>
        <v>нд</v>
      </c>
      <c r="AC24" s="330">
        <f t="shared" si="10"/>
        <v>2.2000000000000002</v>
      </c>
      <c r="AD24" s="209">
        <f>AD25</f>
        <v>0</v>
      </c>
      <c r="AE24" s="184" t="s">
        <v>204</v>
      </c>
      <c r="AF24" s="330" t="s">
        <v>204</v>
      </c>
      <c r="AG24" s="424">
        <f>Z24+S24+L24+E24</f>
        <v>2.3540000000000001</v>
      </c>
      <c r="AH24" s="184" t="s">
        <v>204</v>
      </c>
      <c r="AI24" s="184" t="s">
        <v>204</v>
      </c>
      <c r="AJ24" s="209">
        <f>AJ25</f>
        <v>0</v>
      </c>
      <c r="AK24" s="209">
        <f>AK25</f>
        <v>0</v>
      </c>
      <c r="AL24" s="184" t="s">
        <v>204</v>
      </c>
    </row>
    <row r="25" spans="1:256" s="240" customFormat="1" ht="43.5" customHeight="1">
      <c r="A25" s="71" t="s">
        <v>107</v>
      </c>
      <c r="B25" s="550" t="s">
        <v>208</v>
      </c>
      <c r="C25" s="238" t="s">
        <v>204</v>
      </c>
      <c r="D25" s="239" t="s">
        <v>204</v>
      </c>
      <c r="E25" s="239">
        <f>E26</f>
        <v>0</v>
      </c>
      <c r="F25" s="239" t="s">
        <v>204</v>
      </c>
      <c r="G25" s="239" t="s">
        <v>204</v>
      </c>
      <c r="H25" s="239">
        <f>H26</f>
        <v>0</v>
      </c>
      <c r="I25" s="239" t="s">
        <v>204</v>
      </c>
      <c r="J25" s="239" t="s">
        <v>204</v>
      </c>
      <c r="K25" s="239" t="s">
        <v>204</v>
      </c>
      <c r="L25" s="239">
        <f>L26</f>
        <v>0</v>
      </c>
      <c r="M25" s="239" t="s">
        <v>204</v>
      </c>
      <c r="N25" s="239" t="s">
        <v>204</v>
      </c>
      <c r="O25" s="239">
        <f>O26</f>
        <v>0</v>
      </c>
      <c r="P25" s="239" t="s">
        <v>204</v>
      </c>
      <c r="Q25" s="239" t="s">
        <v>204</v>
      </c>
      <c r="R25" s="239" t="s">
        <v>204</v>
      </c>
      <c r="S25" s="239">
        <f>S26</f>
        <v>0</v>
      </c>
      <c r="T25" s="239" t="s">
        <v>204</v>
      </c>
      <c r="U25" s="239" t="s">
        <v>204</v>
      </c>
      <c r="V25" s="239">
        <f>V26</f>
        <v>0</v>
      </c>
      <c r="W25" s="239" t="s">
        <v>204</v>
      </c>
      <c r="X25" s="239" t="s">
        <v>204</v>
      </c>
      <c r="Y25" s="196" t="s">
        <v>204</v>
      </c>
      <c r="Z25" s="196">
        <f>Z26</f>
        <v>2.3540000000000001</v>
      </c>
      <c r="AA25" s="167" t="s">
        <v>204</v>
      </c>
      <c r="AB25" s="167" t="s">
        <v>204</v>
      </c>
      <c r="AC25" s="195">
        <f>AC26</f>
        <v>2.2000000000000002</v>
      </c>
      <c r="AD25" s="195">
        <f>AD26+AD28+AD29</f>
        <v>0</v>
      </c>
      <c r="AE25" s="167" t="s">
        <v>204</v>
      </c>
      <c r="AF25" s="196" t="s">
        <v>204</v>
      </c>
      <c r="AG25" s="392">
        <f t="shared" ref="AG25:AG26" si="11">Z25+S25+L25+E25</f>
        <v>2.3540000000000001</v>
      </c>
      <c r="AH25" s="167" t="s">
        <v>204</v>
      </c>
      <c r="AI25" s="167" t="s">
        <v>204</v>
      </c>
      <c r="AJ25" s="195">
        <v>0</v>
      </c>
      <c r="AK25" s="195">
        <f>AK26+AK28+AK29</f>
        <v>0</v>
      </c>
      <c r="AL25" s="167" t="s">
        <v>204</v>
      </c>
    </row>
    <row r="26" spans="1:256" s="240" customFormat="1" ht="46.5" customHeight="1">
      <c r="A26" s="177" t="s">
        <v>122</v>
      </c>
      <c r="B26" s="183" t="s">
        <v>295</v>
      </c>
      <c r="C26" s="535" t="s">
        <v>204</v>
      </c>
      <c r="D26" s="536" t="s">
        <v>204</v>
      </c>
      <c r="E26" s="536">
        <f>E27</f>
        <v>0</v>
      </c>
      <c r="F26" s="536" t="s">
        <v>204</v>
      </c>
      <c r="G26" s="536" t="s">
        <v>204</v>
      </c>
      <c r="H26" s="536">
        <f>H27</f>
        <v>0</v>
      </c>
      <c r="I26" s="536" t="s">
        <v>204</v>
      </c>
      <c r="J26" s="536" t="s">
        <v>204</v>
      </c>
      <c r="K26" s="536" t="s">
        <v>204</v>
      </c>
      <c r="L26" s="536">
        <f>L27</f>
        <v>0</v>
      </c>
      <c r="M26" s="536" t="s">
        <v>204</v>
      </c>
      <c r="N26" s="536" t="s">
        <v>204</v>
      </c>
      <c r="O26" s="536">
        <f>O27</f>
        <v>0</v>
      </c>
      <c r="P26" s="536" t="s">
        <v>204</v>
      </c>
      <c r="Q26" s="536" t="s">
        <v>204</v>
      </c>
      <c r="R26" s="536" t="s">
        <v>204</v>
      </c>
      <c r="S26" s="536">
        <f>S27</f>
        <v>0</v>
      </c>
      <c r="T26" s="536" t="s">
        <v>204</v>
      </c>
      <c r="U26" s="536" t="s">
        <v>204</v>
      </c>
      <c r="V26" s="536">
        <f>V27</f>
        <v>0</v>
      </c>
      <c r="W26" s="536" t="s">
        <v>204</v>
      </c>
      <c r="X26" s="536" t="s">
        <v>204</v>
      </c>
      <c r="Y26" s="330" t="s">
        <v>204</v>
      </c>
      <c r="Z26" s="330">
        <f>Z27</f>
        <v>2.3540000000000001</v>
      </c>
      <c r="AA26" s="330" t="str">
        <f t="shared" ref="AA26:AC26" si="12">AA27</f>
        <v>нд</v>
      </c>
      <c r="AB26" s="330" t="str">
        <f t="shared" si="12"/>
        <v>нд</v>
      </c>
      <c r="AC26" s="330">
        <f t="shared" si="12"/>
        <v>2.2000000000000002</v>
      </c>
      <c r="AD26" s="209">
        <f t="shared" ref="AD26:AD36" si="13">AD27+AD29+AD30</f>
        <v>0</v>
      </c>
      <c r="AE26" s="184" t="s">
        <v>204</v>
      </c>
      <c r="AF26" s="330" t="s">
        <v>204</v>
      </c>
      <c r="AG26" s="424">
        <f t="shared" si="11"/>
        <v>2.3540000000000001</v>
      </c>
      <c r="AH26" s="184" t="s">
        <v>204</v>
      </c>
      <c r="AI26" s="184" t="s">
        <v>204</v>
      </c>
      <c r="AJ26" s="209">
        <f>AJ27</f>
        <v>0</v>
      </c>
      <c r="AK26" s="209">
        <f t="shared" ref="AK26:AK35" si="14">AK27+AK29+AK30</f>
        <v>0</v>
      </c>
      <c r="AL26" s="184" t="s">
        <v>204</v>
      </c>
    </row>
    <row r="27" spans="1:256" s="241" customFormat="1" ht="85.5" customHeight="1">
      <c r="A27" s="71" t="s">
        <v>209</v>
      </c>
      <c r="B27" s="145" t="s">
        <v>210</v>
      </c>
      <c r="C27" s="158" t="s">
        <v>211</v>
      </c>
      <c r="D27" s="239" t="s">
        <v>204</v>
      </c>
      <c r="E27" s="239">
        <v>0</v>
      </c>
      <c r="F27" s="239" t="s">
        <v>204</v>
      </c>
      <c r="G27" s="239" t="s">
        <v>204</v>
      </c>
      <c r="H27" s="239">
        <v>0</v>
      </c>
      <c r="I27" s="239" t="s">
        <v>204</v>
      </c>
      <c r="J27" s="239" t="s">
        <v>204</v>
      </c>
      <c r="K27" s="239" t="s">
        <v>204</v>
      </c>
      <c r="L27" s="239">
        <v>0</v>
      </c>
      <c r="M27" s="239" t="s">
        <v>204</v>
      </c>
      <c r="N27" s="239" t="s">
        <v>204</v>
      </c>
      <c r="O27" s="239">
        <v>0</v>
      </c>
      <c r="P27" s="239" t="s">
        <v>204</v>
      </c>
      <c r="Q27" s="239" t="s">
        <v>204</v>
      </c>
      <c r="R27" s="239" t="s">
        <v>204</v>
      </c>
      <c r="S27" s="239">
        <v>0</v>
      </c>
      <c r="T27" s="239" t="s">
        <v>204</v>
      </c>
      <c r="U27" s="239" t="s">
        <v>204</v>
      </c>
      <c r="V27" s="239">
        <v>0</v>
      </c>
      <c r="W27" s="239" t="s">
        <v>204</v>
      </c>
      <c r="X27" s="239" t="s">
        <v>204</v>
      </c>
      <c r="Y27" s="196" t="s">
        <v>204</v>
      </c>
      <c r="Z27" s="196">
        <v>2.3540000000000001</v>
      </c>
      <c r="AA27" s="167" t="s">
        <v>204</v>
      </c>
      <c r="AB27" s="167" t="s">
        <v>204</v>
      </c>
      <c r="AC27" s="195">
        <v>2.2000000000000002</v>
      </c>
      <c r="AD27" s="195">
        <f t="shared" si="13"/>
        <v>0</v>
      </c>
      <c r="AE27" s="167" t="s">
        <v>204</v>
      </c>
      <c r="AF27" s="196" t="s">
        <v>204</v>
      </c>
      <c r="AG27" s="392">
        <f>Z27+S27+L27+E27</f>
        <v>2.3540000000000001</v>
      </c>
      <c r="AH27" s="167" t="s">
        <v>204</v>
      </c>
      <c r="AI27" s="167" t="s">
        <v>204</v>
      </c>
      <c r="AJ27" s="195">
        <v>0</v>
      </c>
      <c r="AK27" s="195">
        <f t="shared" si="14"/>
        <v>0</v>
      </c>
      <c r="AL27" s="167" t="s">
        <v>204</v>
      </c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</row>
    <row r="28" spans="1:256" s="220" customFormat="1" ht="60" customHeight="1">
      <c r="A28" s="511" t="s">
        <v>123</v>
      </c>
      <c r="B28" s="512" t="s">
        <v>301</v>
      </c>
      <c r="C28" s="230" t="s">
        <v>204</v>
      </c>
      <c r="D28" s="232">
        <f>D29</f>
        <v>0</v>
      </c>
      <c r="E28" s="232">
        <f>E29</f>
        <v>0</v>
      </c>
      <c r="F28" s="230" t="s">
        <v>204</v>
      </c>
      <c r="G28" s="230" t="s">
        <v>204</v>
      </c>
      <c r="H28" s="232">
        <f>H29</f>
        <v>0</v>
      </c>
      <c r="I28" s="232">
        <f>I29</f>
        <v>0</v>
      </c>
      <c r="J28" s="230" t="s">
        <v>204</v>
      </c>
      <c r="K28" s="232">
        <f>K29</f>
        <v>0</v>
      </c>
      <c r="L28" s="232">
        <f>L29</f>
        <v>0</v>
      </c>
      <c r="M28" s="230" t="s">
        <v>204</v>
      </c>
      <c r="N28" s="230" t="s">
        <v>204</v>
      </c>
      <c r="O28" s="232">
        <f>O29</f>
        <v>0</v>
      </c>
      <c r="P28" s="232">
        <f>P29</f>
        <v>0</v>
      </c>
      <c r="Q28" s="230" t="s">
        <v>204</v>
      </c>
      <c r="R28" s="232">
        <f>R29</f>
        <v>0</v>
      </c>
      <c r="S28" s="232">
        <f>S29</f>
        <v>0</v>
      </c>
      <c r="T28" s="230" t="s">
        <v>204</v>
      </c>
      <c r="U28" s="230" t="s">
        <v>204</v>
      </c>
      <c r="V28" s="232">
        <f>V29</f>
        <v>0</v>
      </c>
      <c r="W28" s="232">
        <f>W29</f>
        <v>0</v>
      </c>
      <c r="X28" s="230" t="s">
        <v>204</v>
      </c>
      <c r="Y28" s="195">
        <f>Y29</f>
        <v>0</v>
      </c>
      <c r="Z28" s="195">
        <v>0</v>
      </c>
      <c r="AA28" s="167" t="s">
        <v>204</v>
      </c>
      <c r="AB28" s="167" t="s">
        <v>204</v>
      </c>
      <c r="AC28" s="195">
        <v>0</v>
      </c>
      <c r="AD28" s="195">
        <f t="shared" si="13"/>
        <v>0</v>
      </c>
      <c r="AE28" s="167" t="s">
        <v>204</v>
      </c>
      <c r="AF28" s="195">
        <f>AF29</f>
        <v>0</v>
      </c>
      <c r="AG28" s="392">
        <f t="shared" ref="AG28:AG75" si="15">Z28+S28+L28+E28</f>
        <v>0</v>
      </c>
      <c r="AH28" s="167" t="s">
        <v>204</v>
      </c>
      <c r="AI28" s="167" t="s">
        <v>204</v>
      </c>
      <c r="AJ28" s="195">
        <v>0</v>
      </c>
      <c r="AK28" s="195">
        <f t="shared" si="14"/>
        <v>0</v>
      </c>
      <c r="AL28" s="167" t="s">
        <v>204</v>
      </c>
    </row>
    <row r="29" spans="1:256" s="220" customFormat="1" ht="66.75" customHeight="1">
      <c r="A29" s="511" t="s">
        <v>302</v>
      </c>
      <c r="B29" s="512" t="s">
        <v>303</v>
      </c>
      <c r="C29" s="230" t="s">
        <v>204</v>
      </c>
      <c r="D29" s="232">
        <f>D30+D32+D33</f>
        <v>0</v>
      </c>
      <c r="E29" s="232">
        <f>E30+E32+E33</f>
        <v>0</v>
      </c>
      <c r="F29" s="230" t="s">
        <v>204</v>
      </c>
      <c r="G29" s="230" t="s">
        <v>204</v>
      </c>
      <c r="H29" s="232">
        <f>H30+H32+H33</f>
        <v>0</v>
      </c>
      <c r="I29" s="232">
        <f>I30+I32+I33</f>
        <v>0</v>
      </c>
      <c r="J29" s="230" t="s">
        <v>204</v>
      </c>
      <c r="K29" s="232">
        <f>K30+K32+K33</f>
        <v>0</v>
      </c>
      <c r="L29" s="232">
        <f>L30+L32+L33</f>
        <v>0</v>
      </c>
      <c r="M29" s="230" t="s">
        <v>204</v>
      </c>
      <c r="N29" s="230" t="s">
        <v>204</v>
      </c>
      <c r="O29" s="232">
        <f>O30+O32+O33</f>
        <v>0</v>
      </c>
      <c r="P29" s="232">
        <f>P30+P32+P33</f>
        <v>0</v>
      </c>
      <c r="Q29" s="230" t="s">
        <v>204</v>
      </c>
      <c r="R29" s="232">
        <f>R30+R32+R33</f>
        <v>0</v>
      </c>
      <c r="S29" s="232">
        <f>S30+S32+S33</f>
        <v>0</v>
      </c>
      <c r="T29" s="230" t="s">
        <v>204</v>
      </c>
      <c r="U29" s="230" t="s">
        <v>204</v>
      </c>
      <c r="V29" s="232">
        <f>V30+V32+V33</f>
        <v>0</v>
      </c>
      <c r="W29" s="232">
        <f>W30+W32+W33</f>
        <v>0</v>
      </c>
      <c r="X29" s="230" t="s">
        <v>204</v>
      </c>
      <c r="Y29" s="195">
        <f>Y30+Y32+Y33</f>
        <v>0</v>
      </c>
      <c r="Z29" s="195">
        <f>Z30+Z32+Z33</f>
        <v>0</v>
      </c>
      <c r="AA29" s="167" t="s">
        <v>204</v>
      </c>
      <c r="AB29" s="167" t="s">
        <v>204</v>
      </c>
      <c r="AC29" s="195">
        <v>0</v>
      </c>
      <c r="AD29" s="195">
        <f t="shared" si="13"/>
        <v>0</v>
      </c>
      <c r="AE29" s="167" t="s">
        <v>204</v>
      </c>
      <c r="AF29" s="195">
        <f>AF30+AF32+AF33</f>
        <v>0</v>
      </c>
      <c r="AG29" s="392">
        <f t="shared" si="15"/>
        <v>0</v>
      </c>
      <c r="AH29" s="167" t="s">
        <v>204</v>
      </c>
      <c r="AI29" s="167" t="s">
        <v>204</v>
      </c>
      <c r="AJ29" s="195">
        <v>0</v>
      </c>
      <c r="AK29" s="195">
        <f t="shared" si="14"/>
        <v>0</v>
      </c>
      <c r="AL29" s="167" t="s">
        <v>204</v>
      </c>
    </row>
    <row r="30" spans="1:256" s="220" customFormat="1" ht="44.25" customHeight="1">
      <c r="A30" s="511" t="s">
        <v>108</v>
      </c>
      <c r="B30" s="512" t="s">
        <v>304</v>
      </c>
      <c r="C30" s="230" t="s">
        <v>204</v>
      </c>
      <c r="D30" s="232">
        <f>D31</f>
        <v>0</v>
      </c>
      <c r="E30" s="232">
        <f>E31</f>
        <v>0</v>
      </c>
      <c r="F30" s="230" t="s">
        <v>204</v>
      </c>
      <c r="G30" s="230" t="s">
        <v>204</v>
      </c>
      <c r="H30" s="232">
        <f>H31</f>
        <v>0</v>
      </c>
      <c r="I30" s="232">
        <f>I31</f>
        <v>0</v>
      </c>
      <c r="J30" s="230" t="s">
        <v>204</v>
      </c>
      <c r="K30" s="232">
        <f>K31</f>
        <v>0</v>
      </c>
      <c r="L30" s="232">
        <f>L31</f>
        <v>0</v>
      </c>
      <c r="M30" s="230" t="s">
        <v>204</v>
      </c>
      <c r="N30" s="230" t="s">
        <v>204</v>
      </c>
      <c r="O30" s="232">
        <f>O31</f>
        <v>0</v>
      </c>
      <c r="P30" s="232">
        <f>P31</f>
        <v>0</v>
      </c>
      <c r="Q30" s="230" t="s">
        <v>204</v>
      </c>
      <c r="R30" s="232">
        <f>R31</f>
        <v>0</v>
      </c>
      <c r="S30" s="232">
        <f>S31</f>
        <v>0</v>
      </c>
      <c r="T30" s="230" t="s">
        <v>204</v>
      </c>
      <c r="U30" s="230" t="s">
        <v>204</v>
      </c>
      <c r="V30" s="232">
        <f>V31</f>
        <v>0</v>
      </c>
      <c r="W30" s="232">
        <f>W31</f>
        <v>0</v>
      </c>
      <c r="X30" s="230" t="s">
        <v>204</v>
      </c>
      <c r="Y30" s="195">
        <f>Y31</f>
        <v>0</v>
      </c>
      <c r="Z30" s="195">
        <f>Z31</f>
        <v>0</v>
      </c>
      <c r="AA30" s="167" t="s">
        <v>204</v>
      </c>
      <c r="AB30" s="167" t="s">
        <v>204</v>
      </c>
      <c r="AC30" s="195">
        <f>SUM(AC31:AC32)</f>
        <v>0</v>
      </c>
      <c r="AD30" s="195">
        <f t="shared" si="13"/>
        <v>0</v>
      </c>
      <c r="AE30" s="167" t="s">
        <v>204</v>
      </c>
      <c r="AF30" s="195">
        <f>AF31</f>
        <v>0</v>
      </c>
      <c r="AG30" s="392">
        <f t="shared" si="15"/>
        <v>0</v>
      </c>
      <c r="AH30" s="167" t="s">
        <v>204</v>
      </c>
      <c r="AI30" s="167" t="s">
        <v>204</v>
      </c>
      <c r="AJ30" s="195">
        <f>SUM(AJ31:AJ32)</f>
        <v>0</v>
      </c>
      <c r="AK30" s="195">
        <f t="shared" si="14"/>
        <v>0</v>
      </c>
      <c r="AL30" s="167" t="s">
        <v>204</v>
      </c>
    </row>
    <row r="31" spans="1:256" s="220" customFormat="1" ht="37.5" customHeight="1">
      <c r="A31" s="511" t="s">
        <v>305</v>
      </c>
      <c r="B31" s="512" t="s">
        <v>306</v>
      </c>
      <c r="C31" s="230" t="s">
        <v>204</v>
      </c>
      <c r="D31" s="232">
        <v>0</v>
      </c>
      <c r="E31" s="232">
        <v>0</v>
      </c>
      <c r="F31" s="230" t="s">
        <v>204</v>
      </c>
      <c r="G31" s="230" t="s">
        <v>204</v>
      </c>
      <c r="H31" s="232">
        <v>0</v>
      </c>
      <c r="I31" s="232">
        <v>0</v>
      </c>
      <c r="J31" s="230" t="s">
        <v>204</v>
      </c>
      <c r="K31" s="232">
        <v>0</v>
      </c>
      <c r="L31" s="232">
        <v>0</v>
      </c>
      <c r="M31" s="230" t="s">
        <v>204</v>
      </c>
      <c r="N31" s="230" t="s">
        <v>204</v>
      </c>
      <c r="O31" s="232">
        <v>0</v>
      </c>
      <c r="P31" s="232">
        <v>0</v>
      </c>
      <c r="Q31" s="230" t="s">
        <v>204</v>
      </c>
      <c r="R31" s="232">
        <v>0</v>
      </c>
      <c r="S31" s="232">
        <v>0</v>
      </c>
      <c r="T31" s="230" t="s">
        <v>204</v>
      </c>
      <c r="U31" s="230" t="s">
        <v>204</v>
      </c>
      <c r="V31" s="232">
        <v>0</v>
      </c>
      <c r="W31" s="232">
        <v>0</v>
      </c>
      <c r="X31" s="230" t="s">
        <v>204</v>
      </c>
      <c r="Y31" s="195">
        <v>0</v>
      </c>
      <c r="Z31" s="195">
        <v>0</v>
      </c>
      <c r="AA31" s="167" t="s">
        <v>204</v>
      </c>
      <c r="AB31" s="167" t="s">
        <v>204</v>
      </c>
      <c r="AC31" s="195">
        <v>0</v>
      </c>
      <c r="AD31" s="195">
        <f t="shared" si="13"/>
        <v>0</v>
      </c>
      <c r="AE31" s="167" t="s">
        <v>204</v>
      </c>
      <c r="AF31" s="195">
        <v>0</v>
      </c>
      <c r="AG31" s="392">
        <f t="shared" si="15"/>
        <v>0</v>
      </c>
      <c r="AH31" s="167" t="s">
        <v>204</v>
      </c>
      <c r="AI31" s="167" t="s">
        <v>204</v>
      </c>
      <c r="AJ31" s="195">
        <v>0</v>
      </c>
      <c r="AK31" s="195">
        <f t="shared" si="14"/>
        <v>0</v>
      </c>
      <c r="AL31" s="167" t="s">
        <v>204</v>
      </c>
    </row>
    <row r="32" spans="1:256" s="220" customFormat="1" ht="45.75" customHeight="1">
      <c r="A32" s="511" t="s">
        <v>307</v>
      </c>
      <c r="B32" s="512" t="s">
        <v>308</v>
      </c>
      <c r="C32" s="230" t="s">
        <v>204</v>
      </c>
      <c r="D32" s="232">
        <v>0</v>
      </c>
      <c r="E32" s="232">
        <v>0</v>
      </c>
      <c r="F32" s="230" t="s">
        <v>204</v>
      </c>
      <c r="G32" s="230" t="s">
        <v>204</v>
      </c>
      <c r="H32" s="232">
        <v>0</v>
      </c>
      <c r="I32" s="232">
        <v>0</v>
      </c>
      <c r="J32" s="230" t="s">
        <v>204</v>
      </c>
      <c r="K32" s="232">
        <v>0</v>
      </c>
      <c r="L32" s="232">
        <v>0</v>
      </c>
      <c r="M32" s="230" t="s">
        <v>204</v>
      </c>
      <c r="N32" s="230" t="s">
        <v>204</v>
      </c>
      <c r="O32" s="232">
        <v>0</v>
      </c>
      <c r="P32" s="232">
        <v>0</v>
      </c>
      <c r="Q32" s="230" t="s">
        <v>204</v>
      </c>
      <c r="R32" s="232">
        <v>0</v>
      </c>
      <c r="S32" s="232">
        <v>0</v>
      </c>
      <c r="T32" s="230" t="s">
        <v>204</v>
      </c>
      <c r="U32" s="230" t="s">
        <v>204</v>
      </c>
      <c r="V32" s="232">
        <v>0</v>
      </c>
      <c r="W32" s="232">
        <v>0</v>
      </c>
      <c r="X32" s="230" t="s">
        <v>204</v>
      </c>
      <c r="Y32" s="195">
        <v>0</v>
      </c>
      <c r="Z32" s="195">
        <v>0</v>
      </c>
      <c r="AA32" s="167" t="s">
        <v>204</v>
      </c>
      <c r="AB32" s="167" t="s">
        <v>204</v>
      </c>
      <c r="AC32" s="195">
        <v>0</v>
      </c>
      <c r="AD32" s="195">
        <f t="shared" si="13"/>
        <v>0</v>
      </c>
      <c r="AE32" s="167" t="s">
        <v>204</v>
      </c>
      <c r="AF32" s="195">
        <v>0</v>
      </c>
      <c r="AG32" s="392">
        <f t="shared" si="15"/>
        <v>0</v>
      </c>
      <c r="AH32" s="167" t="s">
        <v>204</v>
      </c>
      <c r="AI32" s="167" t="s">
        <v>204</v>
      </c>
      <c r="AJ32" s="195">
        <v>0</v>
      </c>
      <c r="AK32" s="195">
        <f t="shared" si="14"/>
        <v>0</v>
      </c>
      <c r="AL32" s="167" t="s">
        <v>204</v>
      </c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</row>
    <row r="33" spans="1:256" s="220" customFormat="1" ht="39.75" customHeight="1">
      <c r="A33" s="511" t="s">
        <v>109</v>
      </c>
      <c r="B33" s="512" t="s">
        <v>309</v>
      </c>
      <c r="C33" s="230" t="s">
        <v>204</v>
      </c>
      <c r="D33" s="232">
        <v>0</v>
      </c>
      <c r="E33" s="232">
        <v>0</v>
      </c>
      <c r="F33" s="230" t="s">
        <v>204</v>
      </c>
      <c r="G33" s="230" t="s">
        <v>204</v>
      </c>
      <c r="H33" s="232">
        <v>0</v>
      </c>
      <c r="I33" s="232">
        <v>0</v>
      </c>
      <c r="J33" s="230" t="s">
        <v>204</v>
      </c>
      <c r="K33" s="232">
        <v>0</v>
      </c>
      <c r="L33" s="232">
        <v>0</v>
      </c>
      <c r="M33" s="230" t="s">
        <v>204</v>
      </c>
      <c r="N33" s="230" t="s">
        <v>204</v>
      </c>
      <c r="O33" s="232">
        <v>0</v>
      </c>
      <c r="P33" s="232">
        <v>0</v>
      </c>
      <c r="Q33" s="230" t="s">
        <v>204</v>
      </c>
      <c r="R33" s="232">
        <v>0</v>
      </c>
      <c r="S33" s="232">
        <v>0</v>
      </c>
      <c r="T33" s="230" t="s">
        <v>204</v>
      </c>
      <c r="U33" s="230" t="s">
        <v>204</v>
      </c>
      <c r="V33" s="232">
        <v>0</v>
      </c>
      <c r="W33" s="232">
        <v>0</v>
      </c>
      <c r="X33" s="230" t="s">
        <v>204</v>
      </c>
      <c r="Y33" s="195">
        <v>0</v>
      </c>
      <c r="Z33" s="195">
        <v>0</v>
      </c>
      <c r="AA33" s="167" t="s">
        <v>204</v>
      </c>
      <c r="AB33" s="167" t="s">
        <v>204</v>
      </c>
      <c r="AC33" s="195">
        <f>AC34+AC38</f>
        <v>0</v>
      </c>
      <c r="AD33" s="195">
        <f t="shared" si="13"/>
        <v>0</v>
      </c>
      <c r="AE33" s="167" t="s">
        <v>204</v>
      </c>
      <c r="AF33" s="195">
        <v>0</v>
      </c>
      <c r="AG33" s="392">
        <f t="shared" si="15"/>
        <v>0</v>
      </c>
      <c r="AH33" s="167" t="s">
        <v>204</v>
      </c>
      <c r="AI33" s="167" t="s">
        <v>204</v>
      </c>
      <c r="AJ33" s="195">
        <f>AJ34+AJ38</f>
        <v>0</v>
      </c>
      <c r="AK33" s="195">
        <f t="shared" si="14"/>
        <v>0</v>
      </c>
      <c r="AL33" s="167" t="s">
        <v>204</v>
      </c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</row>
    <row r="34" spans="1:256" s="220" customFormat="1" ht="42" customHeight="1">
      <c r="A34" s="511" t="s">
        <v>124</v>
      </c>
      <c r="B34" s="512" t="s">
        <v>310</v>
      </c>
      <c r="C34" s="230" t="s">
        <v>204</v>
      </c>
      <c r="D34" s="232">
        <f>SUM(D35:D36)</f>
        <v>0</v>
      </c>
      <c r="E34" s="232">
        <f>SUM(E35:E36)</f>
        <v>0</v>
      </c>
      <c r="F34" s="230" t="s">
        <v>204</v>
      </c>
      <c r="G34" s="230" t="s">
        <v>204</v>
      </c>
      <c r="H34" s="232">
        <f>SUM(H35:H36)</f>
        <v>0</v>
      </c>
      <c r="I34" s="232">
        <f>SUM(I35:I36)</f>
        <v>0</v>
      </c>
      <c r="J34" s="230" t="s">
        <v>204</v>
      </c>
      <c r="K34" s="232">
        <f>SUM(K35:K36)</f>
        <v>0</v>
      </c>
      <c r="L34" s="232">
        <f>SUM(L35:L36)</f>
        <v>0</v>
      </c>
      <c r="M34" s="230" t="s">
        <v>204</v>
      </c>
      <c r="N34" s="230" t="s">
        <v>204</v>
      </c>
      <c r="O34" s="232">
        <f>SUM(O35:O36)</f>
        <v>0</v>
      </c>
      <c r="P34" s="232">
        <f>SUM(P35:P36)</f>
        <v>0</v>
      </c>
      <c r="Q34" s="230" t="s">
        <v>204</v>
      </c>
      <c r="R34" s="232">
        <f>SUM(R35:R36)</f>
        <v>0</v>
      </c>
      <c r="S34" s="232">
        <f>SUM(S35:S36)</f>
        <v>0</v>
      </c>
      <c r="T34" s="230" t="s">
        <v>204</v>
      </c>
      <c r="U34" s="230" t="s">
        <v>204</v>
      </c>
      <c r="V34" s="232">
        <f>SUM(V35:V36)</f>
        <v>0</v>
      </c>
      <c r="W34" s="232">
        <f>SUM(W35:W36)</f>
        <v>0</v>
      </c>
      <c r="X34" s="230" t="s">
        <v>204</v>
      </c>
      <c r="Y34" s="195">
        <f>SUM(Y35:Y36)</f>
        <v>0</v>
      </c>
      <c r="Z34" s="195">
        <f>SUM(Z35:Z36)</f>
        <v>0</v>
      </c>
      <c r="AA34" s="167" t="s">
        <v>204</v>
      </c>
      <c r="AB34" s="167" t="s">
        <v>204</v>
      </c>
      <c r="AC34" s="195">
        <f>SUM(AC35:AC37)</f>
        <v>0</v>
      </c>
      <c r="AD34" s="195">
        <f t="shared" si="13"/>
        <v>0</v>
      </c>
      <c r="AE34" s="167" t="s">
        <v>204</v>
      </c>
      <c r="AF34" s="195">
        <f>SUM(AF35:AF36)</f>
        <v>0</v>
      </c>
      <c r="AG34" s="392">
        <f t="shared" si="15"/>
        <v>0</v>
      </c>
      <c r="AH34" s="167" t="s">
        <v>204</v>
      </c>
      <c r="AI34" s="167" t="s">
        <v>204</v>
      </c>
      <c r="AJ34" s="195">
        <f>SUM(AJ35:AJ37)</f>
        <v>0</v>
      </c>
      <c r="AK34" s="195">
        <f t="shared" si="14"/>
        <v>0</v>
      </c>
      <c r="AL34" s="167" t="s">
        <v>204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s="220" customFormat="1" ht="69" customHeight="1">
      <c r="A35" s="511" t="s">
        <v>125</v>
      </c>
      <c r="B35" s="512" t="s">
        <v>311</v>
      </c>
      <c r="C35" s="230" t="s">
        <v>204</v>
      </c>
      <c r="D35" s="232">
        <v>0</v>
      </c>
      <c r="E35" s="232">
        <v>0</v>
      </c>
      <c r="F35" s="230" t="s">
        <v>204</v>
      </c>
      <c r="G35" s="230" t="s">
        <v>204</v>
      </c>
      <c r="H35" s="232">
        <v>0</v>
      </c>
      <c r="I35" s="232">
        <v>0</v>
      </c>
      <c r="J35" s="230" t="s">
        <v>204</v>
      </c>
      <c r="K35" s="232">
        <v>0</v>
      </c>
      <c r="L35" s="232">
        <v>0</v>
      </c>
      <c r="M35" s="230" t="s">
        <v>204</v>
      </c>
      <c r="N35" s="230" t="s">
        <v>204</v>
      </c>
      <c r="O35" s="232">
        <v>0</v>
      </c>
      <c r="P35" s="232">
        <v>0</v>
      </c>
      <c r="Q35" s="230" t="s">
        <v>204</v>
      </c>
      <c r="R35" s="232">
        <v>0</v>
      </c>
      <c r="S35" s="232">
        <v>0</v>
      </c>
      <c r="T35" s="230" t="s">
        <v>204</v>
      </c>
      <c r="U35" s="230" t="s">
        <v>204</v>
      </c>
      <c r="V35" s="232">
        <v>0</v>
      </c>
      <c r="W35" s="232">
        <v>0</v>
      </c>
      <c r="X35" s="230" t="s">
        <v>204</v>
      </c>
      <c r="Y35" s="195">
        <v>0</v>
      </c>
      <c r="Z35" s="195">
        <v>0</v>
      </c>
      <c r="AA35" s="167" t="s">
        <v>204</v>
      </c>
      <c r="AB35" s="167" t="s">
        <v>204</v>
      </c>
      <c r="AC35" s="195">
        <v>0</v>
      </c>
      <c r="AD35" s="195">
        <f t="shared" si="13"/>
        <v>0</v>
      </c>
      <c r="AE35" s="167" t="s">
        <v>204</v>
      </c>
      <c r="AF35" s="195">
        <v>0</v>
      </c>
      <c r="AG35" s="392">
        <f t="shared" si="15"/>
        <v>0</v>
      </c>
      <c r="AH35" s="167" t="s">
        <v>204</v>
      </c>
      <c r="AI35" s="167" t="s">
        <v>204</v>
      </c>
      <c r="AJ35" s="195">
        <v>0</v>
      </c>
      <c r="AK35" s="195">
        <f t="shared" si="14"/>
        <v>0</v>
      </c>
      <c r="AL35" s="167" t="s">
        <v>204</v>
      </c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s="220" customFormat="1" ht="69.75" customHeight="1">
      <c r="A36" s="511" t="s">
        <v>472</v>
      </c>
      <c r="B36" s="512" t="s">
        <v>312</v>
      </c>
      <c r="C36" s="230" t="s">
        <v>204</v>
      </c>
      <c r="D36" s="232">
        <v>0</v>
      </c>
      <c r="E36" s="232">
        <v>0</v>
      </c>
      <c r="F36" s="230" t="s">
        <v>204</v>
      </c>
      <c r="G36" s="230" t="s">
        <v>204</v>
      </c>
      <c r="H36" s="232">
        <v>0</v>
      </c>
      <c r="I36" s="232">
        <v>0</v>
      </c>
      <c r="J36" s="230" t="s">
        <v>204</v>
      </c>
      <c r="K36" s="232">
        <v>0</v>
      </c>
      <c r="L36" s="232">
        <v>0</v>
      </c>
      <c r="M36" s="230" t="s">
        <v>204</v>
      </c>
      <c r="N36" s="230" t="s">
        <v>204</v>
      </c>
      <c r="O36" s="232">
        <v>0</v>
      </c>
      <c r="P36" s="232">
        <v>0</v>
      </c>
      <c r="Q36" s="230" t="s">
        <v>204</v>
      </c>
      <c r="R36" s="232">
        <v>0</v>
      </c>
      <c r="S36" s="232">
        <v>0</v>
      </c>
      <c r="T36" s="230" t="s">
        <v>204</v>
      </c>
      <c r="U36" s="230" t="s">
        <v>204</v>
      </c>
      <c r="V36" s="232">
        <v>0</v>
      </c>
      <c r="W36" s="232">
        <v>0</v>
      </c>
      <c r="X36" s="230" t="s">
        <v>204</v>
      </c>
      <c r="Y36" s="195">
        <v>0</v>
      </c>
      <c r="Z36" s="195">
        <v>0</v>
      </c>
      <c r="AA36" s="167" t="s">
        <v>204</v>
      </c>
      <c r="AB36" s="167" t="s">
        <v>204</v>
      </c>
      <c r="AC36" s="195">
        <v>0</v>
      </c>
      <c r="AD36" s="195">
        <f t="shared" si="13"/>
        <v>0</v>
      </c>
      <c r="AE36" s="167" t="s">
        <v>204</v>
      </c>
      <c r="AF36" s="195">
        <v>0</v>
      </c>
      <c r="AG36" s="392">
        <f t="shared" si="15"/>
        <v>0</v>
      </c>
      <c r="AH36" s="167" t="s">
        <v>204</v>
      </c>
      <c r="AI36" s="167" t="s">
        <v>204</v>
      </c>
      <c r="AJ36" s="195">
        <v>0</v>
      </c>
      <c r="AK36" s="195">
        <v>0</v>
      </c>
      <c r="AL36" s="167" t="s">
        <v>204</v>
      </c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</row>
    <row r="37" spans="1:256" s="220" customFormat="1" ht="77.25" customHeight="1">
      <c r="A37" s="511" t="s">
        <v>473</v>
      </c>
      <c r="B37" s="512" t="s">
        <v>313</v>
      </c>
      <c r="C37" s="230" t="s">
        <v>204</v>
      </c>
      <c r="D37" s="232">
        <v>0</v>
      </c>
      <c r="E37" s="232">
        <v>0</v>
      </c>
      <c r="F37" s="230" t="s">
        <v>204</v>
      </c>
      <c r="G37" s="230" t="s">
        <v>204</v>
      </c>
      <c r="H37" s="232">
        <v>0</v>
      </c>
      <c r="I37" s="232">
        <v>0</v>
      </c>
      <c r="J37" s="230" t="s">
        <v>204</v>
      </c>
      <c r="K37" s="232">
        <v>0</v>
      </c>
      <c r="L37" s="232">
        <v>0</v>
      </c>
      <c r="M37" s="230" t="s">
        <v>204</v>
      </c>
      <c r="N37" s="230" t="s">
        <v>204</v>
      </c>
      <c r="O37" s="232">
        <v>0</v>
      </c>
      <c r="P37" s="232">
        <v>0</v>
      </c>
      <c r="Q37" s="230" t="s">
        <v>204</v>
      </c>
      <c r="R37" s="232">
        <v>0</v>
      </c>
      <c r="S37" s="232">
        <v>0</v>
      </c>
      <c r="T37" s="230" t="s">
        <v>204</v>
      </c>
      <c r="U37" s="230" t="s">
        <v>204</v>
      </c>
      <c r="V37" s="232">
        <v>0</v>
      </c>
      <c r="W37" s="232">
        <v>0</v>
      </c>
      <c r="X37" s="230" t="s">
        <v>204</v>
      </c>
      <c r="Y37" s="195">
        <v>0</v>
      </c>
      <c r="Z37" s="195">
        <v>0</v>
      </c>
      <c r="AA37" s="167" t="s">
        <v>204</v>
      </c>
      <c r="AB37" s="167" t="s">
        <v>204</v>
      </c>
      <c r="AC37" s="195">
        <v>0</v>
      </c>
      <c r="AD37" s="195">
        <v>0</v>
      </c>
      <c r="AE37" s="167" t="s">
        <v>204</v>
      </c>
      <c r="AF37" s="195">
        <v>0</v>
      </c>
      <c r="AG37" s="392">
        <v>0</v>
      </c>
      <c r="AH37" s="167" t="s">
        <v>204</v>
      </c>
      <c r="AI37" s="167" t="s">
        <v>204</v>
      </c>
      <c r="AJ37" s="195">
        <v>0</v>
      </c>
      <c r="AK37" s="195">
        <v>0</v>
      </c>
      <c r="AL37" s="167" t="s">
        <v>204</v>
      </c>
    </row>
    <row r="38" spans="1:256" s="220" customFormat="1" ht="59.25" customHeight="1">
      <c r="A38" s="511" t="s">
        <v>110</v>
      </c>
      <c r="B38" s="512" t="s">
        <v>315</v>
      </c>
      <c r="C38" s="230" t="s">
        <v>204</v>
      </c>
      <c r="D38" s="232">
        <f>SUM(D39:D40)</f>
        <v>0</v>
      </c>
      <c r="E38" s="232">
        <f>SUM(E39:E40)</f>
        <v>0</v>
      </c>
      <c r="F38" s="230" t="s">
        <v>204</v>
      </c>
      <c r="G38" s="230" t="s">
        <v>204</v>
      </c>
      <c r="H38" s="232">
        <f>SUM(H39:H40)</f>
        <v>0</v>
      </c>
      <c r="I38" s="232">
        <f>SUM(I39:I40)</f>
        <v>0</v>
      </c>
      <c r="J38" s="230" t="s">
        <v>204</v>
      </c>
      <c r="K38" s="232">
        <f>SUM(K39:K40)</f>
        <v>0</v>
      </c>
      <c r="L38" s="232">
        <f>SUM(L39:L40)</f>
        <v>0</v>
      </c>
      <c r="M38" s="230" t="s">
        <v>204</v>
      </c>
      <c r="N38" s="230" t="s">
        <v>204</v>
      </c>
      <c r="O38" s="232">
        <f>SUM(O39:O40)</f>
        <v>0</v>
      </c>
      <c r="P38" s="232">
        <f>SUM(P39:P40)</f>
        <v>0</v>
      </c>
      <c r="Q38" s="230" t="s">
        <v>204</v>
      </c>
      <c r="R38" s="232">
        <f>SUM(R39:R40)</f>
        <v>0</v>
      </c>
      <c r="S38" s="232">
        <f>SUM(S39:S40)</f>
        <v>0</v>
      </c>
      <c r="T38" s="230" t="s">
        <v>204</v>
      </c>
      <c r="U38" s="230" t="s">
        <v>204</v>
      </c>
      <c r="V38" s="232">
        <f>SUM(V39:V40)</f>
        <v>0</v>
      </c>
      <c r="W38" s="232">
        <f>SUM(W39:W40)</f>
        <v>0</v>
      </c>
      <c r="X38" s="230" t="s">
        <v>204</v>
      </c>
      <c r="Y38" s="195">
        <f>SUM(Y39:Y40)</f>
        <v>0</v>
      </c>
      <c r="Z38" s="195">
        <f>SUM(Z39:Z40)</f>
        <v>0</v>
      </c>
      <c r="AA38" s="167" t="s">
        <v>204</v>
      </c>
      <c r="AB38" s="167" t="s">
        <v>204</v>
      </c>
      <c r="AC38" s="195">
        <f>SUM(AC39:AC40)</f>
        <v>0</v>
      </c>
      <c r="AD38" s="195">
        <v>0</v>
      </c>
      <c r="AE38" s="167" t="s">
        <v>204</v>
      </c>
      <c r="AF38" s="195">
        <f>SUM(AF39:AF40)</f>
        <v>0</v>
      </c>
      <c r="AG38" s="392">
        <f t="shared" si="15"/>
        <v>0</v>
      </c>
      <c r="AH38" s="167" t="s">
        <v>204</v>
      </c>
      <c r="AI38" s="167" t="s">
        <v>204</v>
      </c>
      <c r="AJ38" s="195">
        <f>SUM(AJ39:AJ40)</f>
        <v>0</v>
      </c>
      <c r="AK38" s="195">
        <v>0</v>
      </c>
      <c r="AL38" s="167" t="s">
        <v>204</v>
      </c>
    </row>
    <row r="39" spans="1:256" s="220" customFormat="1" ht="57.75" customHeight="1">
      <c r="A39" s="511" t="s">
        <v>316</v>
      </c>
      <c r="B39" s="512" t="s">
        <v>317</v>
      </c>
      <c r="C39" s="230" t="s">
        <v>204</v>
      </c>
      <c r="D39" s="232">
        <v>0</v>
      </c>
      <c r="E39" s="232">
        <v>0</v>
      </c>
      <c r="F39" s="230" t="s">
        <v>204</v>
      </c>
      <c r="G39" s="230" t="s">
        <v>204</v>
      </c>
      <c r="H39" s="232">
        <v>0</v>
      </c>
      <c r="I39" s="232">
        <v>0</v>
      </c>
      <c r="J39" s="230" t="s">
        <v>204</v>
      </c>
      <c r="K39" s="232">
        <v>0</v>
      </c>
      <c r="L39" s="232">
        <v>0</v>
      </c>
      <c r="M39" s="230" t="s">
        <v>204</v>
      </c>
      <c r="N39" s="230" t="s">
        <v>204</v>
      </c>
      <c r="O39" s="232">
        <v>0</v>
      </c>
      <c r="P39" s="232">
        <v>0</v>
      </c>
      <c r="Q39" s="230" t="s">
        <v>204</v>
      </c>
      <c r="R39" s="232">
        <v>0</v>
      </c>
      <c r="S39" s="232">
        <v>0</v>
      </c>
      <c r="T39" s="230" t="s">
        <v>204</v>
      </c>
      <c r="U39" s="230" t="s">
        <v>204</v>
      </c>
      <c r="V39" s="232">
        <v>0</v>
      </c>
      <c r="W39" s="232">
        <v>0</v>
      </c>
      <c r="X39" s="230" t="s">
        <v>204</v>
      </c>
      <c r="Y39" s="195">
        <v>0</v>
      </c>
      <c r="Z39" s="195">
        <v>0</v>
      </c>
      <c r="AA39" s="167" t="s">
        <v>204</v>
      </c>
      <c r="AB39" s="167" t="s">
        <v>204</v>
      </c>
      <c r="AC39" s="195">
        <v>0</v>
      </c>
      <c r="AD39" s="195">
        <v>0</v>
      </c>
      <c r="AE39" s="167" t="s">
        <v>204</v>
      </c>
      <c r="AF39" s="195">
        <v>0</v>
      </c>
      <c r="AG39" s="392">
        <f t="shared" si="15"/>
        <v>0</v>
      </c>
      <c r="AH39" s="167" t="s">
        <v>204</v>
      </c>
      <c r="AI39" s="167" t="s">
        <v>204</v>
      </c>
      <c r="AJ39" s="195">
        <v>0</v>
      </c>
      <c r="AK39" s="195">
        <v>0</v>
      </c>
      <c r="AL39" s="167" t="s">
        <v>204</v>
      </c>
    </row>
    <row r="40" spans="1:256" s="220" customFormat="1" ht="52.5" customHeight="1">
      <c r="A40" s="511" t="s">
        <v>318</v>
      </c>
      <c r="B40" s="512" t="s">
        <v>319</v>
      </c>
      <c r="C40" s="230" t="s">
        <v>204</v>
      </c>
      <c r="D40" s="232">
        <v>0</v>
      </c>
      <c r="E40" s="232">
        <v>0</v>
      </c>
      <c r="F40" s="230" t="s">
        <v>204</v>
      </c>
      <c r="G40" s="230" t="s">
        <v>204</v>
      </c>
      <c r="H40" s="232">
        <v>0</v>
      </c>
      <c r="I40" s="232">
        <v>0</v>
      </c>
      <c r="J40" s="230" t="s">
        <v>204</v>
      </c>
      <c r="K40" s="232">
        <v>0</v>
      </c>
      <c r="L40" s="232">
        <v>0</v>
      </c>
      <c r="M40" s="230" t="s">
        <v>204</v>
      </c>
      <c r="N40" s="230" t="s">
        <v>204</v>
      </c>
      <c r="O40" s="232">
        <v>0</v>
      </c>
      <c r="P40" s="232">
        <v>0</v>
      </c>
      <c r="Q40" s="230" t="s">
        <v>204</v>
      </c>
      <c r="R40" s="232">
        <v>0</v>
      </c>
      <c r="S40" s="232">
        <v>0</v>
      </c>
      <c r="T40" s="230" t="s">
        <v>204</v>
      </c>
      <c r="U40" s="230" t="s">
        <v>204</v>
      </c>
      <c r="V40" s="232">
        <v>0</v>
      </c>
      <c r="W40" s="232">
        <v>0</v>
      </c>
      <c r="X40" s="230" t="s">
        <v>204</v>
      </c>
      <c r="Y40" s="195">
        <v>0</v>
      </c>
      <c r="Z40" s="195">
        <v>0</v>
      </c>
      <c r="AA40" s="167" t="s">
        <v>204</v>
      </c>
      <c r="AB40" s="167" t="s">
        <v>204</v>
      </c>
      <c r="AC40" s="195">
        <v>0</v>
      </c>
      <c r="AD40" s="195">
        <v>0</v>
      </c>
      <c r="AE40" s="167" t="s">
        <v>204</v>
      </c>
      <c r="AF40" s="195">
        <v>0</v>
      </c>
      <c r="AG40" s="392">
        <f t="shared" si="15"/>
        <v>0</v>
      </c>
      <c r="AH40" s="167" t="s">
        <v>204</v>
      </c>
      <c r="AI40" s="167" t="s">
        <v>204</v>
      </c>
      <c r="AJ40" s="195">
        <v>0</v>
      </c>
      <c r="AK40" s="195">
        <v>0</v>
      </c>
      <c r="AL40" s="167" t="s">
        <v>204</v>
      </c>
    </row>
    <row r="41" spans="1:256" s="520" customFormat="1" ht="31.5">
      <c r="A41" s="364" t="s">
        <v>111</v>
      </c>
      <c r="B41" s="365" t="s">
        <v>320</v>
      </c>
      <c r="C41" s="366" t="s">
        <v>204</v>
      </c>
      <c r="D41" s="367">
        <v>0</v>
      </c>
      <c r="E41" s="367">
        <f t="shared" ref="E41:Y41" si="16">E43+E60</f>
        <v>0</v>
      </c>
      <c r="F41" s="367">
        <f t="shared" si="16"/>
        <v>0</v>
      </c>
      <c r="G41" s="367">
        <f t="shared" si="16"/>
        <v>0</v>
      </c>
      <c r="H41" s="367">
        <f t="shared" si="16"/>
        <v>0</v>
      </c>
      <c r="I41" s="367">
        <f t="shared" si="16"/>
        <v>0</v>
      </c>
      <c r="J41" s="367">
        <f t="shared" si="16"/>
        <v>0</v>
      </c>
      <c r="K41" s="367">
        <f t="shared" si="16"/>
        <v>0</v>
      </c>
      <c r="L41" s="367">
        <f t="shared" si="16"/>
        <v>0</v>
      </c>
      <c r="M41" s="367">
        <f t="shared" si="16"/>
        <v>0</v>
      </c>
      <c r="N41" s="367">
        <f t="shared" si="16"/>
        <v>0</v>
      </c>
      <c r="O41" s="367">
        <f t="shared" si="16"/>
        <v>0</v>
      </c>
      <c r="P41" s="367">
        <f t="shared" si="16"/>
        <v>0</v>
      </c>
      <c r="Q41" s="367">
        <f t="shared" si="16"/>
        <v>0</v>
      </c>
      <c r="R41" s="367">
        <f t="shared" si="16"/>
        <v>0</v>
      </c>
      <c r="S41" s="367">
        <v>0</v>
      </c>
      <c r="T41" s="367">
        <f t="shared" si="16"/>
        <v>0</v>
      </c>
      <c r="U41" s="367">
        <f t="shared" si="16"/>
        <v>0</v>
      </c>
      <c r="V41" s="367">
        <f t="shared" si="16"/>
        <v>0</v>
      </c>
      <c r="W41" s="367">
        <f t="shared" si="16"/>
        <v>0</v>
      </c>
      <c r="X41" s="367">
        <f t="shared" si="16"/>
        <v>0</v>
      </c>
      <c r="Y41" s="396">
        <f t="shared" si="16"/>
        <v>0</v>
      </c>
      <c r="Z41" s="396">
        <f>Z45+Z59</f>
        <v>6.9377999999999993</v>
      </c>
      <c r="AA41" s="396" t="s">
        <v>204</v>
      </c>
      <c r="AB41" s="396" t="s">
        <v>204</v>
      </c>
      <c r="AC41" s="396">
        <f>AC45+AC59</f>
        <v>9.6050000000000004</v>
      </c>
      <c r="AD41" s="198">
        <v>0</v>
      </c>
      <c r="AE41" s="173" t="s">
        <v>204</v>
      </c>
      <c r="AF41" s="396">
        <f t="shared" ref="AF41" si="17">AF43+AF60</f>
        <v>0</v>
      </c>
      <c r="AG41" s="396">
        <f>Z41</f>
        <v>6.9377999999999993</v>
      </c>
      <c r="AH41" s="173" t="s">
        <v>204</v>
      </c>
      <c r="AI41" s="173" t="s">
        <v>204</v>
      </c>
      <c r="AJ41" s="198">
        <f>AC41</f>
        <v>9.6050000000000004</v>
      </c>
      <c r="AK41" s="198">
        <v>0</v>
      </c>
      <c r="AL41" s="173" t="s">
        <v>204</v>
      </c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</row>
    <row r="42" spans="1:256" s="220" customFormat="1" ht="38.25" customHeight="1">
      <c r="A42" s="243" t="s">
        <v>126</v>
      </c>
      <c r="B42" s="244" t="s">
        <v>321</v>
      </c>
      <c r="C42" s="245" t="s">
        <v>204</v>
      </c>
      <c r="D42" s="246">
        <v>0</v>
      </c>
      <c r="E42" s="246">
        <v>0</v>
      </c>
      <c r="F42" s="245" t="s">
        <v>204</v>
      </c>
      <c r="G42" s="245" t="s">
        <v>204</v>
      </c>
      <c r="H42" s="246">
        <v>0</v>
      </c>
      <c r="I42" s="246">
        <v>0</v>
      </c>
      <c r="J42" s="245" t="s">
        <v>204</v>
      </c>
      <c r="K42" s="246">
        <v>0</v>
      </c>
      <c r="L42" s="246">
        <v>0</v>
      </c>
      <c r="M42" s="245" t="s">
        <v>204</v>
      </c>
      <c r="N42" s="245" t="s">
        <v>204</v>
      </c>
      <c r="O42" s="246">
        <v>0</v>
      </c>
      <c r="P42" s="246">
        <v>0</v>
      </c>
      <c r="Q42" s="245" t="s">
        <v>204</v>
      </c>
      <c r="R42" s="246">
        <v>0</v>
      </c>
      <c r="S42" s="246">
        <v>0</v>
      </c>
      <c r="T42" s="245" t="s">
        <v>204</v>
      </c>
      <c r="U42" s="245" t="s">
        <v>204</v>
      </c>
      <c r="V42" s="246">
        <v>0</v>
      </c>
      <c r="W42" s="246">
        <v>0</v>
      </c>
      <c r="X42" s="245" t="s">
        <v>204</v>
      </c>
      <c r="Y42" s="205">
        <v>0</v>
      </c>
      <c r="Z42" s="207">
        <v>0</v>
      </c>
      <c r="AA42" s="182" t="s">
        <v>204</v>
      </c>
      <c r="AB42" s="182" t="s">
        <v>204</v>
      </c>
      <c r="AC42" s="194">
        <v>0</v>
      </c>
      <c r="AD42" s="194">
        <v>0</v>
      </c>
      <c r="AE42" s="182" t="s">
        <v>204</v>
      </c>
      <c r="AF42" s="205">
        <v>0</v>
      </c>
      <c r="AG42" s="392">
        <f t="shared" si="15"/>
        <v>0</v>
      </c>
      <c r="AH42" s="182" t="s">
        <v>204</v>
      </c>
      <c r="AI42" s="182" t="s">
        <v>204</v>
      </c>
      <c r="AJ42" s="194">
        <v>0</v>
      </c>
      <c r="AK42" s="194">
        <v>0</v>
      </c>
      <c r="AL42" s="182" t="s">
        <v>204</v>
      </c>
    </row>
    <row r="43" spans="1:256" s="237" customFormat="1" ht="21" customHeight="1">
      <c r="A43" s="248" t="s">
        <v>127</v>
      </c>
      <c r="B43" s="249" t="s">
        <v>216</v>
      </c>
      <c r="C43" s="250" t="s">
        <v>204</v>
      </c>
      <c r="D43" s="251">
        <v>0</v>
      </c>
      <c r="E43" s="251">
        <f>E46</f>
        <v>0</v>
      </c>
      <c r="F43" s="251">
        <f t="shared" ref="F43:AF43" si="18">F46</f>
        <v>0</v>
      </c>
      <c r="G43" s="251">
        <f t="shared" si="18"/>
        <v>0</v>
      </c>
      <c r="H43" s="251">
        <f t="shared" si="18"/>
        <v>0</v>
      </c>
      <c r="I43" s="251">
        <f t="shared" si="18"/>
        <v>0</v>
      </c>
      <c r="J43" s="251">
        <f t="shared" si="18"/>
        <v>0</v>
      </c>
      <c r="K43" s="251">
        <f t="shared" si="18"/>
        <v>0</v>
      </c>
      <c r="L43" s="251">
        <f t="shared" si="18"/>
        <v>0</v>
      </c>
      <c r="M43" s="251">
        <f t="shared" si="18"/>
        <v>0</v>
      </c>
      <c r="N43" s="251">
        <f t="shared" si="18"/>
        <v>0</v>
      </c>
      <c r="O43" s="251">
        <f t="shared" si="18"/>
        <v>0</v>
      </c>
      <c r="P43" s="251">
        <f t="shared" si="18"/>
        <v>0</v>
      </c>
      <c r="Q43" s="251">
        <f t="shared" si="18"/>
        <v>0</v>
      </c>
      <c r="R43" s="251">
        <f t="shared" si="18"/>
        <v>0</v>
      </c>
      <c r="S43" s="251">
        <v>0</v>
      </c>
      <c r="T43" s="251">
        <f t="shared" si="18"/>
        <v>0</v>
      </c>
      <c r="U43" s="251">
        <f t="shared" si="18"/>
        <v>0</v>
      </c>
      <c r="V43" s="251">
        <f t="shared" si="18"/>
        <v>0</v>
      </c>
      <c r="W43" s="251">
        <f t="shared" si="18"/>
        <v>0</v>
      </c>
      <c r="X43" s="251">
        <f t="shared" si="18"/>
        <v>0</v>
      </c>
      <c r="Y43" s="393">
        <f t="shared" si="18"/>
        <v>0</v>
      </c>
      <c r="Z43" s="393">
        <v>0</v>
      </c>
      <c r="AA43" s="170" t="s">
        <v>204</v>
      </c>
      <c r="AB43" s="170" t="s">
        <v>204</v>
      </c>
      <c r="AC43" s="197">
        <v>0</v>
      </c>
      <c r="AD43" s="197">
        <v>0</v>
      </c>
      <c r="AE43" s="170" t="s">
        <v>204</v>
      </c>
      <c r="AF43" s="393">
        <f t="shared" si="18"/>
        <v>0</v>
      </c>
      <c r="AG43" s="393">
        <v>0</v>
      </c>
      <c r="AH43" s="170" t="s">
        <v>204</v>
      </c>
      <c r="AI43" s="170" t="s">
        <v>204</v>
      </c>
      <c r="AJ43" s="197">
        <v>0</v>
      </c>
      <c r="AK43" s="197">
        <v>0</v>
      </c>
      <c r="AL43" s="170" t="s">
        <v>204</v>
      </c>
    </row>
    <row r="44" spans="1:256" s="220" customFormat="1" ht="34.5" customHeight="1">
      <c r="A44" s="243" t="s">
        <v>128</v>
      </c>
      <c r="B44" s="244" t="s">
        <v>322</v>
      </c>
      <c r="C44" s="245" t="s">
        <v>204</v>
      </c>
      <c r="D44" s="247">
        <v>0</v>
      </c>
      <c r="E44" s="247">
        <v>0</v>
      </c>
      <c r="F44" s="252" t="s">
        <v>204</v>
      </c>
      <c r="G44" s="252" t="s">
        <v>204</v>
      </c>
      <c r="H44" s="247">
        <v>0</v>
      </c>
      <c r="I44" s="247">
        <v>0</v>
      </c>
      <c r="J44" s="252" t="s">
        <v>204</v>
      </c>
      <c r="K44" s="247">
        <v>0</v>
      </c>
      <c r="L44" s="247">
        <v>0</v>
      </c>
      <c r="M44" s="252" t="s">
        <v>204</v>
      </c>
      <c r="N44" s="252" t="s">
        <v>204</v>
      </c>
      <c r="O44" s="247">
        <v>0</v>
      </c>
      <c r="P44" s="247">
        <v>0</v>
      </c>
      <c r="Q44" s="252" t="s">
        <v>204</v>
      </c>
      <c r="R44" s="247">
        <v>0</v>
      </c>
      <c r="S44" s="247">
        <v>0</v>
      </c>
      <c r="T44" s="252" t="s">
        <v>204</v>
      </c>
      <c r="U44" s="252" t="s">
        <v>204</v>
      </c>
      <c r="V44" s="247">
        <v>0</v>
      </c>
      <c r="W44" s="247">
        <v>0</v>
      </c>
      <c r="X44" s="252" t="s">
        <v>204</v>
      </c>
      <c r="Y44" s="207">
        <v>0</v>
      </c>
      <c r="Z44" s="207">
        <v>0</v>
      </c>
      <c r="AA44" s="176" t="s">
        <v>204</v>
      </c>
      <c r="AB44" s="176" t="s">
        <v>204</v>
      </c>
      <c r="AC44" s="199">
        <v>0</v>
      </c>
      <c r="AD44" s="199">
        <v>0</v>
      </c>
      <c r="AE44" s="176" t="s">
        <v>204</v>
      </c>
      <c r="AF44" s="207">
        <v>0</v>
      </c>
      <c r="AG44" s="392">
        <f t="shared" si="15"/>
        <v>0</v>
      </c>
      <c r="AH44" s="176" t="s">
        <v>204</v>
      </c>
      <c r="AI44" s="176" t="s">
        <v>204</v>
      </c>
      <c r="AJ44" s="199">
        <v>0</v>
      </c>
      <c r="AK44" s="199">
        <v>0</v>
      </c>
      <c r="AL44" s="176" t="s">
        <v>204</v>
      </c>
    </row>
    <row r="45" spans="1:256" s="253" customFormat="1" ht="34.5" customHeight="1">
      <c r="A45" s="360" t="s">
        <v>129</v>
      </c>
      <c r="B45" s="361" t="s">
        <v>323</v>
      </c>
      <c r="C45" s="362" t="s">
        <v>204</v>
      </c>
      <c r="D45" s="363">
        <v>0</v>
      </c>
      <c r="E45" s="363">
        <v>0</v>
      </c>
      <c r="F45" s="362" t="s">
        <v>204</v>
      </c>
      <c r="G45" s="362" t="s">
        <v>204</v>
      </c>
      <c r="H45" s="363">
        <v>0</v>
      </c>
      <c r="I45" s="363">
        <v>0</v>
      </c>
      <c r="J45" s="362" t="s">
        <v>204</v>
      </c>
      <c r="K45" s="363">
        <v>0</v>
      </c>
      <c r="L45" s="363">
        <v>0</v>
      </c>
      <c r="M45" s="362" t="s">
        <v>204</v>
      </c>
      <c r="N45" s="362" t="s">
        <v>204</v>
      </c>
      <c r="O45" s="363">
        <v>0</v>
      </c>
      <c r="P45" s="363">
        <v>0</v>
      </c>
      <c r="Q45" s="362" t="s">
        <v>204</v>
      </c>
      <c r="R45" s="363">
        <v>0</v>
      </c>
      <c r="S45" s="363">
        <v>0</v>
      </c>
      <c r="T45" s="362" t="s">
        <v>204</v>
      </c>
      <c r="U45" s="362" t="s">
        <v>204</v>
      </c>
      <c r="V45" s="363">
        <v>0</v>
      </c>
      <c r="W45" s="363">
        <v>0</v>
      </c>
      <c r="X45" s="362" t="s">
        <v>204</v>
      </c>
      <c r="Y45" s="397">
        <v>0</v>
      </c>
      <c r="Z45" s="522">
        <f>Z46+Z57</f>
        <v>5.1459999999999999</v>
      </c>
      <c r="AA45" s="522">
        <v>0</v>
      </c>
      <c r="AB45" s="522">
        <v>0</v>
      </c>
      <c r="AC45" s="522">
        <f t="shared" ref="AC45" si="19">AC46+AC57</f>
        <v>9.6050000000000004</v>
      </c>
      <c r="AD45" s="206">
        <v>0</v>
      </c>
      <c r="AE45" s="380" t="s">
        <v>204</v>
      </c>
      <c r="AF45" s="397">
        <v>0</v>
      </c>
      <c r="AG45" s="424">
        <f>Z45</f>
        <v>5.1459999999999999</v>
      </c>
      <c r="AH45" s="424">
        <v>0</v>
      </c>
      <c r="AI45" s="424">
        <v>0</v>
      </c>
      <c r="AJ45" s="424">
        <f>AC45</f>
        <v>9.6050000000000004</v>
      </c>
      <c r="AK45" s="206">
        <v>0</v>
      </c>
      <c r="AL45" s="380" t="s">
        <v>204</v>
      </c>
    </row>
    <row r="46" spans="1:256" s="253" customFormat="1" ht="20.25" customHeight="1">
      <c r="A46" s="360" t="s">
        <v>218</v>
      </c>
      <c r="B46" s="361" t="s">
        <v>324</v>
      </c>
      <c r="C46" s="362" t="s">
        <v>204</v>
      </c>
      <c r="D46" s="363">
        <v>0</v>
      </c>
      <c r="E46" s="363">
        <f t="shared" ref="E46:X46" si="20">SUM(E47:E54)</f>
        <v>0</v>
      </c>
      <c r="F46" s="363">
        <f t="shared" si="20"/>
        <v>0</v>
      </c>
      <c r="G46" s="363">
        <f t="shared" si="20"/>
        <v>0</v>
      </c>
      <c r="H46" s="363">
        <f t="shared" si="20"/>
        <v>0</v>
      </c>
      <c r="I46" s="363">
        <f t="shared" si="20"/>
        <v>0</v>
      </c>
      <c r="J46" s="363">
        <f t="shared" si="20"/>
        <v>0</v>
      </c>
      <c r="K46" s="363">
        <f t="shared" si="20"/>
        <v>0</v>
      </c>
      <c r="L46" s="363">
        <f t="shared" si="20"/>
        <v>0</v>
      </c>
      <c r="M46" s="363">
        <f t="shared" si="20"/>
        <v>0</v>
      </c>
      <c r="N46" s="363">
        <f t="shared" si="20"/>
        <v>0</v>
      </c>
      <c r="O46" s="363">
        <f t="shared" si="20"/>
        <v>0</v>
      </c>
      <c r="P46" s="363">
        <f t="shared" si="20"/>
        <v>0</v>
      </c>
      <c r="Q46" s="363">
        <f t="shared" si="20"/>
        <v>0</v>
      </c>
      <c r="R46" s="363">
        <f t="shared" si="20"/>
        <v>0</v>
      </c>
      <c r="S46" s="363">
        <v>0</v>
      </c>
      <c r="T46" s="363">
        <f t="shared" si="20"/>
        <v>0</v>
      </c>
      <c r="U46" s="363">
        <f t="shared" si="20"/>
        <v>0</v>
      </c>
      <c r="V46" s="363">
        <f t="shared" si="20"/>
        <v>0</v>
      </c>
      <c r="W46" s="363">
        <f t="shared" si="20"/>
        <v>0</v>
      </c>
      <c r="X46" s="363">
        <f t="shared" si="20"/>
        <v>0</v>
      </c>
      <c r="Y46" s="397">
        <f t="shared" ref="Y46" si="21">SUM(Y47:Y54)</f>
        <v>0</v>
      </c>
      <c r="Z46" s="206">
        <f>Z53+Z55+Z56+Z54+Z52+Z51+Z50</f>
        <v>4.6639999999999997</v>
      </c>
      <c r="AA46" s="206">
        <v>0</v>
      </c>
      <c r="AB46" s="206">
        <v>0</v>
      </c>
      <c r="AC46" s="206">
        <f>AC53+AC55+AC56+AC54+AC52+AC51+AC50</f>
        <v>8.1050000000000004</v>
      </c>
      <c r="AD46" s="206">
        <v>0</v>
      </c>
      <c r="AE46" s="380" t="s">
        <v>204</v>
      </c>
      <c r="AF46" s="397">
        <f t="shared" ref="AF46" si="22">AF47+AF53+AF54+AF55+AF56</f>
        <v>0</v>
      </c>
      <c r="AG46" s="397">
        <f>Z46</f>
        <v>4.6639999999999997</v>
      </c>
      <c r="AH46" s="397">
        <f t="shared" ref="AH46:AI46" si="23">AA46</f>
        <v>0</v>
      </c>
      <c r="AI46" s="397">
        <f t="shared" si="23"/>
        <v>0</v>
      </c>
      <c r="AJ46" s="397">
        <f>AC46</f>
        <v>8.1050000000000004</v>
      </c>
      <c r="AK46" s="206">
        <v>0</v>
      </c>
      <c r="AL46" s="380" t="s">
        <v>204</v>
      </c>
    </row>
    <row r="47" spans="1:256" s="237" customFormat="1" ht="39" customHeight="1">
      <c r="A47" s="254" t="s">
        <v>220</v>
      </c>
      <c r="B47" s="255" t="s">
        <v>221</v>
      </c>
      <c r="C47" s="158" t="s">
        <v>222</v>
      </c>
      <c r="D47" s="247">
        <v>0</v>
      </c>
      <c r="E47" s="247">
        <v>0</v>
      </c>
      <c r="F47" s="252" t="s">
        <v>204</v>
      </c>
      <c r="G47" s="252" t="s">
        <v>204</v>
      </c>
      <c r="H47" s="247">
        <v>0</v>
      </c>
      <c r="I47" s="247">
        <v>0</v>
      </c>
      <c r="J47" s="252" t="s">
        <v>204</v>
      </c>
      <c r="K47" s="247">
        <v>0</v>
      </c>
      <c r="L47" s="247">
        <v>0</v>
      </c>
      <c r="M47" s="252" t="s">
        <v>204</v>
      </c>
      <c r="N47" s="252" t="s">
        <v>204</v>
      </c>
      <c r="O47" s="247">
        <v>0</v>
      </c>
      <c r="P47" s="247">
        <v>0</v>
      </c>
      <c r="Q47" s="252" t="s">
        <v>204</v>
      </c>
      <c r="R47" s="247">
        <v>0</v>
      </c>
      <c r="S47" s="247">
        <v>0</v>
      </c>
      <c r="T47" s="252" t="s">
        <v>204</v>
      </c>
      <c r="U47" s="252" t="s">
        <v>204</v>
      </c>
      <c r="V47" s="247">
        <v>0</v>
      </c>
      <c r="W47" s="247">
        <v>0</v>
      </c>
      <c r="X47" s="252" t="s">
        <v>204</v>
      </c>
      <c r="Y47" s="207">
        <v>0</v>
      </c>
      <c r="Z47" s="205">
        <v>0</v>
      </c>
      <c r="AA47" s="194">
        <v>0</v>
      </c>
      <c r="AB47" s="194">
        <v>0</v>
      </c>
      <c r="AC47" s="194">
        <v>0</v>
      </c>
      <c r="AD47" s="194">
        <v>0</v>
      </c>
      <c r="AE47" s="194">
        <v>0</v>
      </c>
      <c r="AF47" s="207">
        <v>0</v>
      </c>
      <c r="AG47" s="392">
        <f t="shared" si="15"/>
        <v>0</v>
      </c>
      <c r="AH47" s="194">
        <v>0</v>
      </c>
      <c r="AI47" s="194">
        <v>0</v>
      </c>
      <c r="AJ47" s="194">
        <v>0</v>
      </c>
      <c r="AK47" s="194">
        <v>0</v>
      </c>
      <c r="AL47" s="194">
        <v>0</v>
      </c>
    </row>
    <row r="48" spans="1:256" s="237" customFormat="1" ht="30">
      <c r="A48" s="254" t="s">
        <v>223</v>
      </c>
      <c r="B48" s="255" t="s">
        <v>221</v>
      </c>
      <c r="C48" s="158" t="s">
        <v>224</v>
      </c>
      <c r="D48" s="247">
        <v>0</v>
      </c>
      <c r="E48" s="247">
        <v>0</v>
      </c>
      <c r="F48" s="252" t="s">
        <v>204</v>
      </c>
      <c r="G48" s="252" t="s">
        <v>204</v>
      </c>
      <c r="H48" s="247">
        <v>0</v>
      </c>
      <c r="I48" s="247">
        <v>0</v>
      </c>
      <c r="J48" s="252" t="s">
        <v>204</v>
      </c>
      <c r="K48" s="247">
        <v>0</v>
      </c>
      <c r="L48" s="247">
        <v>0</v>
      </c>
      <c r="M48" s="252" t="s">
        <v>204</v>
      </c>
      <c r="N48" s="252" t="s">
        <v>204</v>
      </c>
      <c r="O48" s="247">
        <v>0</v>
      </c>
      <c r="P48" s="247">
        <v>0</v>
      </c>
      <c r="Q48" s="252" t="s">
        <v>204</v>
      </c>
      <c r="R48" s="247">
        <v>0</v>
      </c>
      <c r="S48" s="247">
        <v>0</v>
      </c>
      <c r="T48" s="252" t="s">
        <v>204</v>
      </c>
      <c r="U48" s="252" t="s">
        <v>204</v>
      </c>
      <c r="V48" s="247">
        <v>0</v>
      </c>
      <c r="W48" s="247">
        <v>0</v>
      </c>
      <c r="X48" s="252" t="s">
        <v>204</v>
      </c>
      <c r="Y48" s="207">
        <v>0</v>
      </c>
      <c r="Z48" s="205">
        <v>0</v>
      </c>
      <c r="AA48" s="194">
        <v>0</v>
      </c>
      <c r="AB48" s="194">
        <v>0</v>
      </c>
      <c r="AC48" s="194">
        <v>0</v>
      </c>
      <c r="AD48" s="194">
        <v>0</v>
      </c>
      <c r="AE48" s="194">
        <v>0</v>
      </c>
      <c r="AF48" s="207">
        <v>0</v>
      </c>
      <c r="AG48" s="392">
        <f t="shared" si="15"/>
        <v>0</v>
      </c>
      <c r="AH48" s="194">
        <v>0</v>
      </c>
      <c r="AI48" s="194">
        <v>0</v>
      </c>
      <c r="AJ48" s="194">
        <v>0</v>
      </c>
      <c r="AK48" s="194">
        <v>0</v>
      </c>
      <c r="AL48" s="194">
        <v>0</v>
      </c>
    </row>
    <row r="49" spans="1:95" s="237" customFormat="1" ht="30">
      <c r="A49" s="254" t="s">
        <v>225</v>
      </c>
      <c r="B49" s="255" t="s">
        <v>226</v>
      </c>
      <c r="C49" s="158" t="s">
        <v>227</v>
      </c>
      <c r="D49" s="247">
        <v>0</v>
      </c>
      <c r="E49" s="247">
        <v>0</v>
      </c>
      <c r="F49" s="252" t="s">
        <v>204</v>
      </c>
      <c r="G49" s="252" t="s">
        <v>204</v>
      </c>
      <c r="H49" s="247">
        <v>0</v>
      </c>
      <c r="I49" s="247">
        <v>0</v>
      </c>
      <c r="J49" s="252" t="s">
        <v>204</v>
      </c>
      <c r="K49" s="247">
        <v>0</v>
      </c>
      <c r="L49" s="247">
        <v>0</v>
      </c>
      <c r="M49" s="252" t="s">
        <v>204</v>
      </c>
      <c r="N49" s="252" t="s">
        <v>204</v>
      </c>
      <c r="O49" s="247">
        <v>0</v>
      </c>
      <c r="P49" s="247">
        <v>0</v>
      </c>
      <c r="Q49" s="252" t="s">
        <v>204</v>
      </c>
      <c r="R49" s="247">
        <v>0</v>
      </c>
      <c r="S49" s="247">
        <v>0</v>
      </c>
      <c r="T49" s="252" t="s">
        <v>204</v>
      </c>
      <c r="U49" s="252" t="s">
        <v>204</v>
      </c>
      <c r="V49" s="247">
        <v>0</v>
      </c>
      <c r="W49" s="247">
        <v>0</v>
      </c>
      <c r="X49" s="252" t="s">
        <v>204</v>
      </c>
      <c r="Y49" s="207">
        <v>0</v>
      </c>
      <c r="Z49" s="205">
        <v>0</v>
      </c>
      <c r="AA49" s="182" t="s">
        <v>204</v>
      </c>
      <c r="AB49" s="182" t="s">
        <v>204</v>
      </c>
      <c r="AC49" s="194">
        <v>0</v>
      </c>
      <c r="AD49" s="194">
        <v>0</v>
      </c>
      <c r="AE49" s="182" t="s">
        <v>204</v>
      </c>
      <c r="AF49" s="207">
        <v>0</v>
      </c>
      <c r="AG49" s="392">
        <f t="shared" si="15"/>
        <v>0</v>
      </c>
      <c r="AH49" s="182" t="s">
        <v>204</v>
      </c>
      <c r="AI49" s="182" t="s">
        <v>204</v>
      </c>
      <c r="AJ49" s="194">
        <v>0</v>
      </c>
      <c r="AK49" s="194">
        <v>0</v>
      </c>
      <c r="AL49" s="182" t="s">
        <v>204</v>
      </c>
    </row>
    <row r="50" spans="1:95" s="237" customFormat="1" ht="30">
      <c r="A50" s="254" t="s">
        <v>228</v>
      </c>
      <c r="B50" s="255" t="s">
        <v>226</v>
      </c>
      <c r="C50" s="158" t="s">
        <v>229</v>
      </c>
      <c r="D50" s="247">
        <v>0</v>
      </c>
      <c r="E50" s="247">
        <v>0</v>
      </c>
      <c r="F50" s="252" t="s">
        <v>204</v>
      </c>
      <c r="G50" s="252" t="s">
        <v>204</v>
      </c>
      <c r="H50" s="247">
        <v>0</v>
      </c>
      <c r="I50" s="247">
        <v>0</v>
      </c>
      <c r="J50" s="252" t="s">
        <v>204</v>
      </c>
      <c r="K50" s="247">
        <v>0</v>
      </c>
      <c r="L50" s="247">
        <v>0</v>
      </c>
      <c r="M50" s="252" t="s">
        <v>204</v>
      </c>
      <c r="N50" s="252" t="s">
        <v>204</v>
      </c>
      <c r="O50" s="247">
        <v>0</v>
      </c>
      <c r="P50" s="247">
        <v>0</v>
      </c>
      <c r="Q50" s="252" t="s">
        <v>204</v>
      </c>
      <c r="R50" s="247">
        <v>0</v>
      </c>
      <c r="S50" s="247">
        <v>0</v>
      </c>
      <c r="T50" s="252" t="s">
        <v>204</v>
      </c>
      <c r="U50" s="252" t="s">
        <v>204</v>
      </c>
      <c r="V50" s="247">
        <v>0</v>
      </c>
      <c r="W50" s="247">
        <v>0</v>
      </c>
      <c r="X50" s="252" t="s">
        <v>204</v>
      </c>
      <c r="Y50" s="207">
        <v>0</v>
      </c>
      <c r="Z50" s="205">
        <v>0</v>
      </c>
      <c r="AA50" s="182" t="s">
        <v>204</v>
      </c>
      <c r="AB50" s="182" t="s">
        <v>204</v>
      </c>
      <c r="AC50" s="194">
        <v>0</v>
      </c>
      <c r="AD50" s="194">
        <v>0</v>
      </c>
      <c r="AE50" s="182" t="s">
        <v>204</v>
      </c>
      <c r="AF50" s="207">
        <v>0</v>
      </c>
      <c r="AG50" s="392">
        <f t="shared" si="15"/>
        <v>0</v>
      </c>
      <c r="AH50" s="182" t="s">
        <v>204</v>
      </c>
      <c r="AI50" s="182" t="s">
        <v>204</v>
      </c>
      <c r="AJ50" s="194">
        <v>0</v>
      </c>
      <c r="AK50" s="194">
        <v>0</v>
      </c>
      <c r="AL50" s="182" t="s">
        <v>204</v>
      </c>
    </row>
    <row r="51" spans="1:95" s="257" customFormat="1" ht="48.75" customHeight="1">
      <c r="A51" s="254" t="s">
        <v>230</v>
      </c>
      <c r="B51" s="256" t="s">
        <v>389</v>
      </c>
      <c r="C51" s="158" t="s">
        <v>232</v>
      </c>
      <c r="D51" s="247">
        <v>0</v>
      </c>
      <c r="E51" s="247">
        <v>0</v>
      </c>
      <c r="F51" s="252" t="s">
        <v>204</v>
      </c>
      <c r="G51" s="252" t="s">
        <v>204</v>
      </c>
      <c r="H51" s="247">
        <v>0</v>
      </c>
      <c r="I51" s="247">
        <v>0</v>
      </c>
      <c r="J51" s="252" t="s">
        <v>204</v>
      </c>
      <c r="K51" s="247">
        <v>0</v>
      </c>
      <c r="L51" s="247">
        <v>0</v>
      </c>
      <c r="M51" s="252" t="s">
        <v>204</v>
      </c>
      <c r="N51" s="252" t="s">
        <v>204</v>
      </c>
      <c r="O51" s="247">
        <v>0</v>
      </c>
      <c r="P51" s="247">
        <v>0</v>
      </c>
      <c r="Q51" s="252" t="s">
        <v>204</v>
      </c>
      <c r="R51" s="247">
        <v>0</v>
      </c>
      <c r="S51" s="247">
        <v>0</v>
      </c>
      <c r="T51" s="252" t="s">
        <v>204</v>
      </c>
      <c r="U51" s="252" t="s">
        <v>204</v>
      </c>
      <c r="V51" s="247">
        <v>0</v>
      </c>
      <c r="W51" s="247">
        <v>0</v>
      </c>
      <c r="X51" s="252" t="s">
        <v>204</v>
      </c>
      <c r="Y51" s="207">
        <v>0</v>
      </c>
      <c r="Z51" s="205">
        <v>0</v>
      </c>
      <c r="AA51" s="182" t="s">
        <v>204</v>
      </c>
      <c r="AB51" s="182" t="s">
        <v>204</v>
      </c>
      <c r="AC51" s="194">
        <v>0</v>
      </c>
      <c r="AD51" s="194">
        <v>0</v>
      </c>
      <c r="AE51" s="182" t="s">
        <v>204</v>
      </c>
      <c r="AF51" s="207">
        <v>0</v>
      </c>
      <c r="AG51" s="392">
        <f t="shared" si="15"/>
        <v>0</v>
      </c>
      <c r="AH51" s="182" t="s">
        <v>204</v>
      </c>
      <c r="AI51" s="182" t="s">
        <v>204</v>
      </c>
      <c r="AJ51" s="194">
        <v>0</v>
      </c>
      <c r="AK51" s="194">
        <v>0</v>
      </c>
      <c r="AL51" s="182" t="s">
        <v>204</v>
      </c>
      <c r="AM51" s="220"/>
      <c r="AN51" s="220"/>
      <c r="AO51" s="220"/>
      <c r="AP51" s="220"/>
      <c r="AQ51" s="220"/>
      <c r="AR51" s="220"/>
    </row>
    <row r="52" spans="1:95" s="257" customFormat="1" ht="48.75" customHeight="1">
      <c r="A52" s="254" t="s">
        <v>233</v>
      </c>
      <c r="B52" s="256" t="s">
        <v>389</v>
      </c>
      <c r="C52" s="158" t="s">
        <v>234</v>
      </c>
      <c r="D52" s="247">
        <v>0</v>
      </c>
      <c r="E52" s="247">
        <v>0</v>
      </c>
      <c r="F52" s="252" t="s">
        <v>204</v>
      </c>
      <c r="G52" s="252" t="s">
        <v>204</v>
      </c>
      <c r="H52" s="247">
        <v>0</v>
      </c>
      <c r="I52" s="247">
        <v>0</v>
      </c>
      <c r="J52" s="252" t="s">
        <v>204</v>
      </c>
      <c r="K52" s="247">
        <v>0</v>
      </c>
      <c r="L52" s="247">
        <v>0</v>
      </c>
      <c r="M52" s="252" t="s">
        <v>204</v>
      </c>
      <c r="N52" s="252" t="s">
        <v>204</v>
      </c>
      <c r="O52" s="247">
        <v>0</v>
      </c>
      <c r="P52" s="247">
        <v>0</v>
      </c>
      <c r="Q52" s="252" t="s">
        <v>204</v>
      </c>
      <c r="R52" s="247">
        <v>0</v>
      </c>
      <c r="S52" s="247">
        <v>0</v>
      </c>
      <c r="T52" s="252" t="s">
        <v>204</v>
      </c>
      <c r="U52" s="252" t="s">
        <v>204</v>
      </c>
      <c r="V52" s="247">
        <v>0</v>
      </c>
      <c r="W52" s="247">
        <v>0</v>
      </c>
      <c r="X52" s="252" t="s">
        <v>204</v>
      </c>
      <c r="Y52" s="207">
        <v>0</v>
      </c>
      <c r="Z52" s="205">
        <v>0</v>
      </c>
      <c r="AA52" s="182" t="s">
        <v>204</v>
      </c>
      <c r="AB52" s="182" t="s">
        <v>204</v>
      </c>
      <c r="AC52" s="194">
        <v>0</v>
      </c>
      <c r="AD52" s="194">
        <v>0</v>
      </c>
      <c r="AE52" s="182" t="s">
        <v>204</v>
      </c>
      <c r="AF52" s="207">
        <v>0</v>
      </c>
      <c r="AG52" s="392">
        <f t="shared" si="15"/>
        <v>0</v>
      </c>
      <c r="AH52" s="182" t="s">
        <v>204</v>
      </c>
      <c r="AI52" s="182" t="s">
        <v>204</v>
      </c>
      <c r="AJ52" s="194">
        <v>0</v>
      </c>
      <c r="AK52" s="194">
        <v>0</v>
      </c>
      <c r="AL52" s="182" t="s">
        <v>204</v>
      </c>
      <c r="AM52" s="220"/>
      <c r="AN52" s="220"/>
      <c r="AO52" s="220"/>
      <c r="AP52" s="220"/>
      <c r="AQ52" s="220"/>
      <c r="AR52" s="220"/>
    </row>
    <row r="53" spans="1:95" s="257" customFormat="1" ht="40.5" customHeight="1">
      <c r="A53" s="254" t="s">
        <v>235</v>
      </c>
      <c r="B53" s="255" t="s">
        <v>236</v>
      </c>
      <c r="C53" s="158" t="s">
        <v>237</v>
      </c>
      <c r="D53" s="247">
        <v>0</v>
      </c>
      <c r="E53" s="247">
        <v>0</v>
      </c>
      <c r="F53" s="252" t="s">
        <v>204</v>
      </c>
      <c r="G53" s="252" t="s">
        <v>204</v>
      </c>
      <c r="H53" s="247">
        <v>0</v>
      </c>
      <c r="I53" s="247">
        <v>0</v>
      </c>
      <c r="J53" s="252" t="s">
        <v>204</v>
      </c>
      <c r="K53" s="247">
        <v>0</v>
      </c>
      <c r="L53" s="247">
        <v>0</v>
      </c>
      <c r="M53" s="252" t="s">
        <v>204</v>
      </c>
      <c r="N53" s="252" t="s">
        <v>204</v>
      </c>
      <c r="O53" s="247">
        <v>0</v>
      </c>
      <c r="P53" s="247">
        <v>0</v>
      </c>
      <c r="Q53" s="252" t="s">
        <v>204</v>
      </c>
      <c r="R53" s="247">
        <v>0</v>
      </c>
      <c r="S53" s="247">
        <v>0</v>
      </c>
      <c r="T53" s="252" t="s">
        <v>204</v>
      </c>
      <c r="U53" s="252" t="s">
        <v>204</v>
      </c>
      <c r="V53" s="247">
        <v>0</v>
      </c>
      <c r="W53" s="247">
        <v>0</v>
      </c>
      <c r="X53" s="252" t="s">
        <v>204</v>
      </c>
      <c r="Y53" s="207">
        <v>0</v>
      </c>
      <c r="Z53" s="205">
        <v>3.081</v>
      </c>
      <c r="AA53" s="182" t="s">
        <v>204</v>
      </c>
      <c r="AB53" s="182" t="s">
        <v>204</v>
      </c>
      <c r="AC53" s="194">
        <v>6.6050000000000004</v>
      </c>
      <c r="AD53" s="194">
        <v>0</v>
      </c>
      <c r="AE53" s="182" t="s">
        <v>204</v>
      </c>
      <c r="AF53" s="207">
        <v>0</v>
      </c>
      <c r="AG53" s="392">
        <f>Z53</f>
        <v>3.081</v>
      </c>
      <c r="AH53" s="182" t="s">
        <v>204</v>
      </c>
      <c r="AI53" s="182" t="s">
        <v>204</v>
      </c>
      <c r="AJ53" s="194">
        <f>AC53</f>
        <v>6.6050000000000004</v>
      </c>
      <c r="AK53" s="194">
        <v>0</v>
      </c>
      <c r="AL53" s="182" t="s">
        <v>204</v>
      </c>
      <c r="AM53" s="220"/>
      <c r="AN53" s="220"/>
      <c r="AO53" s="220"/>
      <c r="AP53" s="220"/>
      <c r="AQ53" s="220"/>
      <c r="AR53" s="220"/>
    </row>
    <row r="54" spans="1:95" s="257" customFormat="1" ht="40.5" customHeight="1">
      <c r="A54" s="254" t="s">
        <v>238</v>
      </c>
      <c r="B54" s="255" t="s">
        <v>236</v>
      </c>
      <c r="C54" s="158" t="s">
        <v>239</v>
      </c>
      <c r="D54" s="247">
        <v>0</v>
      </c>
      <c r="E54" s="247">
        <v>0</v>
      </c>
      <c r="F54" s="252" t="s">
        <v>204</v>
      </c>
      <c r="G54" s="252" t="s">
        <v>204</v>
      </c>
      <c r="H54" s="247">
        <v>0</v>
      </c>
      <c r="I54" s="247">
        <v>0</v>
      </c>
      <c r="J54" s="252" t="s">
        <v>204</v>
      </c>
      <c r="K54" s="247">
        <v>0</v>
      </c>
      <c r="L54" s="247">
        <v>0</v>
      </c>
      <c r="M54" s="252" t="s">
        <v>204</v>
      </c>
      <c r="N54" s="252" t="s">
        <v>204</v>
      </c>
      <c r="O54" s="247">
        <v>0</v>
      </c>
      <c r="P54" s="247">
        <v>0</v>
      </c>
      <c r="Q54" s="252" t="s">
        <v>204</v>
      </c>
      <c r="R54" s="247">
        <v>0</v>
      </c>
      <c r="S54" s="247">
        <v>0</v>
      </c>
      <c r="T54" s="252" t="s">
        <v>204</v>
      </c>
      <c r="U54" s="252" t="s">
        <v>204</v>
      </c>
      <c r="V54" s="247">
        <v>0</v>
      </c>
      <c r="W54" s="247">
        <v>0</v>
      </c>
      <c r="X54" s="252" t="s">
        <v>204</v>
      </c>
      <c r="Y54" s="207">
        <v>0</v>
      </c>
      <c r="Z54" s="205">
        <v>0.39300000000000002</v>
      </c>
      <c r="AA54" s="182" t="s">
        <v>204</v>
      </c>
      <c r="AB54" s="182" t="s">
        <v>204</v>
      </c>
      <c r="AC54" s="194">
        <v>0</v>
      </c>
      <c r="AD54" s="194">
        <v>0</v>
      </c>
      <c r="AE54" s="182" t="s">
        <v>204</v>
      </c>
      <c r="AF54" s="207">
        <v>0</v>
      </c>
      <c r="AG54" s="392">
        <f>Z54</f>
        <v>0.39300000000000002</v>
      </c>
      <c r="AH54" s="182" t="s">
        <v>204</v>
      </c>
      <c r="AI54" s="182" t="s">
        <v>204</v>
      </c>
      <c r="AJ54" s="194">
        <v>0</v>
      </c>
      <c r="AK54" s="194">
        <v>0</v>
      </c>
      <c r="AL54" s="182" t="s">
        <v>204</v>
      </c>
      <c r="AM54" s="220"/>
      <c r="AN54" s="220"/>
      <c r="AO54" s="220"/>
      <c r="AP54" s="220"/>
      <c r="AQ54" s="220"/>
      <c r="AR54" s="220"/>
    </row>
    <row r="55" spans="1:95" s="257" customFormat="1" ht="40.5" customHeight="1">
      <c r="A55" s="254" t="s">
        <v>240</v>
      </c>
      <c r="B55" s="255" t="s">
        <v>391</v>
      </c>
      <c r="C55" s="158" t="s">
        <v>242</v>
      </c>
      <c r="D55" s="247">
        <v>0</v>
      </c>
      <c r="E55" s="247">
        <v>0</v>
      </c>
      <c r="F55" s="252" t="s">
        <v>204</v>
      </c>
      <c r="G55" s="252" t="s">
        <v>204</v>
      </c>
      <c r="H55" s="247">
        <v>0</v>
      </c>
      <c r="I55" s="247">
        <v>0</v>
      </c>
      <c r="J55" s="252" t="s">
        <v>204</v>
      </c>
      <c r="K55" s="247">
        <v>0</v>
      </c>
      <c r="L55" s="247">
        <v>0</v>
      </c>
      <c r="M55" s="252" t="s">
        <v>204</v>
      </c>
      <c r="N55" s="252" t="s">
        <v>204</v>
      </c>
      <c r="O55" s="247">
        <v>0</v>
      </c>
      <c r="P55" s="247">
        <v>0</v>
      </c>
      <c r="Q55" s="252" t="s">
        <v>204</v>
      </c>
      <c r="R55" s="247">
        <v>0</v>
      </c>
      <c r="S55" s="247">
        <v>0</v>
      </c>
      <c r="T55" s="252" t="s">
        <v>204</v>
      </c>
      <c r="U55" s="252" t="s">
        <v>204</v>
      </c>
      <c r="V55" s="247">
        <v>0</v>
      </c>
      <c r="W55" s="247">
        <v>0</v>
      </c>
      <c r="X55" s="252" t="s">
        <v>204</v>
      </c>
      <c r="Y55" s="207">
        <v>0</v>
      </c>
      <c r="Z55" s="205">
        <v>1.002</v>
      </c>
      <c r="AA55" s="182" t="s">
        <v>204</v>
      </c>
      <c r="AB55" s="182" t="s">
        <v>204</v>
      </c>
      <c r="AC55" s="194">
        <v>1.5</v>
      </c>
      <c r="AD55" s="194">
        <v>0</v>
      </c>
      <c r="AE55" s="182" t="s">
        <v>204</v>
      </c>
      <c r="AF55" s="207">
        <v>0</v>
      </c>
      <c r="AG55" s="392">
        <f>Z55</f>
        <v>1.002</v>
      </c>
      <c r="AH55" s="182" t="s">
        <v>204</v>
      </c>
      <c r="AI55" s="182" t="s">
        <v>204</v>
      </c>
      <c r="AJ55" s="194">
        <f>AC55</f>
        <v>1.5</v>
      </c>
      <c r="AK55" s="194">
        <v>0</v>
      </c>
      <c r="AL55" s="182" t="s">
        <v>204</v>
      </c>
      <c r="AM55" s="220"/>
      <c r="AN55" s="220"/>
      <c r="AO55" s="220"/>
      <c r="AP55" s="220"/>
      <c r="AQ55" s="220"/>
      <c r="AR55" s="220"/>
    </row>
    <row r="56" spans="1:95" s="257" customFormat="1" ht="40.5" customHeight="1">
      <c r="A56" s="254" t="s">
        <v>243</v>
      </c>
      <c r="B56" s="255" t="s">
        <v>391</v>
      </c>
      <c r="C56" s="158" t="s">
        <v>244</v>
      </c>
      <c r="D56" s="247">
        <v>0</v>
      </c>
      <c r="E56" s="247">
        <v>0</v>
      </c>
      <c r="F56" s="252" t="s">
        <v>204</v>
      </c>
      <c r="G56" s="252" t="s">
        <v>204</v>
      </c>
      <c r="H56" s="247">
        <v>0</v>
      </c>
      <c r="I56" s="247">
        <v>0</v>
      </c>
      <c r="J56" s="252" t="s">
        <v>204</v>
      </c>
      <c r="K56" s="247">
        <v>0</v>
      </c>
      <c r="L56" s="247">
        <v>0</v>
      </c>
      <c r="M56" s="252" t="s">
        <v>204</v>
      </c>
      <c r="N56" s="252" t="s">
        <v>204</v>
      </c>
      <c r="O56" s="247">
        <v>0</v>
      </c>
      <c r="P56" s="247">
        <v>0</v>
      </c>
      <c r="Q56" s="252" t="s">
        <v>204</v>
      </c>
      <c r="R56" s="247">
        <v>0</v>
      </c>
      <c r="S56" s="247">
        <v>0</v>
      </c>
      <c r="T56" s="252" t="s">
        <v>204</v>
      </c>
      <c r="U56" s="252" t="s">
        <v>204</v>
      </c>
      <c r="V56" s="247">
        <v>0</v>
      </c>
      <c r="W56" s="247">
        <v>0</v>
      </c>
      <c r="X56" s="252" t="s">
        <v>204</v>
      </c>
      <c r="Y56" s="207">
        <v>0</v>
      </c>
      <c r="Z56" s="205">
        <v>0.188</v>
      </c>
      <c r="AA56" s="182" t="s">
        <v>204</v>
      </c>
      <c r="AB56" s="182" t="s">
        <v>204</v>
      </c>
      <c r="AC56" s="194">
        <v>0</v>
      </c>
      <c r="AD56" s="194">
        <v>0</v>
      </c>
      <c r="AE56" s="182" t="s">
        <v>204</v>
      </c>
      <c r="AF56" s="207">
        <v>0</v>
      </c>
      <c r="AG56" s="392">
        <f>Z56</f>
        <v>0.188</v>
      </c>
      <c r="AH56" s="182" t="s">
        <v>204</v>
      </c>
      <c r="AI56" s="182" t="s">
        <v>204</v>
      </c>
      <c r="AJ56" s="194">
        <f>AC56</f>
        <v>0</v>
      </c>
      <c r="AK56" s="194">
        <v>0</v>
      </c>
      <c r="AL56" s="182" t="s">
        <v>204</v>
      </c>
      <c r="AM56" s="220"/>
      <c r="AN56" s="220"/>
      <c r="AO56" s="220"/>
      <c r="AP56" s="220"/>
      <c r="AQ56" s="220"/>
      <c r="AR56" s="220"/>
    </row>
    <row r="57" spans="1:95" s="220" customFormat="1" ht="31.5">
      <c r="A57" s="368" t="s">
        <v>245</v>
      </c>
      <c r="B57" s="369" t="s">
        <v>246</v>
      </c>
      <c r="C57" s="370" t="s">
        <v>204</v>
      </c>
      <c r="D57" s="371">
        <v>0</v>
      </c>
      <c r="E57" s="371">
        <v>0</v>
      </c>
      <c r="F57" s="372" t="s">
        <v>204</v>
      </c>
      <c r="G57" s="372" t="s">
        <v>204</v>
      </c>
      <c r="H57" s="371">
        <v>0</v>
      </c>
      <c r="I57" s="371">
        <v>0</v>
      </c>
      <c r="J57" s="372" t="s">
        <v>204</v>
      </c>
      <c r="K57" s="371">
        <v>0</v>
      </c>
      <c r="L57" s="371">
        <v>0</v>
      </c>
      <c r="M57" s="372" t="s">
        <v>204</v>
      </c>
      <c r="N57" s="372" t="s">
        <v>204</v>
      </c>
      <c r="O57" s="371">
        <v>0</v>
      </c>
      <c r="P57" s="371">
        <v>0</v>
      </c>
      <c r="Q57" s="372" t="s">
        <v>204</v>
      </c>
      <c r="R57" s="371">
        <v>0</v>
      </c>
      <c r="S57" s="371">
        <v>0</v>
      </c>
      <c r="T57" s="372" t="s">
        <v>204</v>
      </c>
      <c r="U57" s="372" t="s">
        <v>204</v>
      </c>
      <c r="V57" s="371">
        <v>0</v>
      </c>
      <c r="W57" s="371">
        <v>0</v>
      </c>
      <c r="X57" s="372" t="s">
        <v>204</v>
      </c>
      <c r="Y57" s="212">
        <v>0</v>
      </c>
      <c r="Z57" s="423">
        <f>Z58</f>
        <v>0.48199999999999998</v>
      </c>
      <c r="AA57" s="173" t="s">
        <v>204</v>
      </c>
      <c r="AB57" s="173" t="s">
        <v>204</v>
      </c>
      <c r="AC57" s="198">
        <f>AC58</f>
        <v>1.5</v>
      </c>
      <c r="AD57" s="198">
        <v>0</v>
      </c>
      <c r="AE57" s="173">
        <f>AE58</f>
        <v>358</v>
      </c>
      <c r="AF57" s="212">
        <v>0</v>
      </c>
      <c r="AG57" s="424">
        <v>0.48199999999999998</v>
      </c>
      <c r="AH57" s="173" t="s">
        <v>204</v>
      </c>
      <c r="AI57" s="173" t="s">
        <v>204</v>
      </c>
      <c r="AJ57" s="198">
        <v>0</v>
      </c>
      <c r="AK57" s="198">
        <v>0</v>
      </c>
      <c r="AL57" s="173">
        <f>AL58</f>
        <v>358</v>
      </c>
    </row>
    <row r="58" spans="1:95" s="220" customFormat="1" ht="40.5" customHeight="1">
      <c r="A58" s="87" t="s">
        <v>247</v>
      </c>
      <c r="B58" s="179" t="s">
        <v>392</v>
      </c>
      <c r="C58" s="180" t="s">
        <v>249</v>
      </c>
      <c r="D58" s="247">
        <v>0</v>
      </c>
      <c r="E58" s="247">
        <v>0</v>
      </c>
      <c r="F58" s="252" t="s">
        <v>204</v>
      </c>
      <c r="G58" s="252" t="s">
        <v>204</v>
      </c>
      <c r="H58" s="247">
        <v>0</v>
      </c>
      <c r="I58" s="247">
        <v>0</v>
      </c>
      <c r="J58" s="252" t="s">
        <v>204</v>
      </c>
      <c r="K58" s="247">
        <v>0</v>
      </c>
      <c r="L58" s="247">
        <v>0</v>
      </c>
      <c r="M58" s="252" t="s">
        <v>204</v>
      </c>
      <c r="N58" s="252" t="s">
        <v>204</v>
      </c>
      <c r="O58" s="247">
        <v>0</v>
      </c>
      <c r="P58" s="247">
        <v>0</v>
      </c>
      <c r="Q58" s="252" t="s">
        <v>204</v>
      </c>
      <c r="R58" s="247">
        <v>0</v>
      </c>
      <c r="S58" s="247">
        <v>0</v>
      </c>
      <c r="T58" s="252" t="s">
        <v>204</v>
      </c>
      <c r="U58" s="252" t="s">
        <v>204</v>
      </c>
      <c r="V58" s="247">
        <v>0</v>
      </c>
      <c r="W58" s="247">
        <v>0</v>
      </c>
      <c r="X58" s="252" t="s">
        <v>204</v>
      </c>
      <c r="Y58" s="207">
        <v>0</v>
      </c>
      <c r="Z58" s="205">
        <v>0.48199999999999998</v>
      </c>
      <c r="AA58" s="182" t="s">
        <v>204</v>
      </c>
      <c r="AB58" s="182" t="s">
        <v>204</v>
      </c>
      <c r="AC58" s="194">
        <v>1.5</v>
      </c>
      <c r="AD58" s="194">
        <v>0</v>
      </c>
      <c r="AE58" s="182">
        <f>AE59</f>
        <v>358</v>
      </c>
      <c r="AF58" s="207">
        <v>0</v>
      </c>
      <c r="AG58" s="394">
        <f t="shared" si="15"/>
        <v>0.48199999999999998</v>
      </c>
      <c r="AH58" s="182" t="s">
        <v>204</v>
      </c>
      <c r="AI58" s="182" t="s">
        <v>204</v>
      </c>
      <c r="AJ58" s="194">
        <v>0</v>
      </c>
      <c r="AK58" s="194">
        <v>0</v>
      </c>
      <c r="AL58" s="182">
        <f>AL59</f>
        <v>358</v>
      </c>
    </row>
    <row r="59" spans="1:95" s="253" customFormat="1" ht="31.5">
      <c r="A59" s="360" t="s">
        <v>131</v>
      </c>
      <c r="B59" s="361" t="s">
        <v>250</v>
      </c>
      <c r="C59" s="362" t="s">
        <v>204</v>
      </c>
      <c r="D59" s="363">
        <f t="shared" ref="D59:K59" si="24">D60</f>
        <v>0</v>
      </c>
      <c r="E59" s="363">
        <f t="shared" si="24"/>
        <v>0</v>
      </c>
      <c r="F59" s="363">
        <f t="shared" si="24"/>
        <v>0</v>
      </c>
      <c r="G59" s="363">
        <f t="shared" si="24"/>
        <v>0</v>
      </c>
      <c r="H59" s="363">
        <f t="shared" si="24"/>
        <v>0</v>
      </c>
      <c r="I59" s="363">
        <f t="shared" si="24"/>
        <v>0</v>
      </c>
      <c r="J59" s="363">
        <f t="shared" si="24"/>
        <v>0</v>
      </c>
      <c r="K59" s="363">
        <f t="shared" si="24"/>
        <v>0</v>
      </c>
      <c r="L59" s="363">
        <f>L60</f>
        <v>0</v>
      </c>
      <c r="M59" s="363">
        <f t="shared" ref="M59:AF59" si="25">M60</f>
        <v>0</v>
      </c>
      <c r="N59" s="363">
        <f t="shared" si="25"/>
        <v>0</v>
      </c>
      <c r="O59" s="363">
        <f t="shared" si="25"/>
        <v>0</v>
      </c>
      <c r="P59" s="363">
        <f t="shared" si="25"/>
        <v>0</v>
      </c>
      <c r="Q59" s="363">
        <f t="shared" si="25"/>
        <v>0</v>
      </c>
      <c r="R59" s="363">
        <f t="shared" si="25"/>
        <v>0</v>
      </c>
      <c r="S59" s="363">
        <f>S60</f>
        <v>0</v>
      </c>
      <c r="T59" s="363">
        <f t="shared" si="25"/>
        <v>0</v>
      </c>
      <c r="U59" s="363">
        <f t="shared" si="25"/>
        <v>0</v>
      </c>
      <c r="V59" s="363">
        <f t="shared" si="25"/>
        <v>0</v>
      </c>
      <c r="W59" s="363">
        <f t="shared" si="25"/>
        <v>0</v>
      </c>
      <c r="X59" s="363">
        <f t="shared" si="25"/>
        <v>0</v>
      </c>
      <c r="Y59" s="397">
        <f t="shared" si="25"/>
        <v>0</v>
      </c>
      <c r="Z59" s="397">
        <f>Z60</f>
        <v>1.7917999999999998</v>
      </c>
      <c r="AA59" s="380" t="s">
        <v>204</v>
      </c>
      <c r="AB59" s="380" t="s">
        <v>204</v>
      </c>
      <c r="AC59" s="206">
        <v>0</v>
      </c>
      <c r="AD59" s="206">
        <v>0</v>
      </c>
      <c r="AE59" s="380">
        <f>AE60+AE61</f>
        <v>358</v>
      </c>
      <c r="AF59" s="397">
        <f t="shared" si="25"/>
        <v>0</v>
      </c>
      <c r="AG59" s="397">
        <f>AG60</f>
        <v>1.7917999999999998</v>
      </c>
      <c r="AH59" s="380" t="s">
        <v>204</v>
      </c>
      <c r="AI59" s="380" t="s">
        <v>204</v>
      </c>
      <c r="AJ59" s="206">
        <v>0</v>
      </c>
      <c r="AK59" s="206">
        <v>0</v>
      </c>
      <c r="AL59" s="380">
        <f>AL60+AL61</f>
        <v>358</v>
      </c>
    </row>
    <row r="60" spans="1:95" s="220" customFormat="1">
      <c r="A60" s="243" t="s">
        <v>132</v>
      </c>
      <c r="B60" s="244" t="s">
        <v>251</v>
      </c>
      <c r="C60" s="245" t="s">
        <v>204</v>
      </c>
      <c r="D60" s="247">
        <f t="shared" ref="D60:K60" si="26">D61+D62</f>
        <v>0</v>
      </c>
      <c r="E60" s="247">
        <f>E61+E62</f>
        <v>0</v>
      </c>
      <c r="F60" s="247">
        <f t="shared" si="26"/>
        <v>0</v>
      </c>
      <c r="G60" s="247">
        <f t="shared" si="26"/>
        <v>0</v>
      </c>
      <c r="H60" s="247">
        <f t="shared" si="26"/>
        <v>0</v>
      </c>
      <c r="I60" s="247">
        <f t="shared" si="26"/>
        <v>0</v>
      </c>
      <c r="J60" s="247">
        <f t="shared" si="26"/>
        <v>0</v>
      </c>
      <c r="K60" s="247">
        <f t="shared" si="26"/>
        <v>0</v>
      </c>
      <c r="L60" s="247">
        <f>L61+L62</f>
        <v>0</v>
      </c>
      <c r="M60" s="247">
        <v>0</v>
      </c>
      <c r="N60" s="247">
        <v>0</v>
      </c>
      <c r="O60" s="247">
        <v>0</v>
      </c>
      <c r="P60" s="247">
        <f>P61+P62</f>
        <v>0</v>
      </c>
      <c r="Q60" s="247">
        <v>0</v>
      </c>
      <c r="R60" s="247">
        <f>R61+R62</f>
        <v>0</v>
      </c>
      <c r="S60" s="247">
        <f>S61+S62</f>
        <v>0</v>
      </c>
      <c r="T60" s="247">
        <v>0</v>
      </c>
      <c r="U60" s="247">
        <v>0</v>
      </c>
      <c r="V60" s="247">
        <f>V61+V62</f>
        <v>0</v>
      </c>
      <c r="W60" s="247">
        <f>W61+W62</f>
        <v>0</v>
      </c>
      <c r="X60" s="247">
        <v>0</v>
      </c>
      <c r="Y60" s="207">
        <f>Y61+Y62</f>
        <v>0</v>
      </c>
      <c r="Z60" s="207">
        <f>Z61+Z62</f>
        <v>1.7917999999999998</v>
      </c>
      <c r="AA60" s="182" t="s">
        <v>204</v>
      </c>
      <c r="AB60" s="182" t="s">
        <v>204</v>
      </c>
      <c r="AC60" s="194">
        <v>0</v>
      </c>
      <c r="AD60" s="194">
        <v>0</v>
      </c>
      <c r="AE60" s="182">
        <v>253</v>
      </c>
      <c r="AF60" s="207">
        <f>AF61+AF62</f>
        <v>0</v>
      </c>
      <c r="AG60" s="207">
        <f>AG61+AG62</f>
        <v>1.7917999999999998</v>
      </c>
      <c r="AH60" s="182" t="s">
        <v>204</v>
      </c>
      <c r="AI60" s="182" t="s">
        <v>204</v>
      </c>
      <c r="AJ60" s="194">
        <v>0</v>
      </c>
      <c r="AK60" s="194">
        <v>0</v>
      </c>
      <c r="AL60" s="182">
        <v>253</v>
      </c>
    </row>
    <row r="61" spans="1:95" s="266" customFormat="1" ht="24" customHeight="1">
      <c r="A61" s="258" t="s">
        <v>406</v>
      </c>
      <c r="B61" s="259" t="s">
        <v>325</v>
      </c>
      <c r="C61" s="158" t="s">
        <v>407</v>
      </c>
      <c r="D61" s="247">
        <v>0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  <c r="K61" s="247">
        <v>0</v>
      </c>
      <c r="L61" s="252">
        <v>0</v>
      </c>
      <c r="M61" s="247" t="s">
        <v>204</v>
      </c>
      <c r="N61" s="247" t="s">
        <v>204</v>
      </c>
      <c r="O61" s="252" t="s">
        <v>204</v>
      </c>
      <c r="P61" s="247">
        <v>0</v>
      </c>
      <c r="Q61" s="247" t="s">
        <v>204</v>
      </c>
      <c r="R61" s="247">
        <v>0</v>
      </c>
      <c r="S61" s="247">
        <v>0</v>
      </c>
      <c r="T61" s="247" t="s">
        <v>204</v>
      </c>
      <c r="U61" s="247" t="s">
        <v>204</v>
      </c>
      <c r="V61" s="247">
        <v>0</v>
      </c>
      <c r="W61" s="247">
        <v>0</v>
      </c>
      <c r="X61" s="247" t="s">
        <v>204</v>
      </c>
      <c r="Y61" s="207">
        <v>0</v>
      </c>
      <c r="Z61" s="205">
        <v>1.1514</v>
      </c>
      <c r="AA61" s="289" t="s">
        <v>204</v>
      </c>
      <c r="AB61" s="182" t="s">
        <v>204</v>
      </c>
      <c r="AC61" s="194">
        <f>AC66+AC64+AC68</f>
        <v>0</v>
      </c>
      <c r="AD61" s="194">
        <v>0</v>
      </c>
      <c r="AE61" s="182">
        <v>105</v>
      </c>
      <c r="AF61" s="207">
        <v>0</v>
      </c>
      <c r="AG61" s="392">
        <f>Z61+S61+L61+E61</f>
        <v>1.1514</v>
      </c>
      <c r="AH61" s="289">
        <v>0</v>
      </c>
      <c r="AI61" s="182" t="s">
        <v>204</v>
      </c>
      <c r="AJ61" s="194">
        <f>AJ66+AJ64+AJ68</f>
        <v>0</v>
      </c>
      <c r="AK61" s="194">
        <v>0</v>
      </c>
      <c r="AL61" s="182">
        <v>105</v>
      </c>
      <c r="AM61" s="260"/>
      <c r="AN61" s="261"/>
      <c r="AO61" s="260"/>
      <c r="AP61" s="260"/>
      <c r="AQ61" s="262"/>
      <c r="AR61" s="261"/>
      <c r="AS61" s="263"/>
      <c r="AT61" s="263"/>
      <c r="AU61" s="263"/>
      <c r="AV61" s="263"/>
      <c r="AW61" s="264"/>
      <c r="AX61" s="261"/>
      <c r="AY61" s="261"/>
      <c r="AZ61" s="263"/>
      <c r="BA61" s="263"/>
      <c r="BB61" s="261"/>
      <c r="BC61" s="263"/>
      <c r="BD61" s="263"/>
      <c r="BE61" s="261"/>
      <c r="BF61" s="261"/>
      <c r="BG61" s="263"/>
      <c r="BH61" s="263"/>
      <c r="BI61" s="263"/>
      <c r="BJ61" s="263"/>
      <c r="BK61" s="263"/>
      <c r="BL61" s="261"/>
      <c r="BM61" s="261"/>
      <c r="BN61" s="263"/>
      <c r="BO61" s="263"/>
      <c r="BP61" s="261"/>
      <c r="BQ61" s="260"/>
      <c r="BR61" s="260"/>
      <c r="BS61" s="260"/>
      <c r="BT61" s="262"/>
      <c r="BU61" s="260"/>
      <c r="BV61" s="260"/>
      <c r="BW61" s="260"/>
      <c r="BX61" s="260"/>
      <c r="BY61" s="263"/>
      <c r="BZ61" s="262"/>
      <c r="CA61" s="262"/>
      <c r="CB61" s="260"/>
      <c r="CC61" s="260"/>
      <c r="CD61" s="261"/>
      <c r="CE61" s="260"/>
      <c r="CF61" s="260"/>
      <c r="CG61" s="262"/>
      <c r="CH61" s="262"/>
      <c r="CI61" s="260"/>
      <c r="CJ61" s="260"/>
      <c r="CK61" s="262"/>
      <c r="CL61" s="265"/>
      <c r="CM61" s="142"/>
      <c r="CN61" s="142"/>
      <c r="CO61" s="142"/>
      <c r="CP61" s="142"/>
      <c r="CQ61" s="142"/>
    </row>
    <row r="62" spans="1:95" s="266" customFormat="1" ht="39" customHeight="1">
      <c r="A62" s="258" t="s">
        <v>406</v>
      </c>
      <c r="B62" s="259" t="s">
        <v>325</v>
      </c>
      <c r="C62" s="158" t="s">
        <v>408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0</v>
      </c>
      <c r="L62" s="252">
        <v>0</v>
      </c>
      <c r="M62" s="267" t="s">
        <v>204</v>
      </c>
      <c r="N62" s="267" t="s">
        <v>204</v>
      </c>
      <c r="O62" s="231">
        <v>0</v>
      </c>
      <c r="P62" s="231">
        <v>0</v>
      </c>
      <c r="Q62" s="267" t="s">
        <v>204</v>
      </c>
      <c r="R62" s="231">
        <v>0</v>
      </c>
      <c r="S62" s="247">
        <v>0</v>
      </c>
      <c r="T62" s="267" t="s">
        <v>204</v>
      </c>
      <c r="U62" s="267" t="s">
        <v>204</v>
      </c>
      <c r="V62" s="231">
        <v>0</v>
      </c>
      <c r="W62" s="231">
        <v>0</v>
      </c>
      <c r="X62" s="267" t="s">
        <v>204</v>
      </c>
      <c r="Y62" s="194">
        <v>0</v>
      </c>
      <c r="Z62" s="194">
        <v>0.64039999999999997</v>
      </c>
      <c r="AA62" s="182" t="s">
        <v>204</v>
      </c>
      <c r="AB62" s="182" t="s">
        <v>204</v>
      </c>
      <c r="AC62" s="194">
        <v>0</v>
      </c>
      <c r="AD62" s="194">
        <v>0</v>
      </c>
      <c r="AE62" s="182" t="s">
        <v>204</v>
      </c>
      <c r="AF62" s="194">
        <v>0</v>
      </c>
      <c r="AG62" s="392">
        <f>Z62+S62+L62+E62</f>
        <v>0.64039999999999997</v>
      </c>
      <c r="AH62" s="182">
        <v>0</v>
      </c>
      <c r="AI62" s="182" t="s">
        <v>204</v>
      </c>
      <c r="AJ62" s="194">
        <v>0</v>
      </c>
      <c r="AK62" s="194">
        <v>0</v>
      </c>
      <c r="AL62" s="182" t="s">
        <v>204</v>
      </c>
      <c r="AM62" s="260"/>
      <c r="AN62" s="261"/>
      <c r="AO62" s="260"/>
      <c r="AP62" s="260"/>
      <c r="AQ62" s="262"/>
      <c r="AR62" s="261"/>
      <c r="AS62" s="263"/>
      <c r="AT62" s="263"/>
      <c r="AU62" s="263"/>
      <c r="AV62" s="263"/>
      <c r="AW62" s="264"/>
      <c r="AX62" s="261"/>
      <c r="AY62" s="261"/>
      <c r="AZ62" s="263"/>
      <c r="BA62" s="263"/>
      <c r="BB62" s="261"/>
      <c r="BC62" s="263"/>
      <c r="BD62" s="263"/>
      <c r="BE62" s="261"/>
      <c r="BF62" s="261"/>
      <c r="BG62" s="263"/>
      <c r="BH62" s="263"/>
      <c r="BI62" s="263"/>
      <c r="BJ62" s="263"/>
      <c r="BK62" s="263"/>
      <c r="BL62" s="261"/>
      <c r="BM62" s="261"/>
      <c r="BN62" s="263"/>
      <c r="BO62" s="263"/>
      <c r="BP62" s="261"/>
      <c r="BQ62" s="260"/>
      <c r="BR62" s="260"/>
      <c r="BS62" s="260"/>
      <c r="BT62" s="262"/>
      <c r="BU62" s="260"/>
      <c r="BV62" s="260"/>
      <c r="BW62" s="260"/>
      <c r="BX62" s="260"/>
      <c r="BY62" s="263"/>
      <c r="BZ62" s="262"/>
      <c r="CA62" s="262"/>
      <c r="CB62" s="260"/>
      <c r="CC62" s="260"/>
      <c r="CD62" s="261"/>
      <c r="CE62" s="260"/>
      <c r="CF62" s="260"/>
      <c r="CG62" s="262"/>
      <c r="CH62" s="262"/>
      <c r="CI62" s="260"/>
      <c r="CJ62" s="260"/>
      <c r="CK62" s="262"/>
      <c r="CL62" s="265"/>
      <c r="CM62" s="142"/>
      <c r="CN62" s="142"/>
      <c r="CO62" s="142"/>
      <c r="CP62" s="142"/>
      <c r="CQ62" s="142"/>
    </row>
    <row r="63" spans="1:95" s="220" customFormat="1" ht="40.5" customHeight="1">
      <c r="A63" s="71" t="s">
        <v>123</v>
      </c>
      <c r="B63" s="145" t="s">
        <v>301</v>
      </c>
      <c r="C63" s="230" t="s">
        <v>204</v>
      </c>
      <c r="D63" s="231">
        <v>0</v>
      </c>
      <c r="E63" s="231">
        <v>0</v>
      </c>
      <c r="F63" s="267" t="s">
        <v>204</v>
      </c>
      <c r="G63" s="267" t="s">
        <v>204</v>
      </c>
      <c r="H63" s="231">
        <v>0</v>
      </c>
      <c r="I63" s="231">
        <v>0</v>
      </c>
      <c r="J63" s="267" t="s">
        <v>204</v>
      </c>
      <c r="K63" s="231">
        <v>0</v>
      </c>
      <c r="L63" s="231">
        <v>0</v>
      </c>
      <c r="M63" s="267" t="s">
        <v>204</v>
      </c>
      <c r="N63" s="267" t="s">
        <v>204</v>
      </c>
      <c r="O63" s="231">
        <v>0</v>
      </c>
      <c r="P63" s="231">
        <v>0</v>
      </c>
      <c r="Q63" s="267" t="s">
        <v>204</v>
      </c>
      <c r="R63" s="231">
        <v>0</v>
      </c>
      <c r="S63" s="231">
        <v>0</v>
      </c>
      <c r="T63" s="267" t="s">
        <v>204</v>
      </c>
      <c r="U63" s="267" t="s">
        <v>204</v>
      </c>
      <c r="V63" s="231">
        <v>0</v>
      </c>
      <c r="W63" s="231">
        <v>0</v>
      </c>
      <c r="X63" s="267" t="s">
        <v>204</v>
      </c>
      <c r="Y63" s="194">
        <v>0</v>
      </c>
      <c r="Z63" s="195">
        <f>Z64+Z69</f>
        <v>0</v>
      </c>
      <c r="AA63" s="182" t="s">
        <v>204</v>
      </c>
      <c r="AB63" s="182" t="s">
        <v>204</v>
      </c>
      <c r="AC63" s="194">
        <v>0</v>
      </c>
      <c r="AD63" s="194">
        <v>0</v>
      </c>
      <c r="AE63" s="182" t="s">
        <v>204</v>
      </c>
      <c r="AF63" s="194">
        <v>0</v>
      </c>
      <c r="AG63" s="392">
        <f t="shared" si="15"/>
        <v>0</v>
      </c>
      <c r="AH63" s="182" t="s">
        <v>204</v>
      </c>
      <c r="AI63" s="182" t="s">
        <v>204</v>
      </c>
      <c r="AJ63" s="194">
        <v>0</v>
      </c>
      <c r="AK63" s="194">
        <v>0</v>
      </c>
      <c r="AL63" s="182" t="s">
        <v>204</v>
      </c>
    </row>
    <row r="64" spans="1:95" s="220" customFormat="1" ht="45" customHeight="1">
      <c r="A64" s="71" t="s">
        <v>302</v>
      </c>
      <c r="B64" s="145" t="s">
        <v>303</v>
      </c>
      <c r="C64" s="230" t="s">
        <v>204</v>
      </c>
      <c r="D64" s="231">
        <v>0</v>
      </c>
      <c r="E64" s="231">
        <v>0</v>
      </c>
      <c r="F64" s="267" t="s">
        <v>204</v>
      </c>
      <c r="G64" s="267" t="s">
        <v>204</v>
      </c>
      <c r="H64" s="231">
        <v>0</v>
      </c>
      <c r="I64" s="231">
        <v>0</v>
      </c>
      <c r="J64" s="267" t="s">
        <v>204</v>
      </c>
      <c r="K64" s="231">
        <v>0</v>
      </c>
      <c r="L64" s="231">
        <v>0</v>
      </c>
      <c r="M64" s="267" t="s">
        <v>204</v>
      </c>
      <c r="N64" s="267" t="s">
        <v>204</v>
      </c>
      <c r="O64" s="231">
        <v>0</v>
      </c>
      <c r="P64" s="231">
        <v>0</v>
      </c>
      <c r="Q64" s="267" t="s">
        <v>204</v>
      </c>
      <c r="R64" s="231">
        <v>0</v>
      </c>
      <c r="S64" s="231">
        <v>0</v>
      </c>
      <c r="T64" s="267" t="s">
        <v>204</v>
      </c>
      <c r="U64" s="267" t="s">
        <v>204</v>
      </c>
      <c r="V64" s="231">
        <v>0</v>
      </c>
      <c r="W64" s="231">
        <v>0</v>
      </c>
      <c r="X64" s="230" t="s">
        <v>204</v>
      </c>
      <c r="Y64" s="194">
        <v>0</v>
      </c>
      <c r="Z64" s="194">
        <f>SUM(Z65:Z68)</f>
        <v>0</v>
      </c>
      <c r="AA64" s="182" t="s">
        <v>204</v>
      </c>
      <c r="AB64" s="182" t="s">
        <v>204</v>
      </c>
      <c r="AC64" s="194">
        <v>0</v>
      </c>
      <c r="AD64" s="194">
        <v>0</v>
      </c>
      <c r="AE64" s="182" t="s">
        <v>204</v>
      </c>
      <c r="AF64" s="194">
        <v>0</v>
      </c>
      <c r="AG64" s="392">
        <f t="shared" si="15"/>
        <v>0</v>
      </c>
      <c r="AH64" s="182" t="s">
        <v>204</v>
      </c>
      <c r="AI64" s="182" t="s">
        <v>204</v>
      </c>
      <c r="AJ64" s="194">
        <v>0</v>
      </c>
      <c r="AK64" s="194">
        <v>0</v>
      </c>
      <c r="AL64" s="182" t="s">
        <v>204</v>
      </c>
    </row>
    <row r="65" spans="1:256" s="220" customFormat="1" ht="42.75" customHeight="1">
      <c r="A65" s="71" t="s">
        <v>108</v>
      </c>
      <c r="B65" s="145" t="s">
        <v>304</v>
      </c>
      <c r="C65" s="230" t="s">
        <v>204</v>
      </c>
      <c r="D65" s="231">
        <f>D66+D71</f>
        <v>0</v>
      </c>
      <c r="E65" s="231">
        <f>E66+E71</f>
        <v>0</v>
      </c>
      <c r="F65" s="267" t="s">
        <v>204</v>
      </c>
      <c r="G65" s="267" t="s">
        <v>204</v>
      </c>
      <c r="H65" s="231">
        <f>H66+H71</f>
        <v>0</v>
      </c>
      <c r="I65" s="231">
        <f>I66+I71</f>
        <v>0</v>
      </c>
      <c r="J65" s="267" t="s">
        <v>204</v>
      </c>
      <c r="K65" s="231">
        <f>K66+K71</f>
        <v>0</v>
      </c>
      <c r="L65" s="231">
        <f>L66+L71</f>
        <v>0</v>
      </c>
      <c r="M65" s="267" t="s">
        <v>204</v>
      </c>
      <c r="N65" s="267" t="s">
        <v>204</v>
      </c>
      <c r="O65" s="231">
        <f>O66+O71</f>
        <v>0</v>
      </c>
      <c r="P65" s="231">
        <f>P66+P71</f>
        <v>0</v>
      </c>
      <c r="Q65" s="267" t="s">
        <v>204</v>
      </c>
      <c r="R65" s="231">
        <f>R66+R71</f>
        <v>0</v>
      </c>
      <c r="S65" s="231">
        <f>S66+S71</f>
        <v>0</v>
      </c>
      <c r="T65" s="267" t="s">
        <v>204</v>
      </c>
      <c r="U65" s="267" t="s">
        <v>204</v>
      </c>
      <c r="V65" s="231">
        <f>V66+V71</f>
        <v>0</v>
      </c>
      <c r="W65" s="231">
        <f>W66+W71</f>
        <v>0</v>
      </c>
      <c r="X65" s="230" t="s">
        <v>204</v>
      </c>
      <c r="Y65" s="194">
        <f>Y66+Y71</f>
        <v>0</v>
      </c>
      <c r="Z65" s="195">
        <v>0</v>
      </c>
      <c r="AA65" s="182" t="s">
        <v>204</v>
      </c>
      <c r="AB65" s="182" t="s">
        <v>204</v>
      </c>
      <c r="AC65" s="194">
        <v>0</v>
      </c>
      <c r="AD65" s="194">
        <v>0</v>
      </c>
      <c r="AE65" s="182" t="s">
        <v>204</v>
      </c>
      <c r="AF65" s="194">
        <f>AF66+AF71</f>
        <v>0</v>
      </c>
      <c r="AG65" s="392">
        <f t="shared" si="15"/>
        <v>0</v>
      </c>
      <c r="AH65" s="182" t="s">
        <v>204</v>
      </c>
      <c r="AI65" s="182" t="s">
        <v>204</v>
      </c>
      <c r="AJ65" s="194">
        <v>0</v>
      </c>
      <c r="AK65" s="194">
        <v>0</v>
      </c>
      <c r="AL65" s="182" t="s">
        <v>204</v>
      </c>
    </row>
    <row r="66" spans="1:256" s="257" customFormat="1" ht="35.25" customHeight="1">
      <c r="A66" s="136" t="s">
        <v>305</v>
      </c>
      <c r="B66" s="144" t="s">
        <v>306</v>
      </c>
      <c r="C66" s="267" t="s">
        <v>204</v>
      </c>
      <c r="D66" s="231">
        <f>SUM(D67:D70)</f>
        <v>0</v>
      </c>
      <c r="E66" s="231">
        <f>SUM(E67:E70)</f>
        <v>0</v>
      </c>
      <c r="F66" s="267" t="s">
        <v>204</v>
      </c>
      <c r="G66" s="267" t="s">
        <v>204</v>
      </c>
      <c r="H66" s="231">
        <f>SUM(H67:H70)</f>
        <v>0</v>
      </c>
      <c r="I66" s="231">
        <f>SUM(I67:I70)</f>
        <v>0</v>
      </c>
      <c r="J66" s="267" t="s">
        <v>204</v>
      </c>
      <c r="K66" s="231">
        <f>SUM(K67:K70)</f>
        <v>0</v>
      </c>
      <c r="L66" s="231">
        <f>SUM(L67:L70)</f>
        <v>0</v>
      </c>
      <c r="M66" s="267" t="s">
        <v>204</v>
      </c>
      <c r="N66" s="267" t="s">
        <v>204</v>
      </c>
      <c r="O66" s="231">
        <f>SUM(O67:O70)</f>
        <v>0</v>
      </c>
      <c r="P66" s="231">
        <f>SUM(P67:P70)</f>
        <v>0</v>
      </c>
      <c r="Q66" s="267" t="s">
        <v>204</v>
      </c>
      <c r="R66" s="231">
        <f>SUM(R67:R70)</f>
        <v>0</v>
      </c>
      <c r="S66" s="231">
        <f>SUM(S67:S70)</f>
        <v>0</v>
      </c>
      <c r="T66" s="267" t="s">
        <v>204</v>
      </c>
      <c r="U66" s="267" t="s">
        <v>204</v>
      </c>
      <c r="V66" s="231">
        <f>SUM(V67:V70)</f>
        <v>0</v>
      </c>
      <c r="W66" s="231">
        <f>SUM(W67:W70)</f>
        <v>0</v>
      </c>
      <c r="X66" s="267" t="s">
        <v>204</v>
      </c>
      <c r="Y66" s="194">
        <f>SUM(Y67:Y70)</f>
        <v>0</v>
      </c>
      <c r="Z66" s="195">
        <v>0</v>
      </c>
      <c r="AA66" s="182" t="s">
        <v>204</v>
      </c>
      <c r="AB66" s="182" t="s">
        <v>204</v>
      </c>
      <c r="AC66" s="194">
        <v>0</v>
      </c>
      <c r="AD66" s="194">
        <v>0</v>
      </c>
      <c r="AE66" s="182" t="s">
        <v>204</v>
      </c>
      <c r="AF66" s="194">
        <f>SUM(AF67:AF70)</f>
        <v>0</v>
      </c>
      <c r="AG66" s="392">
        <f t="shared" si="15"/>
        <v>0</v>
      </c>
      <c r="AH66" s="182" t="s">
        <v>204</v>
      </c>
      <c r="AI66" s="182" t="s">
        <v>204</v>
      </c>
      <c r="AJ66" s="194">
        <v>0</v>
      </c>
      <c r="AK66" s="194">
        <v>0</v>
      </c>
      <c r="AL66" s="182" t="s">
        <v>204</v>
      </c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</row>
    <row r="67" spans="1:256" s="220" customFormat="1" ht="42.75" customHeight="1">
      <c r="A67" s="71" t="s">
        <v>307</v>
      </c>
      <c r="B67" s="145" t="s">
        <v>308</v>
      </c>
      <c r="C67" s="230" t="s">
        <v>204</v>
      </c>
      <c r="D67" s="231">
        <v>0</v>
      </c>
      <c r="E67" s="231">
        <v>0</v>
      </c>
      <c r="F67" s="267" t="s">
        <v>204</v>
      </c>
      <c r="G67" s="267" t="s">
        <v>204</v>
      </c>
      <c r="H67" s="231">
        <v>0</v>
      </c>
      <c r="I67" s="231">
        <v>0</v>
      </c>
      <c r="J67" s="267" t="s">
        <v>204</v>
      </c>
      <c r="K67" s="231">
        <v>0</v>
      </c>
      <c r="L67" s="231">
        <v>0</v>
      </c>
      <c r="M67" s="267" t="s">
        <v>204</v>
      </c>
      <c r="N67" s="267" t="s">
        <v>204</v>
      </c>
      <c r="O67" s="231">
        <v>0</v>
      </c>
      <c r="P67" s="231">
        <v>0</v>
      </c>
      <c r="Q67" s="267" t="s">
        <v>204</v>
      </c>
      <c r="R67" s="231">
        <v>0</v>
      </c>
      <c r="S67" s="231">
        <v>0</v>
      </c>
      <c r="T67" s="267" t="s">
        <v>204</v>
      </c>
      <c r="U67" s="267" t="s">
        <v>204</v>
      </c>
      <c r="V67" s="231">
        <v>0</v>
      </c>
      <c r="W67" s="231">
        <v>0</v>
      </c>
      <c r="X67" s="230" t="s">
        <v>204</v>
      </c>
      <c r="Y67" s="194">
        <v>0</v>
      </c>
      <c r="Z67" s="195">
        <v>0</v>
      </c>
      <c r="AA67" s="182" t="s">
        <v>204</v>
      </c>
      <c r="AB67" s="182" t="s">
        <v>204</v>
      </c>
      <c r="AC67" s="194">
        <v>0</v>
      </c>
      <c r="AD67" s="194">
        <v>0</v>
      </c>
      <c r="AE67" s="182" t="s">
        <v>204</v>
      </c>
      <c r="AF67" s="194">
        <v>0</v>
      </c>
      <c r="AG67" s="392">
        <f t="shared" si="15"/>
        <v>0</v>
      </c>
      <c r="AH67" s="182" t="s">
        <v>204</v>
      </c>
      <c r="AI67" s="182" t="s">
        <v>204</v>
      </c>
      <c r="AJ67" s="194">
        <v>0</v>
      </c>
      <c r="AK67" s="194">
        <v>0</v>
      </c>
      <c r="AL67" s="182" t="s">
        <v>204</v>
      </c>
    </row>
    <row r="68" spans="1:256" s="220" customFormat="1" ht="34.5" customHeight="1">
      <c r="A68" s="71" t="s">
        <v>109</v>
      </c>
      <c r="B68" s="145" t="s">
        <v>309</v>
      </c>
      <c r="C68" s="230" t="s">
        <v>204</v>
      </c>
      <c r="D68" s="231">
        <v>0</v>
      </c>
      <c r="E68" s="231">
        <v>0</v>
      </c>
      <c r="F68" s="267" t="s">
        <v>204</v>
      </c>
      <c r="G68" s="267" t="s">
        <v>204</v>
      </c>
      <c r="H68" s="231">
        <v>0</v>
      </c>
      <c r="I68" s="231">
        <v>0</v>
      </c>
      <c r="J68" s="267" t="s">
        <v>204</v>
      </c>
      <c r="K68" s="231">
        <v>0</v>
      </c>
      <c r="L68" s="231">
        <v>0</v>
      </c>
      <c r="M68" s="267" t="s">
        <v>204</v>
      </c>
      <c r="N68" s="267" t="s">
        <v>204</v>
      </c>
      <c r="O68" s="231">
        <v>0</v>
      </c>
      <c r="P68" s="231">
        <v>0</v>
      </c>
      <c r="Q68" s="267" t="s">
        <v>204</v>
      </c>
      <c r="R68" s="231">
        <v>0</v>
      </c>
      <c r="S68" s="231">
        <v>0</v>
      </c>
      <c r="T68" s="267" t="s">
        <v>204</v>
      </c>
      <c r="U68" s="267" t="s">
        <v>204</v>
      </c>
      <c r="V68" s="231">
        <v>0</v>
      </c>
      <c r="W68" s="231">
        <v>0</v>
      </c>
      <c r="X68" s="230" t="s">
        <v>204</v>
      </c>
      <c r="Y68" s="194">
        <v>0</v>
      </c>
      <c r="Z68" s="195">
        <v>0</v>
      </c>
      <c r="AA68" s="194">
        <f>V68</f>
        <v>0</v>
      </c>
      <c r="AB68" s="194">
        <f t="shared" ref="AB68:AD71" si="27">W68</f>
        <v>0</v>
      </c>
      <c r="AC68" s="194">
        <v>0</v>
      </c>
      <c r="AD68" s="194">
        <f t="shared" si="27"/>
        <v>0</v>
      </c>
      <c r="AE68" s="182" t="s">
        <v>204</v>
      </c>
      <c r="AF68" s="194">
        <v>0</v>
      </c>
      <c r="AG68" s="392">
        <f t="shared" si="15"/>
        <v>0</v>
      </c>
      <c r="AH68" s="194">
        <v>0</v>
      </c>
      <c r="AI68" s="194">
        <f t="shared" ref="AI68:AK71" si="28">AD68</f>
        <v>0</v>
      </c>
      <c r="AJ68" s="194">
        <v>0</v>
      </c>
      <c r="AK68" s="194">
        <f t="shared" si="28"/>
        <v>0</v>
      </c>
      <c r="AL68" s="182" t="s">
        <v>204</v>
      </c>
    </row>
    <row r="69" spans="1:256" s="220" customFormat="1" ht="42.75" customHeight="1">
      <c r="A69" s="71" t="s">
        <v>124</v>
      </c>
      <c r="B69" s="145" t="s">
        <v>310</v>
      </c>
      <c r="C69" s="230" t="s">
        <v>204</v>
      </c>
      <c r="D69" s="231">
        <v>0</v>
      </c>
      <c r="E69" s="231">
        <v>0</v>
      </c>
      <c r="F69" s="267" t="s">
        <v>204</v>
      </c>
      <c r="G69" s="267" t="s">
        <v>204</v>
      </c>
      <c r="H69" s="231">
        <v>0</v>
      </c>
      <c r="I69" s="231">
        <v>0</v>
      </c>
      <c r="J69" s="267" t="s">
        <v>204</v>
      </c>
      <c r="K69" s="231">
        <v>0</v>
      </c>
      <c r="L69" s="231">
        <v>0</v>
      </c>
      <c r="M69" s="267" t="s">
        <v>204</v>
      </c>
      <c r="N69" s="267" t="s">
        <v>204</v>
      </c>
      <c r="O69" s="231">
        <v>0</v>
      </c>
      <c r="P69" s="231">
        <v>0</v>
      </c>
      <c r="Q69" s="267" t="s">
        <v>204</v>
      </c>
      <c r="R69" s="231">
        <v>0</v>
      </c>
      <c r="S69" s="231">
        <v>0</v>
      </c>
      <c r="T69" s="267" t="s">
        <v>204</v>
      </c>
      <c r="U69" s="267" t="s">
        <v>204</v>
      </c>
      <c r="V69" s="231">
        <v>0</v>
      </c>
      <c r="W69" s="231">
        <v>0</v>
      </c>
      <c r="X69" s="230" t="s">
        <v>204</v>
      </c>
      <c r="Y69" s="194">
        <v>0</v>
      </c>
      <c r="Z69" s="195">
        <v>0</v>
      </c>
      <c r="AA69" s="194">
        <f t="shared" ref="AA69:AA71" si="29">V69</f>
        <v>0</v>
      </c>
      <c r="AB69" s="194">
        <f t="shared" si="27"/>
        <v>0</v>
      </c>
      <c r="AC69" s="194" t="str">
        <f t="shared" si="27"/>
        <v>нд</v>
      </c>
      <c r="AD69" s="194">
        <f t="shared" si="27"/>
        <v>0</v>
      </c>
      <c r="AE69" s="182" t="s">
        <v>204</v>
      </c>
      <c r="AF69" s="194">
        <v>0</v>
      </c>
      <c r="AG69" s="392">
        <f t="shared" si="15"/>
        <v>0</v>
      </c>
      <c r="AH69" s="194" t="str">
        <f t="shared" ref="AH69:AH71" si="30">AC69</f>
        <v>нд</v>
      </c>
      <c r="AI69" s="194">
        <f t="shared" si="28"/>
        <v>0</v>
      </c>
      <c r="AJ69" s="194" t="str">
        <f t="shared" si="28"/>
        <v>нд</v>
      </c>
      <c r="AK69" s="194">
        <f t="shared" si="28"/>
        <v>0</v>
      </c>
      <c r="AL69" s="182" t="s">
        <v>204</v>
      </c>
    </row>
    <row r="70" spans="1:256" s="220" customFormat="1" ht="66" customHeight="1">
      <c r="A70" s="71" t="s">
        <v>125</v>
      </c>
      <c r="B70" s="145" t="s">
        <v>311</v>
      </c>
      <c r="C70" s="230" t="s">
        <v>204</v>
      </c>
      <c r="D70" s="231">
        <v>0</v>
      </c>
      <c r="E70" s="231">
        <v>0</v>
      </c>
      <c r="F70" s="267" t="s">
        <v>204</v>
      </c>
      <c r="G70" s="267" t="s">
        <v>204</v>
      </c>
      <c r="H70" s="231">
        <v>0</v>
      </c>
      <c r="I70" s="231">
        <v>0</v>
      </c>
      <c r="J70" s="267" t="s">
        <v>204</v>
      </c>
      <c r="K70" s="231">
        <v>0</v>
      </c>
      <c r="L70" s="231">
        <v>0</v>
      </c>
      <c r="M70" s="267" t="s">
        <v>204</v>
      </c>
      <c r="N70" s="267" t="s">
        <v>204</v>
      </c>
      <c r="O70" s="231">
        <v>0</v>
      </c>
      <c r="P70" s="231">
        <v>0</v>
      </c>
      <c r="Q70" s="267" t="s">
        <v>204</v>
      </c>
      <c r="R70" s="231">
        <v>0</v>
      </c>
      <c r="S70" s="231">
        <v>0</v>
      </c>
      <c r="T70" s="267" t="s">
        <v>204</v>
      </c>
      <c r="U70" s="267" t="s">
        <v>204</v>
      </c>
      <c r="V70" s="231">
        <v>0</v>
      </c>
      <c r="W70" s="231">
        <v>0</v>
      </c>
      <c r="X70" s="230" t="s">
        <v>204</v>
      </c>
      <c r="Y70" s="194">
        <v>0</v>
      </c>
      <c r="Z70" s="195">
        <v>0</v>
      </c>
      <c r="AA70" s="289">
        <v>0</v>
      </c>
      <c r="AB70" s="194">
        <f t="shared" si="27"/>
        <v>0</v>
      </c>
      <c r="AC70" s="194" t="str">
        <f t="shared" si="27"/>
        <v>нд</v>
      </c>
      <c r="AD70" s="194">
        <f t="shared" si="27"/>
        <v>0</v>
      </c>
      <c r="AE70" s="182" t="s">
        <v>204</v>
      </c>
      <c r="AF70" s="194">
        <v>0</v>
      </c>
      <c r="AG70" s="392">
        <f t="shared" si="15"/>
        <v>0</v>
      </c>
      <c r="AH70" s="289">
        <v>0</v>
      </c>
      <c r="AI70" s="194">
        <f t="shared" si="28"/>
        <v>0</v>
      </c>
      <c r="AJ70" s="194" t="str">
        <f t="shared" si="28"/>
        <v>нд</v>
      </c>
      <c r="AK70" s="194">
        <f t="shared" si="28"/>
        <v>0</v>
      </c>
      <c r="AL70" s="182" t="s">
        <v>204</v>
      </c>
    </row>
    <row r="71" spans="1:256" s="220" customFormat="1" ht="62.25" customHeight="1">
      <c r="A71" s="71" t="s">
        <v>472</v>
      </c>
      <c r="B71" s="145" t="s">
        <v>312</v>
      </c>
      <c r="C71" s="230" t="s">
        <v>204</v>
      </c>
      <c r="D71" s="231">
        <v>0</v>
      </c>
      <c r="E71" s="231">
        <v>0</v>
      </c>
      <c r="F71" s="267" t="s">
        <v>204</v>
      </c>
      <c r="G71" s="267" t="s">
        <v>204</v>
      </c>
      <c r="H71" s="231">
        <v>0</v>
      </c>
      <c r="I71" s="231">
        <v>0</v>
      </c>
      <c r="J71" s="267" t="s">
        <v>204</v>
      </c>
      <c r="K71" s="231">
        <v>0</v>
      </c>
      <c r="L71" s="231">
        <v>0</v>
      </c>
      <c r="M71" s="267" t="s">
        <v>204</v>
      </c>
      <c r="N71" s="267" t="s">
        <v>204</v>
      </c>
      <c r="O71" s="231">
        <v>0</v>
      </c>
      <c r="P71" s="231">
        <v>0</v>
      </c>
      <c r="Q71" s="267" t="s">
        <v>204</v>
      </c>
      <c r="R71" s="231">
        <v>0</v>
      </c>
      <c r="S71" s="231">
        <v>0</v>
      </c>
      <c r="T71" s="267" t="s">
        <v>204</v>
      </c>
      <c r="U71" s="267" t="s">
        <v>204</v>
      </c>
      <c r="V71" s="231">
        <v>0</v>
      </c>
      <c r="W71" s="231">
        <v>0</v>
      </c>
      <c r="X71" s="230" t="s">
        <v>204</v>
      </c>
      <c r="Y71" s="194">
        <v>0</v>
      </c>
      <c r="Z71" s="195">
        <v>0</v>
      </c>
      <c r="AA71" s="194">
        <f t="shared" si="29"/>
        <v>0</v>
      </c>
      <c r="AB71" s="194">
        <f t="shared" si="27"/>
        <v>0</v>
      </c>
      <c r="AC71" s="194" t="str">
        <f t="shared" si="27"/>
        <v>нд</v>
      </c>
      <c r="AD71" s="194">
        <f t="shared" si="27"/>
        <v>0</v>
      </c>
      <c r="AE71" s="182" t="s">
        <v>204</v>
      </c>
      <c r="AF71" s="194">
        <v>0</v>
      </c>
      <c r="AG71" s="392">
        <f t="shared" si="15"/>
        <v>0</v>
      </c>
      <c r="AH71" s="194" t="str">
        <f t="shared" si="30"/>
        <v>нд</v>
      </c>
      <c r="AI71" s="194">
        <f t="shared" si="28"/>
        <v>0</v>
      </c>
      <c r="AJ71" s="194" t="str">
        <f t="shared" si="28"/>
        <v>нд</v>
      </c>
      <c r="AK71" s="194">
        <f t="shared" si="28"/>
        <v>0</v>
      </c>
      <c r="AL71" s="182" t="s">
        <v>204</v>
      </c>
    </row>
    <row r="72" spans="1:256" s="220" customFormat="1" ht="36.75" customHeight="1">
      <c r="A72" s="71" t="s">
        <v>473</v>
      </c>
      <c r="B72" s="145" t="s">
        <v>313</v>
      </c>
      <c r="C72" s="230" t="s">
        <v>204</v>
      </c>
      <c r="D72" s="231">
        <f>D73+D74+D75+D76+D87+D88</f>
        <v>0</v>
      </c>
      <c r="E72" s="231">
        <f>E73+E74+E75+E76+E87+E88</f>
        <v>0</v>
      </c>
      <c r="F72" s="267" t="s">
        <v>204</v>
      </c>
      <c r="G72" s="267" t="s">
        <v>204</v>
      </c>
      <c r="H72" s="231">
        <f>H73+H74+H75+H76+H87+H88</f>
        <v>0</v>
      </c>
      <c r="I72" s="231">
        <f>I73+I74+I75+I76+I87+I88</f>
        <v>0</v>
      </c>
      <c r="J72" s="267" t="s">
        <v>204</v>
      </c>
      <c r="K72" s="231">
        <f>K73+K74+K75+K76+K87+K88</f>
        <v>0</v>
      </c>
      <c r="L72" s="231">
        <f>L73+L74+L75+L76+L87+L88</f>
        <v>0</v>
      </c>
      <c r="M72" s="267" t="s">
        <v>204</v>
      </c>
      <c r="N72" s="267" t="s">
        <v>204</v>
      </c>
      <c r="O72" s="231">
        <f>O73+O74+O75+O76+O87+O88</f>
        <v>0</v>
      </c>
      <c r="P72" s="231">
        <f>P73+P74+P75+P76+P87+P88</f>
        <v>0</v>
      </c>
      <c r="Q72" s="267" t="s">
        <v>204</v>
      </c>
      <c r="R72" s="231">
        <f>R73+R74+R75+R76+R87+R88</f>
        <v>0</v>
      </c>
      <c r="S72" s="231">
        <v>0</v>
      </c>
      <c r="T72" s="267" t="s">
        <v>204</v>
      </c>
      <c r="U72" s="267" t="s">
        <v>204</v>
      </c>
      <c r="V72" s="231">
        <f>V73+V74+V75+V76+V87+V88</f>
        <v>0</v>
      </c>
      <c r="W72" s="231">
        <f>W73+W74+W75+W76+W87+W88</f>
        <v>0</v>
      </c>
      <c r="X72" s="230" t="s">
        <v>204</v>
      </c>
      <c r="Y72" s="194">
        <f>Y73+Y74+Y75+Y76+Y87+Y88</f>
        <v>0</v>
      </c>
      <c r="Z72" s="195">
        <v>0</v>
      </c>
      <c r="AA72" s="182" t="s">
        <v>204</v>
      </c>
      <c r="AB72" s="182" t="s">
        <v>204</v>
      </c>
      <c r="AC72" s="194">
        <v>0</v>
      </c>
      <c r="AD72" s="194">
        <v>0</v>
      </c>
      <c r="AE72" s="182" t="s">
        <v>204</v>
      </c>
      <c r="AF72" s="194">
        <f>AF73+AF74+AF75+AF76+AF87+AF88</f>
        <v>0</v>
      </c>
      <c r="AG72" s="392">
        <v>0</v>
      </c>
      <c r="AH72" s="182" t="s">
        <v>204</v>
      </c>
      <c r="AI72" s="182" t="s">
        <v>204</v>
      </c>
      <c r="AJ72" s="194">
        <v>0</v>
      </c>
      <c r="AK72" s="194">
        <v>0</v>
      </c>
      <c r="AL72" s="182" t="s">
        <v>204</v>
      </c>
    </row>
    <row r="73" spans="1:256" s="220" customFormat="1" ht="51.75" customHeight="1">
      <c r="A73" s="71" t="s">
        <v>110</v>
      </c>
      <c r="B73" s="145" t="s">
        <v>315</v>
      </c>
      <c r="C73" s="230" t="s">
        <v>204</v>
      </c>
      <c r="D73" s="231">
        <v>0</v>
      </c>
      <c r="E73" s="231">
        <v>0</v>
      </c>
      <c r="F73" s="267" t="s">
        <v>204</v>
      </c>
      <c r="G73" s="267" t="s">
        <v>204</v>
      </c>
      <c r="H73" s="231">
        <v>0</v>
      </c>
      <c r="I73" s="231">
        <v>0</v>
      </c>
      <c r="J73" s="267" t="s">
        <v>204</v>
      </c>
      <c r="K73" s="231">
        <v>0</v>
      </c>
      <c r="L73" s="231">
        <v>0</v>
      </c>
      <c r="M73" s="267" t="s">
        <v>204</v>
      </c>
      <c r="N73" s="267" t="s">
        <v>204</v>
      </c>
      <c r="O73" s="231">
        <v>0</v>
      </c>
      <c r="P73" s="231">
        <v>0</v>
      </c>
      <c r="Q73" s="267" t="s">
        <v>204</v>
      </c>
      <c r="R73" s="231">
        <v>0</v>
      </c>
      <c r="S73" s="231">
        <v>0</v>
      </c>
      <c r="T73" s="267" t="s">
        <v>204</v>
      </c>
      <c r="U73" s="267" t="s">
        <v>204</v>
      </c>
      <c r="V73" s="231">
        <v>0</v>
      </c>
      <c r="W73" s="231">
        <v>0</v>
      </c>
      <c r="X73" s="230" t="s">
        <v>204</v>
      </c>
      <c r="Y73" s="194">
        <v>0</v>
      </c>
      <c r="Z73" s="195">
        <v>0</v>
      </c>
      <c r="AA73" s="421" t="s">
        <v>204</v>
      </c>
      <c r="AB73" s="421" t="s">
        <v>204</v>
      </c>
      <c r="AC73" s="422">
        <f>AC74</f>
        <v>0</v>
      </c>
      <c r="AD73" s="422">
        <f>AD74</f>
        <v>0</v>
      </c>
      <c r="AE73" s="421" t="s">
        <v>204</v>
      </c>
      <c r="AF73" s="194">
        <v>0</v>
      </c>
      <c r="AG73" s="392">
        <f t="shared" si="15"/>
        <v>0</v>
      </c>
      <c r="AH73" s="421" t="s">
        <v>204</v>
      </c>
      <c r="AI73" s="421" t="s">
        <v>204</v>
      </c>
      <c r="AJ73" s="422">
        <f>AJ74</f>
        <v>0</v>
      </c>
      <c r="AK73" s="422">
        <f>AK74</f>
        <v>0</v>
      </c>
      <c r="AL73" s="421" t="s">
        <v>204</v>
      </c>
    </row>
    <row r="74" spans="1:256" s="220" customFormat="1" ht="53.25" customHeight="1">
      <c r="A74" s="71" t="s">
        <v>316</v>
      </c>
      <c r="B74" s="145" t="s">
        <v>317</v>
      </c>
      <c r="C74" s="230" t="s">
        <v>204</v>
      </c>
      <c r="D74" s="231">
        <v>0</v>
      </c>
      <c r="E74" s="231">
        <v>0</v>
      </c>
      <c r="F74" s="267" t="s">
        <v>204</v>
      </c>
      <c r="G74" s="267" t="s">
        <v>204</v>
      </c>
      <c r="H74" s="231">
        <v>0</v>
      </c>
      <c r="I74" s="231">
        <v>0</v>
      </c>
      <c r="J74" s="267" t="s">
        <v>204</v>
      </c>
      <c r="K74" s="231">
        <v>0</v>
      </c>
      <c r="L74" s="231">
        <v>0</v>
      </c>
      <c r="M74" s="267" t="s">
        <v>204</v>
      </c>
      <c r="N74" s="267" t="s">
        <v>204</v>
      </c>
      <c r="O74" s="231">
        <v>0</v>
      </c>
      <c r="P74" s="231">
        <v>0</v>
      </c>
      <c r="Q74" s="267" t="s">
        <v>204</v>
      </c>
      <c r="R74" s="231">
        <v>0</v>
      </c>
      <c r="S74" s="231">
        <v>0</v>
      </c>
      <c r="T74" s="267" t="s">
        <v>204</v>
      </c>
      <c r="U74" s="267" t="s">
        <v>204</v>
      </c>
      <c r="V74" s="231">
        <v>0</v>
      </c>
      <c r="W74" s="231">
        <v>0</v>
      </c>
      <c r="X74" s="230" t="s">
        <v>204</v>
      </c>
      <c r="Y74" s="194">
        <v>0</v>
      </c>
      <c r="Z74" s="195">
        <v>0</v>
      </c>
      <c r="AA74" s="294" t="s">
        <v>204</v>
      </c>
      <c r="AB74" s="294" t="s">
        <v>204</v>
      </c>
      <c r="AC74" s="207">
        <v>0</v>
      </c>
      <c r="AD74" s="207">
        <v>0</v>
      </c>
      <c r="AE74" s="294" t="s">
        <v>204</v>
      </c>
      <c r="AF74" s="194">
        <v>0</v>
      </c>
      <c r="AG74" s="392">
        <f t="shared" si="15"/>
        <v>0</v>
      </c>
      <c r="AH74" s="294" t="s">
        <v>204</v>
      </c>
      <c r="AI74" s="294" t="s">
        <v>204</v>
      </c>
      <c r="AJ74" s="207">
        <v>0</v>
      </c>
      <c r="AK74" s="207">
        <v>0</v>
      </c>
      <c r="AL74" s="294" t="s">
        <v>204</v>
      </c>
    </row>
    <row r="75" spans="1:256" s="220" customFormat="1" ht="39.75" customHeight="1">
      <c r="A75" s="71" t="s">
        <v>318</v>
      </c>
      <c r="B75" s="145" t="s">
        <v>319</v>
      </c>
      <c r="C75" s="230" t="s">
        <v>204</v>
      </c>
      <c r="D75" s="231">
        <v>0</v>
      </c>
      <c r="E75" s="231">
        <v>0</v>
      </c>
      <c r="F75" s="267" t="s">
        <v>204</v>
      </c>
      <c r="G75" s="267" t="s">
        <v>204</v>
      </c>
      <c r="H75" s="231">
        <v>0</v>
      </c>
      <c r="I75" s="231">
        <v>0</v>
      </c>
      <c r="J75" s="267" t="s">
        <v>204</v>
      </c>
      <c r="K75" s="231">
        <v>0</v>
      </c>
      <c r="L75" s="231">
        <v>0</v>
      </c>
      <c r="M75" s="267" t="s">
        <v>204</v>
      </c>
      <c r="N75" s="267" t="s">
        <v>204</v>
      </c>
      <c r="O75" s="231">
        <v>0</v>
      </c>
      <c r="P75" s="231">
        <v>0</v>
      </c>
      <c r="Q75" s="267" t="s">
        <v>204</v>
      </c>
      <c r="R75" s="231">
        <v>0</v>
      </c>
      <c r="S75" s="231">
        <v>0</v>
      </c>
      <c r="T75" s="267" t="s">
        <v>204</v>
      </c>
      <c r="U75" s="267" t="s">
        <v>204</v>
      </c>
      <c r="V75" s="231">
        <v>0</v>
      </c>
      <c r="W75" s="231">
        <v>0</v>
      </c>
      <c r="X75" s="230" t="s">
        <v>204</v>
      </c>
      <c r="Y75" s="194">
        <v>0</v>
      </c>
      <c r="Z75" s="195">
        <v>0</v>
      </c>
      <c r="AA75" s="294" t="s">
        <v>204</v>
      </c>
      <c r="AB75" s="294" t="s">
        <v>204</v>
      </c>
      <c r="AC75" s="207">
        <v>0</v>
      </c>
      <c r="AD75" s="207">
        <v>0</v>
      </c>
      <c r="AE75" s="294" t="s">
        <v>204</v>
      </c>
      <c r="AF75" s="194">
        <v>0</v>
      </c>
      <c r="AG75" s="392">
        <f t="shared" si="15"/>
        <v>0</v>
      </c>
      <c r="AH75" s="294" t="s">
        <v>204</v>
      </c>
      <c r="AI75" s="294" t="s">
        <v>204</v>
      </c>
      <c r="AJ75" s="207">
        <v>0</v>
      </c>
      <c r="AK75" s="207">
        <v>0</v>
      </c>
      <c r="AL75" s="294" t="s">
        <v>204</v>
      </c>
    </row>
    <row r="76" spans="1:256" s="268" customFormat="1" ht="31.5">
      <c r="A76" s="70" t="s">
        <v>135</v>
      </c>
      <c r="B76" s="183" t="s">
        <v>256</v>
      </c>
      <c r="C76" s="357" t="s">
        <v>204</v>
      </c>
      <c r="D76" s="358">
        <v>0</v>
      </c>
      <c r="E76" s="358">
        <f>E77+E78+E79+E80+E81+E82+E87</f>
        <v>0</v>
      </c>
      <c r="F76" s="359" t="s">
        <v>204</v>
      </c>
      <c r="G76" s="359" t="s">
        <v>204</v>
      </c>
      <c r="H76" s="358">
        <v>0</v>
      </c>
      <c r="I76" s="358">
        <v>0</v>
      </c>
      <c r="J76" s="359" t="s">
        <v>204</v>
      </c>
      <c r="K76" s="358">
        <v>0</v>
      </c>
      <c r="L76" s="358">
        <f>L77+L78+L79+L80+L81+L82+L87</f>
        <v>0</v>
      </c>
      <c r="M76" s="359" t="s">
        <v>204</v>
      </c>
      <c r="N76" s="359" t="s">
        <v>204</v>
      </c>
      <c r="O76" s="358">
        <v>0</v>
      </c>
      <c r="P76" s="358">
        <v>0</v>
      </c>
      <c r="Q76" s="359" t="s">
        <v>204</v>
      </c>
      <c r="R76" s="358">
        <v>0</v>
      </c>
      <c r="S76" s="358" t="s">
        <v>204</v>
      </c>
      <c r="T76" s="359" t="s">
        <v>204</v>
      </c>
      <c r="U76" s="359" t="s">
        <v>204</v>
      </c>
      <c r="V76" s="358">
        <v>0</v>
      </c>
      <c r="W76" s="358">
        <v>0</v>
      </c>
      <c r="X76" s="357" t="s">
        <v>204</v>
      </c>
      <c r="Y76" s="206">
        <v>0</v>
      </c>
      <c r="Z76" s="209">
        <f>Z77+Z83+Z84+Z85+Z86+Z78+Z79+Z80+Z81+Z82</f>
        <v>4.4619999999999997</v>
      </c>
      <c r="AA76" s="209">
        <f>AA77+AA85</f>
        <v>0.26</v>
      </c>
      <c r="AB76" s="209" t="s">
        <v>204</v>
      </c>
      <c r="AC76" s="209">
        <f>AC79+AC81+AC83</f>
        <v>4.72</v>
      </c>
      <c r="AD76" s="209">
        <f>AD77+AD78+AD79+AD80+AD81+AD82+AD87</f>
        <v>0</v>
      </c>
      <c r="AE76" s="209">
        <f>AE77+AE78+AE79+AE80+AE81+AE82+AE87</f>
        <v>0</v>
      </c>
      <c r="AF76" s="209">
        <f>AF77+AF78+AF79+AF80+AF81+AF82+AF87</f>
        <v>0</v>
      </c>
      <c r="AG76" s="209">
        <f>Z76</f>
        <v>4.4619999999999997</v>
      </c>
      <c r="AH76" s="209">
        <f>AA76</f>
        <v>0.26</v>
      </c>
      <c r="AI76" s="209" t="str">
        <f t="shared" ref="AI76:AL86" si="31">AB76</f>
        <v>нд</v>
      </c>
      <c r="AJ76" s="209">
        <f t="shared" si="31"/>
        <v>4.72</v>
      </c>
      <c r="AK76" s="209">
        <f t="shared" si="31"/>
        <v>0</v>
      </c>
      <c r="AL76" s="209">
        <f t="shared" si="31"/>
        <v>0</v>
      </c>
    </row>
    <row r="77" spans="1:256" s="220" customFormat="1" ht="34.5" customHeight="1">
      <c r="A77" s="269" t="s">
        <v>137</v>
      </c>
      <c r="B77" s="270" t="s">
        <v>257</v>
      </c>
      <c r="C77" s="158" t="s">
        <v>258</v>
      </c>
      <c r="D77" s="231">
        <v>0</v>
      </c>
      <c r="E77" s="231">
        <v>0</v>
      </c>
      <c r="F77" s="231">
        <v>0</v>
      </c>
      <c r="G77" s="231">
        <v>0</v>
      </c>
      <c r="H77" s="231" t="s">
        <v>204</v>
      </c>
      <c r="I77" s="231" t="s">
        <v>204</v>
      </c>
      <c r="J77" s="231">
        <v>0</v>
      </c>
      <c r="K77" s="231">
        <v>0</v>
      </c>
      <c r="L77" s="231">
        <v>0</v>
      </c>
      <c r="M77" s="231">
        <v>0</v>
      </c>
      <c r="N77" s="231">
        <v>0</v>
      </c>
      <c r="O77" s="231" t="s">
        <v>204</v>
      </c>
      <c r="P77" s="231" t="s">
        <v>204</v>
      </c>
      <c r="Q77" s="231">
        <v>0</v>
      </c>
      <c r="R77" s="231">
        <v>0</v>
      </c>
      <c r="S77" s="231">
        <v>0</v>
      </c>
      <c r="T77" s="232">
        <v>0</v>
      </c>
      <c r="U77" s="232">
        <v>0</v>
      </c>
      <c r="V77" s="231" t="s">
        <v>204</v>
      </c>
      <c r="W77" s="231" t="s">
        <v>204</v>
      </c>
      <c r="X77" s="231">
        <v>0</v>
      </c>
      <c r="Y77" s="194">
        <v>0</v>
      </c>
      <c r="Z77" s="195">
        <v>0.497</v>
      </c>
      <c r="AA77" s="194">
        <v>0.16</v>
      </c>
      <c r="AB77" s="194">
        <v>0</v>
      </c>
      <c r="AC77" s="194">
        <v>0</v>
      </c>
      <c r="AD77" s="194">
        <v>0</v>
      </c>
      <c r="AE77" s="194">
        <v>0</v>
      </c>
      <c r="AF77" s="194">
        <v>0</v>
      </c>
      <c r="AG77" s="195">
        <f t="shared" ref="AG77:AH86" si="32">Z77</f>
        <v>0.497</v>
      </c>
      <c r="AH77" s="195">
        <f t="shared" si="32"/>
        <v>0.16</v>
      </c>
      <c r="AI77" s="195">
        <f t="shared" si="31"/>
        <v>0</v>
      </c>
      <c r="AJ77" s="195">
        <f t="shared" si="31"/>
        <v>0</v>
      </c>
      <c r="AK77" s="195">
        <f t="shared" si="31"/>
        <v>0</v>
      </c>
      <c r="AL77" s="195">
        <f t="shared" si="31"/>
        <v>0</v>
      </c>
      <c r="AM77" s="260"/>
      <c r="AN77" s="262"/>
      <c r="AO77" s="260"/>
      <c r="AP77" s="260"/>
      <c r="AQ77" s="262"/>
      <c r="AR77" s="261"/>
      <c r="AS77" s="263"/>
      <c r="AT77" s="263"/>
      <c r="AU77" s="263"/>
      <c r="AV77" s="263"/>
      <c r="AW77" s="271"/>
      <c r="AX77" s="261"/>
      <c r="AY77" s="261"/>
      <c r="AZ77" s="263"/>
      <c r="BA77" s="263"/>
      <c r="BB77" s="261"/>
      <c r="BC77" s="263"/>
      <c r="BD77" s="263"/>
      <c r="BE77" s="261"/>
      <c r="BF77" s="261"/>
      <c r="BG77" s="263"/>
      <c r="BH77" s="263"/>
      <c r="BI77" s="263"/>
      <c r="BJ77" s="263"/>
      <c r="BK77" s="263"/>
      <c r="BL77" s="261"/>
      <c r="BM77" s="261"/>
      <c r="BN77" s="263"/>
      <c r="BO77" s="263"/>
      <c r="BP77" s="261"/>
      <c r="BQ77" s="260"/>
      <c r="BR77" s="260"/>
      <c r="BS77" s="260"/>
      <c r="BT77" s="262"/>
      <c r="BU77" s="260"/>
      <c r="BV77" s="260"/>
      <c r="BW77" s="260"/>
      <c r="BX77" s="260"/>
      <c r="BY77" s="263"/>
      <c r="BZ77" s="262"/>
      <c r="CA77" s="262"/>
      <c r="CB77" s="260"/>
      <c r="CC77" s="260"/>
      <c r="CD77" s="262"/>
      <c r="CE77" s="260"/>
      <c r="CF77" s="260"/>
      <c r="CG77" s="262"/>
      <c r="CH77" s="262"/>
      <c r="CI77" s="260"/>
      <c r="CJ77" s="260"/>
      <c r="CK77" s="262"/>
      <c r="CL77" s="272"/>
      <c r="CM77" s="273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</row>
    <row r="78" spans="1:256" s="220" customFormat="1" ht="34.5" customHeight="1">
      <c r="A78" s="269" t="s">
        <v>259</v>
      </c>
      <c r="B78" s="270" t="s">
        <v>257</v>
      </c>
      <c r="C78" s="158" t="s">
        <v>260</v>
      </c>
      <c r="D78" s="231">
        <v>0</v>
      </c>
      <c r="E78" s="232">
        <v>0</v>
      </c>
      <c r="F78" s="231">
        <v>0</v>
      </c>
      <c r="G78" s="231">
        <v>0</v>
      </c>
      <c r="H78" s="231" t="s">
        <v>204</v>
      </c>
      <c r="I78" s="231" t="s">
        <v>204</v>
      </c>
      <c r="J78" s="231">
        <v>0</v>
      </c>
      <c r="K78" s="231">
        <v>0</v>
      </c>
      <c r="L78" s="231">
        <v>0</v>
      </c>
      <c r="M78" s="231">
        <v>0</v>
      </c>
      <c r="N78" s="231">
        <v>0</v>
      </c>
      <c r="O78" s="231" t="s">
        <v>204</v>
      </c>
      <c r="P78" s="231" t="s">
        <v>204</v>
      </c>
      <c r="Q78" s="231">
        <v>0</v>
      </c>
      <c r="R78" s="231">
        <v>0</v>
      </c>
      <c r="S78" s="231">
        <v>0</v>
      </c>
      <c r="T78" s="232">
        <v>0</v>
      </c>
      <c r="U78" s="232">
        <v>0</v>
      </c>
      <c r="V78" s="231" t="s">
        <v>204</v>
      </c>
      <c r="W78" s="231" t="s">
        <v>204</v>
      </c>
      <c r="X78" s="231">
        <v>0</v>
      </c>
      <c r="Y78" s="194">
        <v>0</v>
      </c>
      <c r="Z78" s="195">
        <v>0.106</v>
      </c>
      <c r="AA78" s="194">
        <v>0</v>
      </c>
      <c r="AB78" s="194">
        <v>0</v>
      </c>
      <c r="AC78" s="194">
        <v>0</v>
      </c>
      <c r="AD78" s="194">
        <v>0</v>
      </c>
      <c r="AE78" s="194">
        <v>0</v>
      </c>
      <c r="AF78" s="194">
        <v>0</v>
      </c>
      <c r="AG78" s="195">
        <f t="shared" si="32"/>
        <v>0.106</v>
      </c>
      <c r="AH78" s="195">
        <f t="shared" si="32"/>
        <v>0</v>
      </c>
      <c r="AI78" s="195">
        <f t="shared" si="31"/>
        <v>0</v>
      </c>
      <c r="AJ78" s="195">
        <f t="shared" si="31"/>
        <v>0</v>
      </c>
      <c r="AK78" s="195">
        <f t="shared" si="31"/>
        <v>0</v>
      </c>
      <c r="AL78" s="195">
        <f t="shared" si="31"/>
        <v>0</v>
      </c>
      <c r="AM78" s="260"/>
      <c r="AN78" s="262"/>
      <c r="AO78" s="260"/>
      <c r="AP78" s="260"/>
      <c r="AQ78" s="262"/>
      <c r="AR78" s="261"/>
      <c r="AS78" s="263"/>
      <c r="AT78" s="263"/>
      <c r="AU78" s="263"/>
      <c r="AV78" s="263"/>
      <c r="AW78" s="271"/>
      <c r="AX78" s="261"/>
      <c r="AY78" s="261"/>
      <c r="AZ78" s="263"/>
      <c r="BA78" s="263"/>
      <c r="BB78" s="261"/>
      <c r="BC78" s="263"/>
      <c r="BD78" s="263"/>
      <c r="BE78" s="261"/>
      <c r="BF78" s="261"/>
      <c r="BG78" s="263"/>
      <c r="BH78" s="263"/>
      <c r="BI78" s="263"/>
      <c r="BJ78" s="263"/>
      <c r="BK78" s="263"/>
      <c r="BL78" s="261"/>
      <c r="BM78" s="261"/>
      <c r="BN78" s="263"/>
      <c r="BO78" s="263"/>
      <c r="BP78" s="261"/>
      <c r="BQ78" s="260"/>
      <c r="BR78" s="260"/>
      <c r="BS78" s="260"/>
      <c r="BT78" s="262"/>
      <c r="BU78" s="260"/>
      <c r="BV78" s="260"/>
      <c r="BW78" s="260"/>
      <c r="BX78" s="260"/>
      <c r="BY78" s="263"/>
      <c r="BZ78" s="262"/>
      <c r="CA78" s="262"/>
      <c r="CB78" s="260"/>
      <c r="CC78" s="260"/>
      <c r="CD78" s="262"/>
      <c r="CE78" s="260"/>
      <c r="CF78" s="260"/>
      <c r="CG78" s="262"/>
      <c r="CH78" s="262"/>
      <c r="CI78" s="260"/>
      <c r="CJ78" s="260"/>
      <c r="CK78" s="262"/>
      <c r="CL78" s="272"/>
      <c r="CM78" s="273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</row>
    <row r="79" spans="1:256" s="220" customFormat="1" ht="32.25" customHeight="1">
      <c r="A79" s="269" t="s">
        <v>261</v>
      </c>
      <c r="B79" s="270" t="s">
        <v>262</v>
      </c>
      <c r="C79" s="158" t="s">
        <v>263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 t="s">
        <v>204</v>
      </c>
      <c r="J79" s="231">
        <v>0</v>
      </c>
      <c r="K79" s="231">
        <v>0</v>
      </c>
      <c r="L79" s="231">
        <v>0</v>
      </c>
      <c r="M79" s="231">
        <v>0</v>
      </c>
      <c r="N79" s="231">
        <v>0</v>
      </c>
      <c r="O79" s="231">
        <v>0</v>
      </c>
      <c r="P79" s="231" t="s">
        <v>204</v>
      </c>
      <c r="Q79" s="231">
        <v>0</v>
      </c>
      <c r="R79" s="231">
        <v>0</v>
      </c>
      <c r="S79" s="231">
        <v>0</v>
      </c>
      <c r="T79" s="232">
        <v>0</v>
      </c>
      <c r="U79" s="232">
        <v>0</v>
      </c>
      <c r="V79" s="232">
        <v>0</v>
      </c>
      <c r="W79" s="231" t="s">
        <v>204</v>
      </c>
      <c r="X79" s="231">
        <v>0</v>
      </c>
      <c r="Y79" s="194">
        <v>0</v>
      </c>
      <c r="Z79" s="195">
        <v>0.09</v>
      </c>
      <c r="AA79" s="194">
        <v>0</v>
      </c>
      <c r="AB79" s="194">
        <v>0</v>
      </c>
      <c r="AC79" s="194">
        <v>0.1</v>
      </c>
      <c r="AD79" s="194">
        <v>0</v>
      </c>
      <c r="AE79" s="194">
        <v>0</v>
      </c>
      <c r="AF79" s="194">
        <v>0</v>
      </c>
      <c r="AG79" s="195">
        <f t="shared" si="32"/>
        <v>0.09</v>
      </c>
      <c r="AH79" s="195">
        <f t="shared" si="32"/>
        <v>0</v>
      </c>
      <c r="AI79" s="195">
        <f t="shared" si="31"/>
        <v>0</v>
      </c>
      <c r="AJ79" s="195">
        <f t="shared" si="31"/>
        <v>0.1</v>
      </c>
      <c r="AK79" s="195">
        <f t="shared" si="31"/>
        <v>0</v>
      </c>
      <c r="AL79" s="195">
        <f t="shared" si="31"/>
        <v>0</v>
      </c>
      <c r="AM79" s="260"/>
      <c r="AN79" s="262"/>
      <c r="AO79" s="260"/>
      <c r="AP79" s="260"/>
      <c r="AQ79" s="262"/>
      <c r="AR79" s="261"/>
      <c r="AS79" s="263"/>
      <c r="AT79" s="263"/>
      <c r="AU79" s="263"/>
      <c r="AV79" s="263"/>
      <c r="AW79" s="271"/>
      <c r="AX79" s="261"/>
      <c r="AY79" s="261"/>
      <c r="AZ79" s="263"/>
      <c r="BA79" s="263"/>
      <c r="BB79" s="261"/>
      <c r="BC79" s="263"/>
      <c r="BD79" s="263"/>
      <c r="BE79" s="261"/>
      <c r="BF79" s="261"/>
      <c r="BG79" s="263"/>
      <c r="BH79" s="263"/>
      <c r="BI79" s="263"/>
      <c r="BJ79" s="263"/>
      <c r="BK79" s="263"/>
      <c r="BL79" s="261"/>
      <c r="BM79" s="261"/>
      <c r="BN79" s="263"/>
      <c r="BO79" s="263"/>
      <c r="BP79" s="261"/>
      <c r="BQ79" s="260"/>
      <c r="BR79" s="260"/>
      <c r="BS79" s="260"/>
      <c r="BT79" s="262"/>
      <c r="BU79" s="260"/>
      <c r="BV79" s="260"/>
      <c r="BW79" s="260"/>
      <c r="BX79" s="260"/>
      <c r="BY79" s="263"/>
      <c r="BZ79" s="262"/>
      <c r="CA79" s="262"/>
      <c r="CB79" s="260"/>
      <c r="CC79" s="260"/>
      <c r="CD79" s="262"/>
      <c r="CE79" s="260"/>
      <c r="CF79" s="260"/>
      <c r="CG79" s="262"/>
      <c r="CH79" s="262"/>
      <c r="CI79" s="260"/>
      <c r="CJ79" s="260"/>
      <c r="CK79" s="262"/>
      <c r="CL79" s="272"/>
      <c r="CM79" s="273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</row>
    <row r="80" spans="1:256" s="220" customFormat="1" ht="32.25" customHeight="1">
      <c r="A80" s="269" t="s">
        <v>264</v>
      </c>
      <c r="B80" s="270" t="s">
        <v>262</v>
      </c>
      <c r="C80" s="158" t="s">
        <v>265</v>
      </c>
      <c r="D80" s="231">
        <v>0</v>
      </c>
      <c r="E80" s="232">
        <v>0</v>
      </c>
      <c r="F80" s="231">
        <v>0</v>
      </c>
      <c r="G80" s="231">
        <v>0</v>
      </c>
      <c r="H80" s="231" t="s">
        <v>204</v>
      </c>
      <c r="I80" s="231" t="s">
        <v>204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 t="s">
        <v>204</v>
      </c>
      <c r="P80" s="231" t="s">
        <v>204</v>
      </c>
      <c r="Q80" s="231">
        <v>0</v>
      </c>
      <c r="R80" s="231">
        <v>0</v>
      </c>
      <c r="S80" s="231">
        <v>0</v>
      </c>
      <c r="T80" s="232">
        <v>0</v>
      </c>
      <c r="U80" s="232">
        <v>0</v>
      </c>
      <c r="V80" s="231" t="s">
        <v>204</v>
      </c>
      <c r="W80" s="231" t="s">
        <v>204</v>
      </c>
      <c r="X80" s="231">
        <v>0</v>
      </c>
      <c r="Y80" s="194">
        <v>0</v>
      </c>
      <c r="Z80" s="195">
        <v>1.9E-2</v>
      </c>
      <c r="AA80" s="194">
        <v>0</v>
      </c>
      <c r="AB80" s="194">
        <v>0</v>
      </c>
      <c r="AC80" s="194">
        <v>0</v>
      </c>
      <c r="AD80" s="194">
        <v>0</v>
      </c>
      <c r="AE80" s="194">
        <v>0</v>
      </c>
      <c r="AF80" s="194">
        <v>0</v>
      </c>
      <c r="AG80" s="195">
        <f t="shared" si="32"/>
        <v>1.9E-2</v>
      </c>
      <c r="AH80" s="195">
        <f t="shared" si="32"/>
        <v>0</v>
      </c>
      <c r="AI80" s="195">
        <f t="shared" si="31"/>
        <v>0</v>
      </c>
      <c r="AJ80" s="195">
        <f t="shared" si="31"/>
        <v>0</v>
      </c>
      <c r="AK80" s="195">
        <f t="shared" si="31"/>
        <v>0</v>
      </c>
      <c r="AL80" s="195">
        <f t="shared" si="31"/>
        <v>0</v>
      </c>
      <c r="AM80" s="260"/>
      <c r="AN80" s="262"/>
      <c r="AO80" s="260"/>
      <c r="AP80" s="260"/>
      <c r="AQ80" s="262"/>
      <c r="AR80" s="261"/>
      <c r="AS80" s="263"/>
      <c r="AT80" s="263"/>
      <c r="AU80" s="263"/>
      <c r="AV80" s="263"/>
      <c r="AW80" s="271"/>
      <c r="AX80" s="261"/>
      <c r="AY80" s="261"/>
      <c r="AZ80" s="263"/>
      <c r="BA80" s="263"/>
      <c r="BB80" s="261"/>
      <c r="BC80" s="263"/>
      <c r="BD80" s="263"/>
      <c r="BE80" s="261"/>
      <c r="BF80" s="261"/>
      <c r="BG80" s="263"/>
      <c r="BH80" s="263"/>
      <c r="BI80" s="263"/>
      <c r="BJ80" s="263"/>
      <c r="BK80" s="263"/>
      <c r="BL80" s="261"/>
      <c r="BM80" s="261"/>
      <c r="BN80" s="263"/>
      <c r="BO80" s="263"/>
      <c r="BP80" s="261"/>
      <c r="BQ80" s="260"/>
      <c r="BR80" s="260"/>
      <c r="BS80" s="260"/>
      <c r="BT80" s="262"/>
      <c r="BU80" s="260"/>
      <c r="BV80" s="260"/>
      <c r="BW80" s="260"/>
      <c r="BX80" s="260"/>
      <c r="BY80" s="263"/>
      <c r="BZ80" s="262"/>
      <c r="CA80" s="262"/>
      <c r="CB80" s="260"/>
      <c r="CC80" s="260"/>
      <c r="CD80" s="262"/>
      <c r="CE80" s="260"/>
      <c r="CF80" s="260"/>
      <c r="CG80" s="262"/>
      <c r="CH80" s="262"/>
      <c r="CI80" s="260"/>
      <c r="CJ80" s="260"/>
      <c r="CK80" s="262"/>
      <c r="CL80" s="272"/>
      <c r="CM80" s="273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</row>
    <row r="81" spans="1:256" s="220" customFormat="1" ht="32.25" customHeight="1">
      <c r="A81" s="269" t="s">
        <v>266</v>
      </c>
      <c r="B81" s="270" t="s">
        <v>267</v>
      </c>
      <c r="C81" s="158" t="s">
        <v>268</v>
      </c>
      <c r="D81" s="231">
        <v>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231">
        <v>0</v>
      </c>
      <c r="M81" s="231">
        <v>0</v>
      </c>
      <c r="N81" s="231">
        <v>0</v>
      </c>
      <c r="O81" s="231">
        <v>0</v>
      </c>
      <c r="P81" s="231">
        <v>0</v>
      </c>
      <c r="Q81" s="231">
        <v>0</v>
      </c>
      <c r="R81" s="231">
        <v>0</v>
      </c>
      <c r="S81" s="231">
        <v>0</v>
      </c>
      <c r="T81" s="232">
        <v>0</v>
      </c>
      <c r="U81" s="232">
        <v>0</v>
      </c>
      <c r="V81" s="232">
        <v>0</v>
      </c>
      <c r="W81" s="232">
        <v>0</v>
      </c>
      <c r="X81" s="231">
        <v>0</v>
      </c>
      <c r="Y81" s="194">
        <v>0</v>
      </c>
      <c r="Z81" s="195">
        <v>2.2400000000000002</v>
      </c>
      <c r="AA81" s="194">
        <v>0</v>
      </c>
      <c r="AB81" s="194">
        <v>0</v>
      </c>
      <c r="AC81" s="194">
        <v>3.92</v>
      </c>
      <c r="AD81" s="194">
        <v>0</v>
      </c>
      <c r="AE81" s="194">
        <v>0</v>
      </c>
      <c r="AF81" s="194">
        <v>0</v>
      </c>
      <c r="AG81" s="195">
        <f t="shared" si="32"/>
        <v>2.2400000000000002</v>
      </c>
      <c r="AH81" s="195">
        <f t="shared" si="32"/>
        <v>0</v>
      </c>
      <c r="AI81" s="195">
        <f t="shared" si="31"/>
        <v>0</v>
      </c>
      <c r="AJ81" s="195">
        <f t="shared" si="31"/>
        <v>3.92</v>
      </c>
      <c r="AK81" s="195">
        <f t="shared" si="31"/>
        <v>0</v>
      </c>
      <c r="AL81" s="195">
        <f t="shared" si="31"/>
        <v>0</v>
      </c>
      <c r="AM81" s="260"/>
      <c r="AN81" s="262"/>
      <c r="AO81" s="260"/>
      <c r="AP81" s="260"/>
      <c r="AQ81" s="262"/>
      <c r="AR81" s="261"/>
      <c r="AS81" s="263"/>
      <c r="AT81" s="263"/>
      <c r="AU81" s="263"/>
      <c r="AV81" s="263"/>
      <c r="AW81" s="271"/>
      <c r="AX81" s="261"/>
      <c r="AY81" s="261"/>
      <c r="AZ81" s="263"/>
      <c r="BA81" s="263"/>
      <c r="BB81" s="261"/>
      <c r="BC81" s="263"/>
      <c r="BD81" s="263"/>
      <c r="BE81" s="261"/>
      <c r="BF81" s="261"/>
      <c r="BG81" s="263"/>
      <c r="BH81" s="263"/>
      <c r="BI81" s="263"/>
      <c r="BJ81" s="263"/>
      <c r="BK81" s="263"/>
      <c r="BL81" s="261"/>
      <c r="BM81" s="261"/>
      <c r="BN81" s="263"/>
      <c r="BO81" s="263"/>
      <c r="BP81" s="261"/>
      <c r="BQ81" s="260"/>
      <c r="BR81" s="260"/>
      <c r="BS81" s="260"/>
      <c r="BT81" s="262"/>
      <c r="BU81" s="260"/>
      <c r="BV81" s="260"/>
      <c r="BW81" s="260"/>
      <c r="BX81" s="260"/>
      <c r="BY81" s="263"/>
      <c r="BZ81" s="262"/>
      <c r="CA81" s="262"/>
      <c r="CB81" s="260"/>
      <c r="CC81" s="260"/>
      <c r="CD81" s="262"/>
      <c r="CE81" s="260"/>
      <c r="CF81" s="260"/>
      <c r="CG81" s="262"/>
      <c r="CH81" s="262"/>
      <c r="CI81" s="260"/>
      <c r="CJ81" s="260"/>
      <c r="CK81" s="262"/>
      <c r="CL81" s="272"/>
      <c r="CM81" s="273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</row>
    <row r="82" spans="1:256" s="220" customFormat="1" ht="32.25" customHeight="1">
      <c r="A82" s="269" t="s">
        <v>269</v>
      </c>
      <c r="B82" s="274" t="s">
        <v>267</v>
      </c>
      <c r="C82" s="158" t="s">
        <v>270</v>
      </c>
      <c r="D82" s="231">
        <v>0</v>
      </c>
      <c r="E82" s="232">
        <v>0</v>
      </c>
      <c r="F82" s="231">
        <v>0</v>
      </c>
      <c r="G82" s="231">
        <v>0</v>
      </c>
      <c r="H82" s="231" t="s">
        <v>204</v>
      </c>
      <c r="I82" s="231" t="s">
        <v>204</v>
      </c>
      <c r="J82" s="231">
        <v>0</v>
      </c>
      <c r="K82" s="231">
        <v>0</v>
      </c>
      <c r="L82" s="231">
        <v>0</v>
      </c>
      <c r="M82" s="231">
        <v>0</v>
      </c>
      <c r="N82" s="231">
        <v>0</v>
      </c>
      <c r="O82" s="231" t="s">
        <v>204</v>
      </c>
      <c r="P82" s="231" t="s">
        <v>204</v>
      </c>
      <c r="Q82" s="231">
        <v>0</v>
      </c>
      <c r="R82" s="231">
        <v>0</v>
      </c>
      <c r="S82" s="231">
        <v>0</v>
      </c>
      <c r="T82" s="232">
        <v>0</v>
      </c>
      <c r="U82" s="232">
        <v>0</v>
      </c>
      <c r="V82" s="231" t="s">
        <v>204</v>
      </c>
      <c r="W82" s="231" t="s">
        <v>204</v>
      </c>
      <c r="X82" s="231">
        <v>0</v>
      </c>
      <c r="Y82" s="194">
        <v>0</v>
      </c>
      <c r="Z82" s="195">
        <v>0.375</v>
      </c>
      <c r="AA82" s="194">
        <v>0</v>
      </c>
      <c r="AB82" s="194">
        <v>0</v>
      </c>
      <c r="AC82" s="194">
        <v>0</v>
      </c>
      <c r="AD82" s="194">
        <v>0</v>
      </c>
      <c r="AE82" s="194">
        <v>0</v>
      </c>
      <c r="AF82" s="194">
        <v>0</v>
      </c>
      <c r="AG82" s="195">
        <f t="shared" si="32"/>
        <v>0.375</v>
      </c>
      <c r="AH82" s="195">
        <f t="shared" si="32"/>
        <v>0</v>
      </c>
      <c r="AI82" s="195">
        <f t="shared" si="31"/>
        <v>0</v>
      </c>
      <c r="AJ82" s="195">
        <f t="shared" si="31"/>
        <v>0</v>
      </c>
      <c r="AK82" s="195">
        <f t="shared" si="31"/>
        <v>0</v>
      </c>
      <c r="AL82" s="195">
        <f t="shared" si="31"/>
        <v>0</v>
      </c>
      <c r="AM82" s="260"/>
      <c r="AN82" s="262"/>
      <c r="AO82" s="260"/>
      <c r="AP82" s="260"/>
      <c r="AQ82" s="262"/>
      <c r="AR82" s="261"/>
      <c r="AS82" s="263"/>
      <c r="AT82" s="263"/>
      <c r="AU82" s="263"/>
      <c r="AV82" s="263"/>
      <c r="AW82" s="271"/>
      <c r="AX82" s="261"/>
      <c r="AY82" s="261"/>
      <c r="AZ82" s="263"/>
      <c r="BA82" s="263"/>
      <c r="BB82" s="261"/>
      <c r="BC82" s="263"/>
      <c r="BD82" s="263"/>
      <c r="BE82" s="261"/>
      <c r="BF82" s="261"/>
      <c r="BG82" s="263"/>
      <c r="BH82" s="263"/>
      <c r="BI82" s="263"/>
      <c r="BJ82" s="263"/>
      <c r="BK82" s="263"/>
      <c r="BL82" s="261"/>
      <c r="BM82" s="261"/>
      <c r="BN82" s="263"/>
      <c r="BO82" s="263"/>
      <c r="BP82" s="261"/>
      <c r="BQ82" s="260"/>
      <c r="BR82" s="260"/>
      <c r="BS82" s="260"/>
      <c r="BT82" s="262"/>
      <c r="BU82" s="260"/>
      <c r="BV82" s="260"/>
      <c r="BW82" s="260"/>
      <c r="BX82" s="260"/>
      <c r="BY82" s="263"/>
      <c r="BZ82" s="262"/>
      <c r="CA82" s="262"/>
      <c r="CB82" s="260"/>
      <c r="CC82" s="260"/>
      <c r="CD82" s="262"/>
      <c r="CE82" s="260"/>
      <c r="CF82" s="260"/>
      <c r="CG82" s="262"/>
      <c r="CH82" s="262"/>
      <c r="CI82" s="260"/>
      <c r="CJ82" s="260"/>
      <c r="CK82" s="262"/>
      <c r="CL82" s="272"/>
      <c r="CM82" s="273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</row>
    <row r="83" spans="1:256" s="220" customFormat="1" ht="32.25" customHeight="1">
      <c r="A83" s="269" t="s">
        <v>271</v>
      </c>
      <c r="B83" s="275" t="s">
        <v>394</v>
      </c>
      <c r="C83" s="276" t="s">
        <v>278</v>
      </c>
      <c r="D83" s="231">
        <v>0</v>
      </c>
      <c r="E83" s="231">
        <v>0</v>
      </c>
      <c r="F83" s="231">
        <v>0</v>
      </c>
      <c r="G83" s="231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M83" s="231">
        <v>0</v>
      </c>
      <c r="N83" s="231">
        <v>0</v>
      </c>
      <c r="O83" s="231">
        <v>0</v>
      </c>
      <c r="P83" s="231">
        <v>0</v>
      </c>
      <c r="Q83" s="231">
        <v>0</v>
      </c>
      <c r="R83" s="231">
        <v>0</v>
      </c>
      <c r="S83" s="231">
        <v>0</v>
      </c>
      <c r="T83" s="232">
        <v>0</v>
      </c>
      <c r="U83" s="232">
        <v>0</v>
      </c>
      <c r="V83" s="232">
        <v>0</v>
      </c>
      <c r="W83" s="232">
        <v>0</v>
      </c>
      <c r="X83" s="231">
        <v>0</v>
      </c>
      <c r="Y83" s="194">
        <v>0</v>
      </c>
      <c r="Z83" s="195">
        <v>0.501</v>
      </c>
      <c r="AA83" s="194">
        <v>0</v>
      </c>
      <c r="AB83" s="194">
        <v>0</v>
      </c>
      <c r="AC83" s="194">
        <v>0.7</v>
      </c>
      <c r="AD83" s="194">
        <v>0</v>
      </c>
      <c r="AE83" s="194">
        <v>0</v>
      </c>
      <c r="AF83" s="194">
        <v>0</v>
      </c>
      <c r="AG83" s="195">
        <f t="shared" si="32"/>
        <v>0.501</v>
      </c>
      <c r="AH83" s="195">
        <f t="shared" si="32"/>
        <v>0</v>
      </c>
      <c r="AI83" s="195">
        <f t="shared" si="31"/>
        <v>0</v>
      </c>
      <c r="AJ83" s="195">
        <f t="shared" si="31"/>
        <v>0.7</v>
      </c>
      <c r="AK83" s="195">
        <f t="shared" si="31"/>
        <v>0</v>
      </c>
      <c r="AL83" s="195">
        <f t="shared" si="31"/>
        <v>0</v>
      </c>
      <c r="AM83" s="260"/>
      <c r="AN83" s="262"/>
      <c r="AO83" s="260"/>
      <c r="AP83" s="260"/>
      <c r="AQ83" s="262"/>
      <c r="AR83" s="261"/>
      <c r="AS83" s="263"/>
      <c r="AT83" s="263"/>
      <c r="AU83" s="263"/>
      <c r="AV83" s="263"/>
      <c r="AW83" s="271"/>
      <c r="AX83" s="261"/>
      <c r="AY83" s="261"/>
      <c r="AZ83" s="263"/>
      <c r="BA83" s="263"/>
      <c r="BB83" s="261"/>
      <c r="BC83" s="263"/>
      <c r="BD83" s="263"/>
      <c r="BE83" s="261"/>
      <c r="BF83" s="261"/>
      <c r="BG83" s="263"/>
      <c r="BH83" s="263"/>
      <c r="BI83" s="263"/>
      <c r="BJ83" s="263"/>
      <c r="BK83" s="263"/>
      <c r="BL83" s="261"/>
      <c r="BM83" s="261"/>
      <c r="BN83" s="263"/>
      <c r="BO83" s="263"/>
      <c r="BP83" s="261"/>
      <c r="BQ83" s="260"/>
      <c r="BR83" s="260"/>
      <c r="BS83" s="260"/>
      <c r="BT83" s="262"/>
      <c r="BU83" s="260"/>
      <c r="BV83" s="260"/>
      <c r="BW83" s="260"/>
      <c r="BX83" s="260"/>
      <c r="BY83" s="263"/>
      <c r="BZ83" s="262"/>
      <c r="CA83" s="262"/>
      <c r="CB83" s="260"/>
      <c r="CC83" s="260"/>
      <c r="CD83" s="262"/>
      <c r="CE83" s="260"/>
      <c r="CF83" s="260"/>
      <c r="CG83" s="262"/>
      <c r="CH83" s="262"/>
      <c r="CI83" s="260"/>
      <c r="CJ83" s="260"/>
      <c r="CK83" s="262"/>
      <c r="CL83" s="272"/>
      <c r="CM83" s="273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2"/>
      <c r="GF83" s="142"/>
      <c r="GG83" s="142"/>
      <c r="GH83" s="142"/>
      <c r="GI83" s="142"/>
      <c r="GJ83" s="142"/>
      <c r="GK83" s="142"/>
      <c r="GL83" s="142"/>
      <c r="GM83" s="142"/>
      <c r="GN83" s="142"/>
      <c r="GO83" s="142"/>
      <c r="GP83" s="142"/>
      <c r="GQ83" s="142"/>
      <c r="GR83" s="142"/>
      <c r="GS83" s="142"/>
      <c r="GT83" s="142"/>
      <c r="GU83" s="142"/>
      <c r="GV83" s="142"/>
      <c r="GW83" s="142"/>
      <c r="GX83" s="142"/>
      <c r="GY83" s="142"/>
      <c r="GZ83" s="142"/>
      <c r="HA83" s="142"/>
      <c r="HB83" s="142"/>
      <c r="HC83" s="142"/>
      <c r="HD83" s="142"/>
      <c r="HE83" s="142"/>
      <c r="HF83" s="142"/>
      <c r="HG83" s="142"/>
      <c r="HH83" s="142"/>
      <c r="HI83" s="142"/>
      <c r="HJ83" s="142"/>
      <c r="HK83" s="142"/>
      <c r="HL83" s="142"/>
      <c r="HM83" s="142"/>
      <c r="HN83" s="142"/>
      <c r="HO83" s="142"/>
      <c r="HP83" s="142"/>
      <c r="HQ83" s="142"/>
      <c r="HR83" s="142"/>
      <c r="HS83" s="142"/>
      <c r="HT83" s="142"/>
      <c r="HU83" s="142"/>
      <c r="HV83" s="142"/>
      <c r="HW83" s="142"/>
      <c r="HX83" s="142"/>
      <c r="HY83" s="142"/>
      <c r="HZ83" s="142"/>
      <c r="IA83" s="142"/>
      <c r="IB83" s="142"/>
      <c r="IC83" s="142"/>
      <c r="ID83" s="142"/>
      <c r="IE83" s="142"/>
      <c r="IF83" s="142"/>
      <c r="IG83" s="142"/>
      <c r="IH83" s="142"/>
      <c r="II83" s="142"/>
      <c r="IJ83" s="142"/>
      <c r="IK83" s="142"/>
      <c r="IL83" s="142"/>
      <c r="IM83" s="142"/>
      <c r="IN83" s="142"/>
      <c r="IO83" s="142"/>
      <c r="IP83" s="142"/>
      <c r="IQ83" s="142"/>
      <c r="IR83" s="142"/>
      <c r="IS83" s="142"/>
      <c r="IT83" s="142"/>
      <c r="IU83" s="142"/>
      <c r="IV83" s="142"/>
    </row>
    <row r="84" spans="1:256" s="220" customFormat="1" ht="32.25" customHeight="1">
      <c r="A84" s="269" t="s">
        <v>274</v>
      </c>
      <c r="B84" s="275" t="s">
        <v>394</v>
      </c>
      <c r="C84" s="276" t="s">
        <v>280</v>
      </c>
      <c r="D84" s="231">
        <v>0</v>
      </c>
      <c r="E84" s="232">
        <v>0</v>
      </c>
      <c r="F84" s="231">
        <v>0</v>
      </c>
      <c r="G84" s="231">
        <v>0</v>
      </c>
      <c r="H84" s="231" t="s">
        <v>204</v>
      </c>
      <c r="I84" s="231" t="s">
        <v>204</v>
      </c>
      <c r="J84" s="231">
        <v>0</v>
      </c>
      <c r="K84" s="231">
        <v>0</v>
      </c>
      <c r="L84" s="231">
        <v>0</v>
      </c>
      <c r="M84" s="231">
        <v>0</v>
      </c>
      <c r="N84" s="231">
        <v>0</v>
      </c>
      <c r="O84" s="231" t="s">
        <v>204</v>
      </c>
      <c r="P84" s="231" t="s">
        <v>204</v>
      </c>
      <c r="Q84" s="231">
        <v>0</v>
      </c>
      <c r="R84" s="231">
        <v>0</v>
      </c>
      <c r="S84" s="231">
        <v>0</v>
      </c>
      <c r="T84" s="232">
        <v>0</v>
      </c>
      <c r="U84" s="232">
        <v>0</v>
      </c>
      <c r="V84" s="231" t="s">
        <v>204</v>
      </c>
      <c r="W84" s="231" t="s">
        <v>204</v>
      </c>
      <c r="X84" s="231">
        <v>0</v>
      </c>
      <c r="Y84" s="194">
        <v>0</v>
      </c>
      <c r="Z84" s="195">
        <v>0.17</v>
      </c>
      <c r="AA84" s="194">
        <v>0</v>
      </c>
      <c r="AB84" s="194">
        <v>0</v>
      </c>
      <c r="AC84" s="194">
        <v>0</v>
      </c>
      <c r="AD84" s="194">
        <v>0</v>
      </c>
      <c r="AE84" s="194">
        <v>0</v>
      </c>
      <c r="AF84" s="194">
        <v>0</v>
      </c>
      <c r="AG84" s="195">
        <f t="shared" si="32"/>
        <v>0.17</v>
      </c>
      <c r="AH84" s="195">
        <f t="shared" si="32"/>
        <v>0</v>
      </c>
      <c r="AI84" s="195">
        <f t="shared" si="31"/>
        <v>0</v>
      </c>
      <c r="AJ84" s="195">
        <f t="shared" si="31"/>
        <v>0</v>
      </c>
      <c r="AK84" s="195">
        <f t="shared" si="31"/>
        <v>0</v>
      </c>
      <c r="AL84" s="195">
        <f t="shared" si="31"/>
        <v>0</v>
      </c>
      <c r="AM84" s="260"/>
      <c r="AN84" s="262"/>
      <c r="AO84" s="260"/>
      <c r="AP84" s="260"/>
      <c r="AQ84" s="262"/>
      <c r="AR84" s="261"/>
      <c r="AS84" s="263"/>
      <c r="AT84" s="263"/>
      <c r="AU84" s="263"/>
      <c r="AV84" s="263"/>
      <c r="AW84" s="271"/>
      <c r="AX84" s="261"/>
      <c r="AY84" s="261"/>
      <c r="AZ84" s="263"/>
      <c r="BA84" s="263"/>
      <c r="BB84" s="261"/>
      <c r="BC84" s="263"/>
      <c r="BD84" s="263"/>
      <c r="BE84" s="261"/>
      <c r="BF84" s="261"/>
      <c r="BG84" s="263"/>
      <c r="BH84" s="263"/>
      <c r="BI84" s="263"/>
      <c r="BJ84" s="263"/>
      <c r="BK84" s="263"/>
      <c r="BL84" s="261"/>
      <c r="BM84" s="261"/>
      <c r="BN84" s="263"/>
      <c r="BO84" s="263"/>
      <c r="BP84" s="261"/>
      <c r="BQ84" s="260"/>
      <c r="BR84" s="260"/>
      <c r="BS84" s="260"/>
      <c r="BT84" s="262"/>
      <c r="BU84" s="260"/>
      <c r="BV84" s="260"/>
      <c r="BW84" s="260"/>
      <c r="BX84" s="260"/>
      <c r="BY84" s="263"/>
      <c r="BZ84" s="262"/>
      <c r="CA84" s="262"/>
      <c r="CB84" s="260"/>
      <c r="CC84" s="260"/>
      <c r="CD84" s="262"/>
      <c r="CE84" s="260"/>
      <c r="CF84" s="260"/>
      <c r="CG84" s="262"/>
      <c r="CH84" s="262"/>
      <c r="CI84" s="260"/>
      <c r="CJ84" s="260"/>
      <c r="CK84" s="262"/>
      <c r="CL84" s="272"/>
      <c r="CM84" s="273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2"/>
      <c r="GF84" s="142"/>
      <c r="GG84" s="142"/>
      <c r="GH84" s="142"/>
      <c r="GI84" s="142"/>
      <c r="GJ84" s="142"/>
      <c r="GK84" s="142"/>
      <c r="GL84" s="142"/>
      <c r="GM84" s="142"/>
      <c r="GN84" s="142"/>
      <c r="GO84" s="142"/>
      <c r="GP84" s="142"/>
      <c r="GQ84" s="142"/>
      <c r="GR84" s="142"/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142"/>
      <c r="HH84" s="142"/>
      <c r="HI84" s="142"/>
      <c r="HJ84" s="142"/>
      <c r="HK84" s="142"/>
      <c r="HL84" s="142"/>
      <c r="HM84" s="142"/>
      <c r="HN84" s="142"/>
      <c r="HO84" s="142"/>
      <c r="HP84" s="142"/>
      <c r="HQ84" s="142"/>
      <c r="HR84" s="142"/>
      <c r="HS84" s="142"/>
      <c r="HT84" s="142"/>
      <c r="HU84" s="142"/>
      <c r="HV84" s="142"/>
      <c r="HW84" s="142"/>
      <c r="HX84" s="142"/>
      <c r="HY84" s="142"/>
      <c r="HZ84" s="142"/>
      <c r="IA84" s="142"/>
      <c r="IB84" s="142"/>
      <c r="IC84" s="142"/>
      <c r="ID84" s="142"/>
      <c r="IE84" s="142"/>
      <c r="IF84" s="142"/>
      <c r="IG84" s="142"/>
      <c r="IH84" s="142"/>
      <c r="II84" s="142"/>
      <c r="IJ84" s="142"/>
      <c r="IK84" s="142"/>
      <c r="IL84" s="142"/>
      <c r="IM84" s="142"/>
      <c r="IN84" s="142"/>
      <c r="IO84" s="142"/>
      <c r="IP84" s="142"/>
      <c r="IQ84" s="142"/>
      <c r="IR84" s="142"/>
      <c r="IS84" s="142"/>
      <c r="IT84" s="142"/>
      <c r="IU84" s="142"/>
      <c r="IV84" s="142"/>
    </row>
    <row r="85" spans="1:256" s="220" customFormat="1" ht="32.25" customHeight="1">
      <c r="A85" s="269" t="s">
        <v>276</v>
      </c>
      <c r="B85" s="255" t="s">
        <v>395</v>
      </c>
      <c r="C85" s="277" t="s">
        <v>273</v>
      </c>
      <c r="D85" s="231">
        <v>0</v>
      </c>
      <c r="E85" s="231">
        <v>0</v>
      </c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231">
        <v>0</v>
      </c>
      <c r="M85" s="231">
        <v>0</v>
      </c>
      <c r="N85" s="231">
        <v>0</v>
      </c>
      <c r="O85" s="231">
        <v>0</v>
      </c>
      <c r="P85" s="231">
        <v>0</v>
      </c>
      <c r="Q85" s="231">
        <v>0</v>
      </c>
      <c r="R85" s="231">
        <v>0</v>
      </c>
      <c r="S85" s="231">
        <v>0</v>
      </c>
      <c r="T85" s="232">
        <v>0</v>
      </c>
      <c r="U85" s="232">
        <v>0</v>
      </c>
      <c r="V85" s="232">
        <v>0</v>
      </c>
      <c r="W85" s="232">
        <v>0</v>
      </c>
      <c r="X85" s="231">
        <v>0</v>
      </c>
      <c r="Y85" s="194">
        <v>0</v>
      </c>
      <c r="Z85" s="195">
        <v>0.36199999999999999</v>
      </c>
      <c r="AA85" s="289">
        <v>0.1</v>
      </c>
      <c r="AB85" s="194">
        <v>0</v>
      </c>
      <c r="AC85" s="194">
        <v>0</v>
      </c>
      <c r="AD85" s="194">
        <v>0</v>
      </c>
      <c r="AE85" s="194">
        <v>0</v>
      </c>
      <c r="AF85" s="194">
        <v>0</v>
      </c>
      <c r="AG85" s="195">
        <f t="shared" si="32"/>
        <v>0.36199999999999999</v>
      </c>
      <c r="AH85" s="298">
        <f t="shared" si="32"/>
        <v>0.1</v>
      </c>
      <c r="AI85" s="195">
        <f t="shared" si="31"/>
        <v>0</v>
      </c>
      <c r="AJ85" s="195">
        <f t="shared" si="31"/>
        <v>0</v>
      </c>
      <c r="AK85" s="195">
        <f t="shared" si="31"/>
        <v>0</v>
      </c>
      <c r="AL85" s="195">
        <f t="shared" si="31"/>
        <v>0</v>
      </c>
      <c r="AM85" s="260"/>
      <c r="AN85" s="262"/>
      <c r="AO85" s="260"/>
      <c r="AP85" s="260"/>
      <c r="AQ85" s="262"/>
      <c r="AR85" s="261"/>
      <c r="AS85" s="263"/>
      <c r="AT85" s="263"/>
      <c r="AU85" s="263"/>
      <c r="AV85" s="263"/>
      <c r="AW85" s="271"/>
      <c r="AX85" s="261"/>
      <c r="AY85" s="261"/>
      <c r="AZ85" s="263"/>
      <c r="BA85" s="263"/>
      <c r="BB85" s="261"/>
      <c r="BC85" s="263"/>
      <c r="BD85" s="263"/>
      <c r="BE85" s="261"/>
      <c r="BF85" s="261"/>
      <c r="BG85" s="263"/>
      <c r="BH85" s="263"/>
      <c r="BI85" s="263"/>
      <c r="BJ85" s="263"/>
      <c r="BK85" s="263"/>
      <c r="BL85" s="261"/>
      <c r="BM85" s="261"/>
      <c r="BN85" s="263"/>
      <c r="BO85" s="263"/>
      <c r="BP85" s="261"/>
      <c r="BQ85" s="260"/>
      <c r="BR85" s="260"/>
      <c r="BS85" s="260"/>
      <c r="BT85" s="262"/>
      <c r="BU85" s="260"/>
      <c r="BV85" s="260"/>
      <c r="BW85" s="260"/>
      <c r="BX85" s="260"/>
      <c r="BY85" s="263"/>
      <c r="BZ85" s="262"/>
      <c r="CA85" s="262"/>
      <c r="CB85" s="260"/>
      <c r="CC85" s="260"/>
      <c r="CD85" s="262"/>
      <c r="CE85" s="260"/>
      <c r="CF85" s="260"/>
      <c r="CG85" s="262"/>
      <c r="CH85" s="262"/>
      <c r="CI85" s="260"/>
      <c r="CJ85" s="260"/>
      <c r="CK85" s="262"/>
      <c r="CL85" s="272"/>
      <c r="CM85" s="273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2"/>
      <c r="GF85" s="142"/>
      <c r="GG85" s="142"/>
      <c r="GH85" s="142"/>
      <c r="GI85" s="142"/>
      <c r="GJ85" s="142"/>
      <c r="GK85" s="142"/>
      <c r="GL85" s="142"/>
      <c r="GM85" s="142"/>
      <c r="GN85" s="142"/>
      <c r="GO85" s="142"/>
      <c r="GP85" s="142"/>
      <c r="GQ85" s="142"/>
      <c r="GR85" s="142"/>
      <c r="GS85" s="142"/>
      <c r="GT85" s="142"/>
      <c r="GU85" s="142"/>
      <c r="GV85" s="142"/>
      <c r="GW85" s="142"/>
      <c r="GX85" s="142"/>
      <c r="GY85" s="142"/>
      <c r="GZ85" s="142"/>
      <c r="HA85" s="142"/>
      <c r="HB85" s="142"/>
      <c r="HC85" s="142"/>
      <c r="HD85" s="142"/>
      <c r="HE85" s="142"/>
      <c r="HF85" s="142"/>
      <c r="HG85" s="142"/>
      <c r="HH85" s="142"/>
      <c r="HI85" s="142"/>
      <c r="HJ85" s="142"/>
      <c r="HK85" s="142"/>
      <c r="HL85" s="142"/>
      <c r="HM85" s="142"/>
      <c r="HN85" s="142"/>
      <c r="HO85" s="142"/>
      <c r="HP85" s="142"/>
      <c r="HQ85" s="142"/>
      <c r="HR85" s="142"/>
      <c r="HS85" s="142"/>
      <c r="HT85" s="142"/>
      <c r="HU85" s="142"/>
      <c r="HV85" s="142"/>
      <c r="HW85" s="142"/>
      <c r="HX85" s="142"/>
      <c r="HY85" s="142"/>
      <c r="HZ85" s="142"/>
      <c r="IA85" s="142"/>
      <c r="IB85" s="142"/>
      <c r="IC85" s="142"/>
      <c r="ID85" s="142"/>
      <c r="IE85" s="142"/>
      <c r="IF85" s="142"/>
      <c r="IG85" s="142"/>
      <c r="IH85" s="142"/>
      <c r="II85" s="142"/>
      <c r="IJ85" s="142"/>
      <c r="IK85" s="142"/>
      <c r="IL85" s="142"/>
      <c r="IM85" s="142"/>
      <c r="IN85" s="142"/>
      <c r="IO85" s="142"/>
      <c r="IP85" s="142"/>
      <c r="IQ85" s="142"/>
      <c r="IR85" s="142"/>
      <c r="IS85" s="142"/>
      <c r="IT85" s="142"/>
      <c r="IU85" s="142"/>
      <c r="IV85" s="142"/>
    </row>
    <row r="86" spans="1:256" s="220" customFormat="1" ht="32.25" customHeight="1">
      <c r="A86" s="269" t="s">
        <v>279</v>
      </c>
      <c r="B86" s="255" t="s">
        <v>395</v>
      </c>
      <c r="C86" s="278" t="s">
        <v>275</v>
      </c>
      <c r="D86" s="231">
        <v>0</v>
      </c>
      <c r="E86" s="232">
        <v>0</v>
      </c>
      <c r="F86" s="231">
        <v>0</v>
      </c>
      <c r="G86" s="231">
        <v>0</v>
      </c>
      <c r="H86" s="231" t="s">
        <v>204</v>
      </c>
      <c r="I86" s="231" t="s">
        <v>204</v>
      </c>
      <c r="J86" s="231">
        <v>0</v>
      </c>
      <c r="K86" s="231">
        <v>0</v>
      </c>
      <c r="L86" s="231">
        <v>0</v>
      </c>
      <c r="M86" s="231">
        <v>0</v>
      </c>
      <c r="N86" s="231">
        <v>0</v>
      </c>
      <c r="O86" s="231" t="s">
        <v>204</v>
      </c>
      <c r="P86" s="231" t="s">
        <v>204</v>
      </c>
      <c r="Q86" s="231">
        <v>0</v>
      </c>
      <c r="R86" s="231">
        <v>0</v>
      </c>
      <c r="S86" s="231">
        <v>0</v>
      </c>
      <c r="T86" s="232">
        <v>0</v>
      </c>
      <c r="U86" s="232">
        <v>0</v>
      </c>
      <c r="V86" s="231" t="s">
        <v>204</v>
      </c>
      <c r="W86" s="231" t="s">
        <v>204</v>
      </c>
      <c r="X86" s="231">
        <v>0</v>
      </c>
      <c r="Y86" s="194">
        <v>0</v>
      </c>
      <c r="Z86" s="195">
        <v>0.10199999999999999</v>
      </c>
      <c r="AA86" s="194">
        <v>0</v>
      </c>
      <c r="AB86" s="194">
        <v>0</v>
      </c>
      <c r="AC86" s="194">
        <v>0</v>
      </c>
      <c r="AD86" s="194">
        <v>0</v>
      </c>
      <c r="AE86" s="194">
        <v>0</v>
      </c>
      <c r="AF86" s="194">
        <v>0</v>
      </c>
      <c r="AG86" s="195">
        <v>0.10199999999999999</v>
      </c>
      <c r="AH86" s="195">
        <f t="shared" si="32"/>
        <v>0</v>
      </c>
      <c r="AI86" s="195">
        <f t="shared" si="31"/>
        <v>0</v>
      </c>
      <c r="AJ86" s="195">
        <f t="shared" si="31"/>
        <v>0</v>
      </c>
      <c r="AK86" s="195">
        <f t="shared" si="31"/>
        <v>0</v>
      </c>
      <c r="AL86" s="195">
        <f t="shared" si="31"/>
        <v>0</v>
      </c>
      <c r="AM86" s="260"/>
      <c r="AN86" s="262"/>
      <c r="AO86" s="260"/>
      <c r="AP86" s="260"/>
      <c r="AQ86" s="262"/>
      <c r="AR86" s="261"/>
      <c r="AS86" s="263"/>
      <c r="AT86" s="263"/>
      <c r="AU86" s="263"/>
      <c r="AV86" s="263"/>
      <c r="AW86" s="271"/>
      <c r="AX86" s="261"/>
      <c r="AY86" s="261"/>
      <c r="AZ86" s="263"/>
      <c r="BA86" s="263"/>
      <c r="BB86" s="261"/>
      <c r="BC86" s="263"/>
      <c r="BD86" s="263"/>
      <c r="BE86" s="261"/>
      <c r="BF86" s="261"/>
      <c r="BG86" s="263"/>
      <c r="BH86" s="263"/>
      <c r="BI86" s="263"/>
      <c r="BJ86" s="263"/>
      <c r="BK86" s="263"/>
      <c r="BL86" s="261"/>
      <c r="BM86" s="261"/>
      <c r="BN86" s="263"/>
      <c r="BO86" s="263"/>
      <c r="BP86" s="261"/>
      <c r="BQ86" s="260"/>
      <c r="BR86" s="260"/>
      <c r="BS86" s="260"/>
      <c r="BT86" s="262"/>
      <c r="BU86" s="260"/>
      <c r="BV86" s="260"/>
      <c r="BW86" s="260"/>
      <c r="BX86" s="260"/>
      <c r="BY86" s="263"/>
      <c r="BZ86" s="262"/>
      <c r="CA86" s="262"/>
      <c r="CB86" s="260"/>
      <c r="CC86" s="260"/>
      <c r="CD86" s="262"/>
      <c r="CE86" s="260"/>
      <c r="CF86" s="260"/>
      <c r="CG86" s="262"/>
      <c r="CH86" s="262"/>
      <c r="CI86" s="260"/>
      <c r="CJ86" s="260"/>
      <c r="CK86" s="262"/>
      <c r="CL86" s="272"/>
      <c r="CM86" s="273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2"/>
      <c r="GH86" s="142"/>
      <c r="GI86" s="142"/>
      <c r="GJ86" s="142"/>
      <c r="GK86" s="142"/>
      <c r="GL86" s="142"/>
      <c r="GM86" s="142"/>
      <c r="GN86" s="142"/>
      <c r="GO86" s="142"/>
      <c r="GP86" s="142"/>
      <c r="GQ86" s="142"/>
      <c r="GR86" s="142"/>
      <c r="GS86" s="142"/>
      <c r="GT86" s="142"/>
      <c r="GU86" s="142"/>
      <c r="GV86" s="142"/>
      <c r="GW86" s="142"/>
      <c r="GX86" s="142"/>
      <c r="GY86" s="142"/>
      <c r="GZ86" s="142"/>
      <c r="HA86" s="142"/>
      <c r="HB86" s="142"/>
      <c r="HC86" s="142"/>
      <c r="HD86" s="142"/>
      <c r="HE86" s="142"/>
      <c r="HF86" s="142"/>
      <c r="HG86" s="142"/>
      <c r="HH86" s="142"/>
      <c r="HI86" s="142"/>
      <c r="HJ86" s="142"/>
      <c r="HK86" s="142"/>
      <c r="HL86" s="142"/>
      <c r="HM86" s="142"/>
      <c r="HN86" s="142"/>
      <c r="HO86" s="142"/>
      <c r="HP86" s="142"/>
      <c r="HQ86" s="142"/>
      <c r="HR86" s="142"/>
      <c r="HS86" s="142"/>
      <c r="HT86" s="142"/>
      <c r="HU86" s="142"/>
      <c r="HV86" s="142"/>
      <c r="HW86" s="142"/>
      <c r="HX86" s="142"/>
      <c r="HY86" s="142"/>
      <c r="HZ86" s="142"/>
      <c r="IA86" s="142"/>
      <c r="IB86" s="142"/>
      <c r="IC86" s="142"/>
      <c r="ID86" s="142"/>
      <c r="IE86" s="142"/>
      <c r="IF86" s="142"/>
      <c r="IG86" s="142"/>
      <c r="IH86" s="142"/>
      <c r="II86" s="142"/>
      <c r="IJ86" s="142"/>
      <c r="IK86" s="142"/>
      <c r="IL86" s="142"/>
      <c r="IM86" s="142"/>
      <c r="IN86" s="142"/>
      <c r="IO86" s="142"/>
      <c r="IP86" s="142"/>
      <c r="IQ86" s="142"/>
      <c r="IR86" s="142"/>
      <c r="IS86" s="142"/>
      <c r="IT86" s="142"/>
      <c r="IU86" s="142"/>
      <c r="IV86" s="142"/>
    </row>
    <row r="87" spans="1:256" s="220" customFormat="1" ht="42" customHeight="1">
      <c r="A87" s="191" t="s">
        <v>347</v>
      </c>
      <c r="B87" s="192" t="s">
        <v>348</v>
      </c>
      <c r="C87" s="267" t="s">
        <v>204</v>
      </c>
      <c r="D87" s="231">
        <v>0</v>
      </c>
      <c r="E87" s="231">
        <v>0</v>
      </c>
      <c r="F87" s="231" t="s">
        <v>204</v>
      </c>
      <c r="G87" s="231" t="s">
        <v>204</v>
      </c>
      <c r="H87" s="231">
        <v>0</v>
      </c>
      <c r="I87" s="231">
        <v>0</v>
      </c>
      <c r="J87" s="231" t="s">
        <v>204</v>
      </c>
      <c r="K87" s="231">
        <v>0</v>
      </c>
      <c r="L87" s="231">
        <v>0</v>
      </c>
      <c r="M87" s="231" t="s">
        <v>204</v>
      </c>
      <c r="N87" s="231" t="s">
        <v>204</v>
      </c>
      <c r="O87" s="231">
        <v>0</v>
      </c>
      <c r="P87" s="231">
        <v>0</v>
      </c>
      <c r="Q87" s="231" t="s">
        <v>204</v>
      </c>
      <c r="R87" s="231">
        <v>0</v>
      </c>
      <c r="S87" s="231">
        <v>0</v>
      </c>
      <c r="T87" s="231" t="s">
        <v>204</v>
      </c>
      <c r="U87" s="231" t="s">
        <v>204</v>
      </c>
      <c r="V87" s="231">
        <v>0</v>
      </c>
      <c r="W87" s="231">
        <v>0</v>
      </c>
      <c r="X87" s="232" t="s">
        <v>204</v>
      </c>
      <c r="Y87" s="194">
        <v>0</v>
      </c>
      <c r="Z87" s="194">
        <v>0</v>
      </c>
      <c r="AA87" s="194">
        <v>0</v>
      </c>
      <c r="AB87" s="182" t="s">
        <v>204</v>
      </c>
      <c r="AC87" s="194">
        <v>0</v>
      </c>
      <c r="AD87" s="194">
        <v>0</v>
      </c>
      <c r="AE87" s="194">
        <v>0</v>
      </c>
      <c r="AF87" s="208">
        <v>0</v>
      </c>
      <c r="AG87" s="393">
        <f>Z87+S87+L87+E87</f>
        <v>0</v>
      </c>
      <c r="AH87" s="395">
        <v>0</v>
      </c>
      <c r="AI87" s="392">
        <v>0</v>
      </c>
      <c r="AJ87" s="392">
        <f>AC87+V87+O87+H87</f>
        <v>0</v>
      </c>
      <c r="AK87" s="392">
        <f>AD87+W87+P87+I87</f>
        <v>0</v>
      </c>
      <c r="AL87" s="392">
        <v>0</v>
      </c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</row>
    <row r="88" spans="1:256" s="237" customFormat="1" ht="20.25" customHeight="1">
      <c r="A88" s="364" t="s">
        <v>281</v>
      </c>
      <c r="B88" s="365" t="s">
        <v>282</v>
      </c>
      <c r="C88" s="366" t="s">
        <v>204</v>
      </c>
      <c r="D88" s="367">
        <f>D89+D90</f>
        <v>0</v>
      </c>
      <c r="E88" s="367">
        <v>0</v>
      </c>
      <c r="F88" s="367" t="s">
        <v>204</v>
      </c>
      <c r="G88" s="367" t="s">
        <v>204</v>
      </c>
      <c r="H88" s="367">
        <v>0</v>
      </c>
      <c r="I88" s="367">
        <v>0</v>
      </c>
      <c r="J88" s="367" t="s">
        <v>204</v>
      </c>
      <c r="K88" s="367">
        <f>K89+K90</f>
        <v>0</v>
      </c>
      <c r="L88" s="367">
        <f>L89+L90</f>
        <v>0</v>
      </c>
      <c r="M88" s="367" t="s">
        <v>204</v>
      </c>
      <c r="N88" s="367" t="s">
        <v>204</v>
      </c>
      <c r="O88" s="367">
        <v>0</v>
      </c>
      <c r="P88" s="367">
        <f>P89+P90</f>
        <v>0</v>
      </c>
      <c r="Q88" s="367">
        <v>0</v>
      </c>
      <c r="R88" s="367">
        <f t="shared" ref="R88:AL88" si="33">R89+R90</f>
        <v>0</v>
      </c>
      <c r="S88" s="367">
        <f t="shared" si="33"/>
        <v>0</v>
      </c>
      <c r="T88" s="367">
        <f t="shared" si="33"/>
        <v>0</v>
      </c>
      <c r="U88" s="367">
        <f t="shared" si="33"/>
        <v>0</v>
      </c>
      <c r="V88" s="367">
        <f t="shared" si="33"/>
        <v>0</v>
      </c>
      <c r="W88" s="367">
        <f t="shared" si="33"/>
        <v>0</v>
      </c>
      <c r="X88" s="367">
        <f t="shared" si="33"/>
        <v>0</v>
      </c>
      <c r="Y88" s="396">
        <f t="shared" si="33"/>
        <v>0</v>
      </c>
      <c r="Z88" s="396">
        <f t="shared" si="33"/>
        <v>0</v>
      </c>
      <c r="AA88" s="396">
        <f t="shared" si="33"/>
        <v>0</v>
      </c>
      <c r="AB88" s="396">
        <f t="shared" si="33"/>
        <v>0</v>
      </c>
      <c r="AC88" s="396">
        <f t="shared" si="33"/>
        <v>0</v>
      </c>
      <c r="AD88" s="396">
        <f t="shared" si="33"/>
        <v>0</v>
      </c>
      <c r="AE88" s="396">
        <f t="shared" si="33"/>
        <v>0</v>
      </c>
      <c r="AF88" s="396">
        <f t="shared" si="33"/>
        <v>0</v>
      </c>
      <c r="AG88" s="396">
        <f t="shared" si="33"/>
        <v>0</v>
      </c>
      <c r="AH88" s="396">
        <f t="shared" si="33"/>
        <v>0</v>
      </c>
      <c r="AI88" s="396">
        <f t="shared" si="33"/>
        <v>0</v>
      </c>
      <c r="AJ88" s="396">
        <f t="shared" si="33"/>
        <v>0</v>
      </c>
      <c r="AK88" s="396">
        <f t="shared" si="33"/>
        <v>0</v>
      </c>
      <c r="AL88" s="396">
        <f t="shared" si="33"/>
        <v>0</v>
      </c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</row>
    <row r="89" spans="1:256" s="280" customFormat="1" ht="20.25" customHeight="1">
      <c r="A89" s="258" t="s">
        <v>283</v>
      </c>
      <c r="B89" s="270" t="s">
        <v>284</v>
      </c>
      <c r="C89" s="158" t="s">
        <v>285</v>
      </c>
      <c r="D89" s="247">
        <v>0</v>
      </c>
      <c r="E89" s="247">
        <v>0</v>
      </c>
      <c r="F89" s="247">
        <v>0</v>
      </c>
      <c r="G89" s="247">
        <v>0</v>
      </c>
      <c r="H89" s="247" t="s">
        <v>204</v>
      </c>
      <c r="I89" s="247" t="s">
        <v>204</v>
      </c>
      <c r="J89" s="247">
        <v>0</v>
      </c>
      <c r="K89" s="247">
        <v>0</v>
      </c>
      <c r="L89" s="247">
        <v>0</v>
      </c>
      <c r="M89" s="247">
        <v>0</v>
      </c>
      <c r="N89" s="247">
        <v>0</v>
      </c>
      <c r="O89" s="247">
        <v>0</v>
      </c>
      <c r="P89" s="247">
        <v>0</v>
      </c>
      <c r="Q89" s="247">
        <v>0</v>
      </c>
      <c r="R89" s="247">
        <v>0</v>
      </c>
      <c r="S89" s="247">
        <v>0</v>
      </c>
      <c r="T89" s="247">
        <v>0</v>
      </c>
      <c r="U89" s="247">
        <v>0</v>
      </c>
      <c r="V89" s="247">
        <v>0</v>
      </c>
      <c r="W89" s="247">
        <v>0</v>
      </c>
      <c r="X89" s="247">
        <v>0</v>
      </c>
      <c r="Y89" s="247">
        <v>0</v>
      </c>
      <c r="Z89" s="247">
        <v>0</v>
      </c>
      <c r="AA89" s="247">
        <v>0</v>
      </c>
      <c r="AB89" s="247">
        <v>0</v>
      </c>
      <c r="AC89" s="247">
        <v>0</v>
      </c>
      <c r="AD89" s="247">
        <v>0</v>
      </c>
      <c r="AE89" s="247">
        <v>0</v>
      </c>
      <c r="AF89" s="247">
        <v>0</v>
      </c>
      <c r="AG89" s="247">
        <v>0</v>
      </c>
      <c r="AH89" s="247">
        <v>0</v>
      </c>
      <c r="AI89" s="247">
        <v>0</v>
      </c>
      <c r="AJ89" s="247">
        <v>0</v>
      </c>
      <c r="AK89" s="247">
        <v>0</v>
      </c>
      <c r="AL89" s="247">
        <v>0</v>
      </c>
      <c r="AM89" s="260"/>
      <c r="AN89" s="262"/>
      <c r="AO89" s="260"/>
      <c r="AP89" s="260"/>
      <c r="AQ89" s="262"/>
      <c r="AR89" s="261"/>
      <c r="AS89" s="263"/>
      <c r="AT89" s="263"/>
      <c r="AU89" s="263"/>
      <c r="AV89" s="263"/>
      <c r="AW89" s="263"/>
      <c r="AX89" s="261"/>
      <c r="AY89" s="261"/>
      <c r="AZ89" s="263"/>
      <c r="BA89" s="263"/>
      <c r="BB89" s="261"/>
      <c r="BC89" s="263"/>
      <c r="BD89" s="263"/>
      <c r="BE89" s="261"/>
      <c r="BF89" s="261"/>
      <c r="BG89" s="263"/>
      <c r="BH89" s="263"/>
      <c r="BI89" s="263"/>
      <c r="BJ89" s="263"/>
      <c r="BK89" s="263"/>
      <c r="BL89" s="261"/>
      <c r="BM89" s="261"/>
      <c r="BN89" s="263"/>
      <c r="BO89" s="263"/>
      <c r="BP89" s="261"/>
      <c r="BQ89" s="260"/>
      <c r="BR89" s="260"/>
      <c r="BS89" s="260"/>
      <c r="BT89" s="262"/>
      <c r="BU89" s="260"/>
      <c r="BV89" s="260"/>
      <c r="BW89" s="260"/>
      <c r="BX89" s="260"/>
      <c r="BY89" s="263"/>
      <c r="BZ89" s="262"/>
      <c r="CA89" s="262"/>
      <c r="CB89" s="260"/>
      <c r="CC89" s="260"/>
      <c r="CD89" s="262"/>
      <c r="CE89" s="260"/>
      <c r="CF89" s="260"/>
      <c r="CG89" s="262"/>
      <c r="CH89" s="262"/>
      <c r="CI89" s="260"/>
      <c r="CJ89" s="260"/>
      <c r="CK89" s="262"/>
      <c r="CL89" s="265"/>
      <c r="CM89" s="273"/>
      <c r="CN89" s="142"/>
      <c r="CO89" s="142"/>
      <c r="CP89" s="142"/>
      <c r="CQ89" s="142"/>
      <c r="CR89" s="142"/>
      <c r="CS89" s="142"/>
      <c r="CT89" s="142"/>
      <c r="CU89" s="142"/>
    </row>
    <row r="90" spans="1:256" s="280" customFormat="1" ht="22.5" customHeight="1">
      <c r="A90" s="258" t="s">
        <v>286</v>
      </c>
      <c r="B90" s="270" t="s">
        <v>287</v>
      </c>
      <c r="C90" s="158" t="s">
        <v>288</v>
      </c>
      <c r="D90" s="247">
        <v>0</v>
      </c>
      <c r="E90" s="247">
        <v>0</v>
      </c>
      <c r="F90" s="247">
        <v>0</v>
      </c>
      <c r="G90" s="247">
        <v>0</v>
      </c>
      <c r="H90" s="247" t="s">
        <v>204</v>
      </c>
      <c r="I90" s="247" t="s">
        <v>204</v>
      </c>
      <c r="J90" s="247">
        <v>0</v>
      </c>
      <c r="K90" s="247">
        <v>0</v>
      </c>
      <c r="L90" s="247">
        <v>0</v>
      </c>
      <c r="M90" s="247">
        <v>0</v>
      </c>
      <c r="N90" s="247">
        <v>0</v>
      </c>
      <c r="O90" s="247">
        <v>0</v>
      </c>
      <c r="P90" s="247">
        <v>0</v>
      </c>
      <c r="Q90" s="247">
        <v>0</v>
      </c>
      <c r="R90" s="247">
        <v>0</v>
      </c>
      <c r="S90" s="247">
        <v>0</v>
      </c>
      <c r="T90" s="247">
        <v>0</v>
      </c>
      <c r="U90" s="247">
        <v>0</v>
      </c>
      <c r="V90" s="247">
        <v>0</v>
      </c>
      <c r="W90" s="247">
        <v>0</v>
      </c>
      <c r="X90" s="247">
        <v>0</v>
      </c>
      <c r="Y90" s="247">
        <v>0</v>
      </c>
      <c r="Z90" s="247">
        <v>0</v>
      </c>
      <c r="AA90" s="247">
        <v>0</v>
      </c>
      <c r="AB90" s="247">
        <v>0</v>
      </c>
      <c r="AC90" s="247">
        <v>0</v>
      </c>
      <c r="AD90" s="247">
        <v>0</v>
      </c>
      <c r="AE90" s="247">
        <v>0</v>
      </c>
      <c r="AF90" s="247">
        <v>0</v>
      </c>
      <c r="AG90" s="247">
        <v>0</v>
      </c>
      <c r="AH90" s="247">
        <v>0</v>
      </c>
      <c r="AI90" s="247">
        <v>0</v>
      </c>
      <c r="AJ90" s="247">
        <v>0</v>
      </c>
      <c r="AK90" s="247">
        <v>0</v>
      </c>
      <c r="AL90" s="247">
        <v>0</v>
      </c>
      <c r="AM90" s="260"/>
      <c r="AN90" s="262"/>
      <c r="AO90" s="260"/>
      <c r="AP90" s="260"/>
      <c r="AQ90" s="262"/>
      <c r="AR90" s="261"/>
      <c r="AS90" s="263"/>
      <c r="AT90" s="263"/>
      <c r="AU90" s="263"/>
      <c r="AV90" s="263"/>
      <c r="AW90" s="263"/>
      <c r="AX90" s="261"/>
      <c r="AY90" s="261"/>
      <c r="AZ90" s="263"/>
      <c r="BA90" s="263"/>
      <c r="BB90" s="261"/>
      <c r="BC90" s="263"/>
      <c r="BD90" s="263"/>
      <c r="BE90" s="261"/>
      <c r="BF90" s="261"/>
      <c r="BG90" s="263"/>
      <c r="BH90" s="263"/>
      <c r="BI90" s="263"/>
      <c r="BJ90" s="263"/>
      <c r="BK90" s="263"/>
      <c r="BL90" s="261"/>
      <c r="BM90" s="261"/>
      <c r="BN90" s="263"/>
      <c r="BO90" s="263"/>
      <c r="BP90" s="261"/>
      <c r="BQ90" s="260"/>
      <c r="BR90" s="260"/>
      <c r="BS90" s="260"/>
      <c r="BT90" s="262"/>
      <c r="BU90" s="260"/>
      <c r="BV90" s="260"/>
      <c r="BW90" s="260"/>
      <c r="BX90" s="260"/>
      <c r="BY90" s="263"/>
      <c r="BZ90" s="262"/>
      <c r="CA90" s="262"/>
      <c r="CB90" s="260"/>
      <c r="CC90" s="260"/>
      <c r="CD90" s="262"/>
      <c r="CE90" s="260"/>
      <c r="CF90" s="260"/>
      <c r="CG90" s="262"/>
      <c r="CH90" s="262"/>
      <c r="CI90" s="260"/>
      <c r="CJ90" s="260"/>
      <c r="CK90" s="262"/>
      <c r="CL90" s="265"/>
      <c r="CM90" s="273"/>
      <c r="CN90" s="142"/>
      <c r="CO90" s="142"/>
      <c r="CP90" s="142"/>
      <c r="CQ90" s="142"/>
      <c r="CR90" s="142"/>
      <c r="CS90" s="142"/>
      <c r="CT90" s="142"/>
      <c r="CU90" s="142"/>
    </row>
    <row r="91" spans="1:256" s="220" customFormat="1">
      <c r="A91" s="281"/>
      <c r="B91" s="282"/>
      <c r="C91" s="261"/>
      <c r="D91" s="263"/>
      <c r="E91" s="263"/>
      <c r="F91" s="261"/>
      <c r="G91" s="261"/>
      <c r="H91" s="263"/>
      <c r="I91" s="263"/>
      <c r="J91" s="261"/>
      <c r="K91" s="263"/>
      <c r="L91" s="263"/>
      <c r="M91" s="261"/>
      <c r="N91" s="261"/>
      <c r="O91" s="263"/>
      <c r="P91" s="263"/>
      <c r="Q91" s="261"/>
      <c r="R91" s="263"/>
      <c r="S91" s="263"/>
      <c r="T91" s="261"/>
      <c r="U91" s="261"/>
      <c r="V91" s="263"/>
      <c r="W91" s="263"/>
      <c r="X91" s="261"/>
      <c r="Y91" s="263"/>
      <c r="Z91" s="263"/>
      <c r="AA91" s="261"/>
      <c r="AB91" s="261"/>
      <c r="AC91" s="263"/>
      <c r="AD91" s="263"/>
      <c r="AE91" s="261"/>
      <c r="AF91" s="263"/>
      <c r="AG91" s="283"/>
      <c r="AH91" s="341"/>
      <c r="AI91" s="261"/>
      <c r="AJ91" s="283"/>
      <c r="AK91" s="283"/>
      <c r="AL91" s="261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</row>
    <row r="92" spans="1:256" s="220" customFormat="1">
      <c r="A92" s="281"/>
      <c r="B92" s="282"/>
      <c r="C92" s="261"/>
      <c r="D92" s="263"/>
      <c r="E92" s="263"/>
      <c r="F92" s="261"/>
      <c r="G92" s="261"/>
      <c r="H92" s="263"/>
      <c r="I92" s="263"/>
      <c r="J92" s="261"/>
      <c r="K92" s="263"/>
      <c r="L92" s="263"/>
      <c r="M92" s="261"/>
      <c r="N92" s="261"/>
      <c r="O92" s="263"/>
      <c r="P92" s="263"/>
      <c r="Q92" s="261"/>
      <c r="R92" s="263"/>
      <c r="S92" s="263"/>
      <c r="T92" s="261"/>
      <c r="U92" s="261"/>
      <c r="V92" s="263"/>
      <c r="W92" s="263"/>
      <c r="X92" s="261"/>
      <c r="Y92" s="263"/>
      <c r="Z92" s="263"/>
      <c r="AA92" s="261"/>
      <c r="AB92" s="261"/>
      <c r="AC92" s="263"/>
      <c r="AD92" s="263"/>
      <c r="AE92" s="261"/>
      <c r="AF92" s="263"/>
      <c r="AG92" s="283"/>
      <c r="AH92" s="341"/>
      <c r="AI92" s="261"/>
      <c r="AJ92" s="283"/>
      <c r="AK92" s="283"/>
      <c r="AL92" s="261"/>
    </row>
    <row r="93" spans="1:256" s="220" customFormat="1">
      <c r="A93" s="281"/>
      <c r="B93" s="282"/>
      <c r="C93" s="261"/>
      <c r="D93" s="263"/>
      <c r="E93" s="263"/>
      <c r="F93" s="261"/>
      <c r="G93" s="261"/>
      <c r="H93" s="263"/>
      <c r="I93" s="263"/>
      <c r="J93" s="261"/>
      <c r="K93" s="263"/>
      <c r="L93" s="263"/>
      <c r="M93" s="261"/>
      <c r="N93" s="261"/>
      <c r="O93" s="263"/>
      <c r="P93" s="263"/>
      <c r="Q93" s="261"/>
      <c r="R93" s="263"/>
      <c r="S93" s="263"/>
      <c r="T93" s="261"/>
      <c r="U93" s="261"/>
      <c r="V93" s="263"/>
      <c r="W93" s="263"/>
      <c r="X93" s="261"/>
      <c r="Y93" s="263"/>
      <c r="Z93" s="263"/>
      <c r="AA93" s="261"/>
      <c r="AB93" s="261"/>
      <c r="AC93" s="263"/>
      <c r="AD93" s="263"/>
      <c r="AE93" s="261"/>
      <c r="AF93" s="263"/>
      <c r="AG93" s="283"/>
      <c r="AH93" s="341"/>
      <c r="AI93" s="261"/>
      <c r="AJ93" s="283"/>
      <c r="AK93" s="283"/>
      <c r="AL93" s="261"/>
    </row>
    <row r="94" spans="1:256" s="220" customFormat="1">
      <c r="A94" s="281"/>
      <c r="B94" s="282"/>
      <c r="C94" s="261"/>
      <c r="D94" s="263"/>
      <c r="E94" s="263"/>
      <c r="F94" s="261"/>
      <c r="G94" s="261"/>
      <c r="H94" s="263"/>
      <c r="I94" s="263"/>
      <c r="J94" s="261"/>
      <c r="K94" s="263"/>
      <c r="L94" s="263"/>
      <c r="M94" s="261"/>
      <c r="N94" s="261"/>
      <c r="O94" s="263"/>
      <c r="P94" s="263"/>
      <c r="Q94" s="261"/>
      <c r="R94" s="263"/>
      <c r="S94" s="263"/>
      <c r="T94" s="261"/>
      <c r="U94" s="261"/>
      <c r="V94" s="263"/>
      <c r="W94" s="263"/>
      <c r="X94" s="261"/>
      <c r="Y94" s="263"/>
      <c r="Z94" s="263"/>
      <c r="AA94" s="261"/>
      <c r="AB94" s="261"/>
      <c r="AC94" s="263"/>
      <c r="AD94" s="263"/>
      <c r="AE94" s="261"/>
      <c r="AF94" s="263"/>
      <c r="AG94" s="283"/>
      <c r="AH94" s="341"/>
      <c r="AI94" s="261"/>
      <c r="AJ94" s="283"/>
      <c r="AK94" s="283"/>
      <c r="AL94" s="261"/>
    </row>
    <row r="95" spans="1:256" s="220" customFormat="1">
      <c r="A95" s="281"/>
      <c r="B95" s="282"/>
      <c r="C95" s="261"/>
      <c r="D95" s="263"/>
      <c r="E95" s="263"/>
      <c r="F95" s="261"/>
      <c r="G95" s="261"/>
      <c r="H95" s="263"/>
      <c r="I95" s="263"/>
      <c r="J95" s="261"/>
      <c r="K95" s="263"/>
      <c r="L95" s="263"/>
      <c r="M95" s="261"/>
      <c r="N95" s="261"/>
      <c r="O95" s="263"/>
      <c r="P95" s="263"/>
      <c r="Q95" s="261"/>
      <c r="R95" s="263"/>
      <c r="S95" s="263"/>
      <c r="T95" s="261"/>
      <c r="U95" s="261"/>
      <c r="V95" s="263"/>
      <c r="W95" s="263"/>
      <c r="X95" s="261"/>
      <c r="Y95" s="263"/>
      <c r="Z95" s="263"/>
      <c r="AA95" s="261"/>
      <c r="AB95" s="261"/>
      <c r="AC95" s="263"/>
      <c r="AD95" s="263"/>
      <c r="AE95" s="261"/>
      <c r="AF95" s="263"/>
      <c r="AG95" s="283"/>
      <c r="AH95" s="341"/>
      <c r="AI95" s="261"/>
      <c r="AJ95" s="283"/>
      <c r="AK95" s="283"/>
      <c r="AL95" s="261"/>
    </row>
    <row r="96" spans="1:256" s="220" customFormat="1">
      <c r="A96" s="281"/>
      <c r="B96" s="282"/>
      <c r="C96" s="261"/>
      <c r="D96" s="263"/>
      <c r="E96" s="263"/>
      <c r="F96" s="261"/>
      <c r="G96" s="261"/>
      <c r="H96" s="263"/>
      <c r="I96" s="263"/>
      <c r="J96" s="261"/>
      <c r="K96" s="263"/>
      <c r="L96" s="263"/>
      <c r="M96" s="261"/>
      <c r="N96" s="261"/>
      <c r="O96" s="263"/>
      <c r="P96" s="263"/>
      <c r="Q96" s="261"/>
      <c r="R96" s="263"/>
      <c r="S96" s="263"/>
      <c r="T96" s="261"/>
      <c r="U96" s="261"/>
      <c r="V96" s="263"/>
      <c r="W96" s="263"/>
      <c r="X96" s="261"/>
      <c r="Y96" s="263"/>
      <c r="Z96" s="263"/>
      <c r="AA96" s="261"/>
      <c r="AB96" s="261"/>
      <c r="AC96" s="263"/>
      <c r="AD96" s="263"/>
      <c r="AE96" s="261"/>
      <c r="AF96" s="263"/>
      <c r="AG96" s="283"/>
      <c r="AH96" s="341"/>
      <c r="AI96" s="261"/>
      <c r="AJ96" s="283"/>
      <c r="AK96" s="283"/>
      <c r="AL96" s="261"/>
    </row>
    <row r="97" spans="1:256" s="220" customFormat="1" ht="33" customHeight="1">
      <c r="A97" s="284"/>
      <c r="B97" s="285"/>
      <c r="C97" s="261"/>
      <c r="D97" s="263"/>
      <c r="E97" s="263"/>
      <c r="F97" s="261"/>
      <c r="G97" s="261"/>
      <c r="H97" s="263"/>
      <c r="I97" s="263"/>
      <c r="J97" s="261"/>
      <c r="K97" s="263"/>
      <c r="L97" s="263"/>
      <c r="M97" s="261"/>
      <c r="N97" s="261"/>
      <c r="O97" s="263"/>
      <c r="P97" s="263"/>
      <c r="Q97" s="261"/>
      <c r="R97" s="263"/>
      <c r="S97" s="263"/>
      <c r="T97" s="261"/>
      <c r="U97" s="261"/>
      <c r="V97" s="263"/>
      <c r="W97" s="263"/>
      <c r="X97" s="261"/>
      <c r="Y97" s="263"/>
      <c r="Z97" s="263"/>
      <c r="AA97" s="261"/>
      <c r="AB97" s="261"/>
      <c r="AC97" s="263"/>
      <c r="AD97" s="263"/>
      <c r="AE97" s="261"/>
      <c r="AF97" s="263"/>
      <c r="AG97" s="283"/>
      <c r="AH97" s="341"/>
      <c r="AI97" s="261"/>
      <c r="AJ97" s="283"/>
      <c r="AK97" s="283"/>
      <c r="AL97" s="261"/>
    </row>
    <row r="98" spans="1:256" s="220" customFormat="1" ht="33.75" customHeight="1">
      <c r="A98" s="284"/>
      <c r="B98" s="285"/>
      <c r="C98" s="261"/>
      <c r="D98" s="263"/>
      <c r="E98" s="263"/>
      <c r="F98" s="261"/>
      <c r="G98" s="261"/>
      <c r="H98" s="263"/>
      <c r="I98" s="263"/>
      <c r="J98" s="261"/>
      <c r="K98" s="263"/>
      <c r="L98" s="263"/>
      <c r="M98" s="261"/>
      <c r="N98" s="261"/>
      <c r="O98" s="263"/>
      <c r="P98" s="263"/>
      <c r="Q98" s="261"/>
      <c r="R98" s="263"/>
      <c r="S98" s="263"/>
      <c r="T98" s="261"/>
      <c r="U98" s="261"/>
      <c r="V98" s="263"/>
      <c r="W98" s="263"/>
      <c r="X98" s="261"/>
      <c r="Y98" s="263"/>
      <c r="Z98" s="263"/>
      <c r="AA98" s="261"/>
      <c r="AB98" s="261"/>
      <c r="AC98" s="263"/>
      <c r="AD98" s="263"/>
      <c r="AE98" s="261"/>
      <c r="AF98" s="263"/>
      <c r="AG98" s="283"/>
      <c r="AH98" s="341"/>
      <c r="AI98" s="261"/>
      <c r="AJ98" s="283"/>
      <c r="AK98" s="283"/>
      <c r="AL98" s="261"/>
    </row>
    <row r="99" spans="1:256" s="220" customFormat="1" ht="33" customHeight="1">
      <c r="A99" s="284"/>
      <c r="B99" s="285"/>
      <c r="C99" s="261"/>
      <c r="D99" s="263"/>
      <c r="E99" s="263"/>
      <c r="F99" s="261"/>
      <c r="G99" s="261"/>
      <c r="H99" s="263"/>
      <c r="I99" s="263"/>
      <c r="J99" s="261"/>
      <c r="K99" s="263"/>
      <c r="L99" s="263"/>
      <c r="M99" s="261"/>
      <c r="N99" s="261"/>
      <c r="O99" s="263"/>
      <c r="P99" s="263"/>
      <c r="Q99" s="261"/>
      <c r="R99" s="263"/>
      <c r="S99" s="263"/>
      <c r="T99" s="261"/>
      <c r="U99" s="261"/>
      <c r="V99" s="263"/>
      <c r="W99" s="263"/>
      <c r="X99" s="261"/>
      <c r="Y99" s="263"/>
      <c r="Z99" s="263"/>
      <c r="AA99" s="261"/>
      <c r="AB99" s="261"/>
      <c r="AC99" s="263"/>
      <c r="AD99" s="263"/>
      <c r="AE99" s="261"/>
      <c r="AF99" s="263"/>
      <c r="AG99" s="283"/>
      <c r="AH99" s="341"/>
      <c r="AI99" s="261"/>
      <c r="AJ99" s="283"/>
      <c r="AK99" s="283"/>
      <c r="AL99" s="261"/>
    </row>
    <row r="100" spans="1:256" s="220" customFormat="1">
      <c r="A100" s="284"/>
      <c r="B100" s="285"/>
      <c r="C100" s="261"/>
      <c r="D100" s="263"/>
      <c r="E100" s="263"/>
      <c r="F100" s="261"/>
      <c r="G100" s="261"/>
      <c r="H100" s="263"/>
      <c r="I100" s="263"/>
      <c r="J100" s="261"/>
      <c r="K100" s="263"/>
      <c r="L100" s="263"/>
      <c r="M100" s="261"/>
      <c r="N100" s="261"/>
      <c r="O100" s="263"/>
      <c r="P100" s="263"/>
      <c r="Q100" s="261"/>
      <c r="R100" s="263"/>
      <c r="S100" s="263"/>
      <c r="T100" s="261"/>
      <c r="U100" s="261"/>
      <c r="V100" s="263"/>
      <c r="W100" s="263"/>
      <c r="X100" s="261"/>
      <c r="Y100" s="263"/>
      <c r="Z100" s="263"/>
      <c r="AA100" s="261"/>
      <c r="AB100" s="261"/>
      <c r="AC100" s="263"/>
      <c r="AD100" s="263"/>
      <c r="AE100" s="261"/>
      <c r="AF100" s="263"/>
      <c r="AG100" s="283"/>
      <c r="AH100" s="341"/>
      <c r="AI100" s="261"/>
      <c r="AJ100" s="283"/>
      <c r="AK100" s="283"/>
      <c r="AL100" s="261"/>
    </row>
    <row r="101" spans="1:256" s="220" customFormat="1">
      <c r="A101" s="284"/>
      <c r="B101" s="285"/>
      <c r="C101" s="261"/>
      <c r="D101" s="263"/>
      <c r="E101" s="263"/>
      <c r="F101" s="261"/>
      <c r="G101" s="261"/>
      <c r="H101" s="263"/>
      <c r="I101" s="263"/>
      <c r="J101" s="261"/>
      <c r="K101" s="263"/>
      <c r="L101" s="263"/>
      <c r="M101" s="261"/>
      <c r="N101" s="261"/>
      <c r="O101" s="263"/>
      <c r="P101" s="263"/>
      <c r="Q101" s="261"/>
      <c r="R101" s="263"/>
      <c r="S101" s="263"/>
      <c r="T101" s="261"/>
      <c r="U101" s="261"/>
      <c r="V101" s="263"/>
      <c r="W101" s="263"/>
      <c r="X101" s="261"/>
      <c r="Y101" s="263"/>
      <c r="Z101" s="263"/>
      <c r="AA101" s="261"/>
      <c r="AB101" s="261"/>
      <c r="AC101" s="263"/>
      <c r="AD101" s="263"/>
      <c r="AE101" s="261"/>
      <c r="AF101" s="263"/>
      <c r="AG101" s="283"/>
      <c r="AH101" s="341"/>
      <c r="AI101" s="261"/>
      <c r="AJ101" s="283"/>
      <c r="AK101" s="283"/>
      <c r="AL101" s="261"/>
    </row>
    <row r="102" spans="1:256" s="220" customFormat="1">
      <c r="A102" s="284"/>
      <c r="B102" s="285"/>
      <c r="C102" s="261"/>
      <c r="D102" s="263"/>
      <c r="E102" s="263"/>
      <c r="F102" s="261"/>
      <c r="G102" s="261"/>
      <c r="H102" s="263"/>
      <c r="I102" s="263"/>
      <c r="J102" s="261"/>
      <c r="K102" s="263"/>
      <c r="L102" s="263"/>
      <c r="M102" s="261"/>
      <c r="N102" s="261"/>
      <c r="O102" s="263"/>
      <c r="P102" s="263"/>
      <c r="Q102" s="261"/>
      <c r="R102" s="263"/>
      <c r="S102" s="263"/>
      <c r="T102" s="261"/>
      <c r="U102" s="261"/>
      <c r="V102" s="263"/>
      <c r="W102" s="263"/>
      <c r="X102" s="261"/>
      <c r="Y102" s="263"/>
      <c r="Z102" s="263"/>
      <c r="AA102" s="261"/>
      <c r="AB102" s="261"/>
      <c r="AC102" s="263"/>
      <c r="AD102" s="263"/>
      <c r="AE102" s="261"/>
      <c r="AF102" s="263"/>
      <c r="AG102" s="283"/>
      <c r="AH102" s="341"/>
      <c r="AI102" s="261"/>
      <c r="AJ102" s="283"/>
      <c r="AK102" s="283"/>
      <c r="AL102" s="261"/>
    </row>
    <row r="103" spans="1:256" s="220" customFormat="1">
      <c r="A103" s="284"/>
      <c r="B103" s="285"/>
      <c r="C103" s="261"/>
      <c r="D103" s="263"/>
      <c r="E103" s="263"/>
      <c r="F103" s="261"/>
      <c r="G103" s="261"/>
      <c r="H103" s="263"/>
      <c r="I103" s="263"/>
      <c r="J103" s="261"/>
      <c r="K103" s="263"/>
      <c r="L103" s="263"/>
      <c r="M103" s="261"/>
      <c r="N103" s="261"/>
      <c r="O103" s="263"/>
      <c r="P103" s="263"/>
      <c r="Q103" s="261"/>
      <c r="R103" s="263"/>
      <c r="S103" s="263"/>
      <c r="T103" s="261"/>
      <c r="U103" s="261"/>
      <c r="V103" s="263"/>
      <c r="W103" s="263"/>
      <c r="X103" s="261"/>
      <c r="Y103" s="263"/>
      <c r="Z103" s="263"/>
      <c r="AA103" s="261"/>
      <c r="AB103" s="261"/>
      <c r="AC103" s="263"/>
      <c r="AD103" s="263"/>
      <c r="AE103" s="261"/>
      <c r="AF103" s="263"/>
      <c r="AG103" s="283"/>
      <c r="AH103" s="341"/>
      <c r="AI103" s="261"/>
      <c r="AJ103" s="283"/>
      <c r="AK103" s="283"/>
      <c r="AL103" s="261"/>
    </row>
    <row r="104" spans="1:256" s="220" customFormat="1">
      <c r="A104" s="284"/>
      <c r="B104" s="285"/>
      <c r="C104" s="261"/>
      <c r="D104" s="263"/>
      <c r="E104" s="263"/>
      <c r="F104" s="261"/>
      <c r="G104" s="261"/>
      <c r="H104" s="263"/>
      <c r="I104" s="263"/>
      <c r="J104" s="261"/>
      <c r="K104" s="263"/>
      <c r="L104" s="263"/>
      <c r="M104" s="261"/>
      <c r="N104" s="261"/>
      <c r="O104" s="263"/>
      <c r="P104" s="263"/>
      <c r="Q104" s="261"/>
      <c r="R104" s="263"/>
      <c r="S104" s="263"/>
      <c r="T104" s="261"/>
      <c r="U104" s="261"/>
      <c r="V104" s="263"/>
      <c r="W104" s="263"/>
      <c r="X104" s="261"/>
      <c r="Y104" s="263"/>
      <c r="Z104" s="263"/>
      <c r="AA104" s="261"/>
      <c r="AB104" s="261"/>
      <c r="AC104" s="263"/>
      <c r="AD104" s="263"/>
      <c r="AE104" s="261"/>
      <c r="AF104" s="263"/>
      <c r="AG104" s="283"/>
      <c r="AH104" s="341"/>
      <c r="AI104" s="261"/>
      <c r="AJ104" s="283"/>
      <c r="AK104" s="283"/>
      <c r="AL104" s="261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  <c r="FL104" s="142"/>
      <c r="FM104" s="142"/>
      <c r="FN104" s="142"/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2"/>
      <c r="GF104" s="142"/>
      <c r="GG104" s="142"/>
      <c r="GH104" s="142"/>
      <c r="GI104" s="142"/>
      <c r="GJ104" s="142"/>
      <c r="GK104" s="142"/>
      <c r="GL104" s="142"/>
      <c r="GM104" s="142"/>
      <c r="GN104" s="142"/>
      <c r="GO104" s="142"/>
      <c r="GP104" s="142"/>
      <c r="GQ104" s="142"/>
      <c r="GR104" s="142"/>
      <c r="GS104" s="142"/>
      <c r="GT104" s="142"/>
      <c r="GU104" s="142"/>
      <c r="GV104" s="142"/>
      <c r="GW104" s="142"/>
      <c r="GX104" s="142"/>
      <c r="GY104" s="142"/>
      <c r="GZ104" s="142"/>
      <c r="HA104" s="142"/>
      <c r="HB104" s="142"/>
      <c r="HC104" s="142"/>
      <c r="HD104" s="142"/>
      <c r="HE104" s="142"/>
      <c r="HF104" s="142"/>
      <c r="HG104" s="142"/>
      <c r="HH104" s="142"/>
      <c r="HI104" s="142"/>
      <c r="HJ104" s="142"/>
      <c r="HK104" s="142"/>
      <c r="HL104" s="142"/>
      <c r="HM104" s="142"/>
      <c r="HN104" s="142"/>
      <c r="HO104" s="142"/>
      <c r="HP104" s="142"/>
      <c r="HQ104" s="142"/>
      <c r="HR104" s="142"/>
      <c r="HS104" s="142"/>
      <c r="HT104" s="142"/>
      <c r="HU104" s="142"/>
      <c r="HV104" s="142"/>
      <c r="HW104" s="142"/>
      <c r="HX104" s="142"/>
      <c r="HY104" s="142"/>
      <c r="HZ104" s="142"/>
      <c r="IA104" s="142"/>
      <c r="IB104" s="142"/>
      <c r="IC104" s="142"/>
      <c r="ID104" s="142"/>
      <c r="IE104" s="142"/>
      <c r="IF104" s="142"/>
      <c r="IG104" s="142"/>
      <c r="IH104" s="142"/>
      <c r="II104" s="142"/>
      <c r="IJ104" s="142"/>
      <c r="IK104" s="142"/>
      <c r="IL104" s="142"/>
      <c r="IM104" s="142"/>
      <c r="IN104" s="142"/>
      <c r="IO104" s="142"/>
      <c r="IP104" s="142"/>
      <c r="IQ104" s="142"/>
      <c r="IR104" s="142"/>
      <c r="IS104" s="142"/>
      <c r="IT104" s="142"/>
      <c r="IU104" s="142"/>
      <c r="IV104" s="142"/>
    </row>
    <row r="105" spans="1:256" s="220" customFormat="1">
      <c r="A105" s="284"/>
      <c r="B105" s="285"/>
      <c r="C105" s="261"/>
      <c r="D105" s="263"/>
      <c r="E105" s="263"/>
      <c r="F105" s="261"/>
      <c r="G105" s="261"/>
      <c r="H105" s="263"/>
      <c r="I105" s="263"/>
      <c r="J105" s="261"/>
      <c r="K105" s="263"/>
      <c r="L105" s="263"/>
      <c r="M105" s="261"/>
      <c r="N105" s="261"/>
      <c r="O105" s="263"/>
      <c r="P105" s="263"/>
      <c r="Q105" s="261"/>
      <c r="R105" s="263"/>
      <c r="S105" s="263"/>
      <c r="T105" s="261"/>
      <c r="U105" s="261"/>
      <c r="V105" s="263"/>
      <c r="W105" s="263"/>
      <c r="X105" s="261"/>
      <c r="Y105" s="263"/>
      <c r="Z105" s="263"/>
      <c r="AA105" s="261"/>
      <c r="AB105" s="261"/>
      <c r="AC105" s="263"/>
      <c r="AD105" s="263"/>
      <c r="AE105" s="261"/>
      <c r="AF105" s="263"/>
      <c r="AG105" s="283"/>
      <c r="AH105" s="341"/>
      <c r="AI105" s="261"/>
      <c r="AJ105" s="283"/>
      <c r="AK105" s="283"/>
      <c r="AL105" s="261"/>
    </row>
    <row r="106" spans="1:256" s="220" customFormat="1">
      <c r="A106" s="284"/>
      <c r="B106" s="285"/>
      <c r="C106" s="261"/>
      <c r="D106" s="263"/>
      <c r="E106" s="263"/>
      <c r="F106" s="261"/>
      <c r="G106" s="261"/>
      <c r="H106" s="263"/>
      <c r="I106" s="263"/>
      <c r="J106" s="261"/>
      <c r="K106" s="263"/>
      <c r="L106" s="263"/>
      <c r="M106" s="261"/>
      <c r="N106" s="261"/>
      <c r="O106" s="263"/>
      <c r="P106" s="263"/>
      <c r="Q106" s="261"/>
      <c r="R106" s="263"/>
      <c r="S106" s="263"/>
      <c r="T106" s="261"/>
      <c r="U106" s="261"/>
      <c r="V106" s="263"/>
      <c r="W106" s="263"/>
      <c r="X106" s="261"/>
      <c r="Y106" s="263"/>
      <c r="Z106" s="263"/>
      <c r="AA106" s="261"/>
      <c r="AB106" s="261"/>
      <c r="AC106" s="263"/>
      <c r="AD106" s="263"/>
      <c r="AE106" s="261"/>
      <c r="AF106" s="263"/>
      <c r="AG106" s="283"/>
      <c r="AH106" s="341"/>
      <c r="AI106" s="261"/>
      <c r="AJ106" s="283"/>
      <c r="AK106" s="283"/>
      <c r="AL106" s="261"/>
    </row>
    <row r="107" spans="1:256" s="220" customFormat="1">
      <c r="A107" s="284"/>
      <c r="B107" s="285"/>
      <c r="C107" s="261"/>
      <c r="D107" s="263"/>
      <c r="E107" s="263"/>
      <c r="F107" s="261"/>
      <c r="G107" s="261"/>
      <c r="H107" s="263"/>
      <c r="I107" s="263"/>
      <c r="J107" s="261"/>
      <c r="K107" s="263"/>
      <c r="L107" s="263"/>
      <c r="M107" s="261"/>
      <c r="N107" s="261"/>
      <c r="O107" s="263"/>
      <c r="P107" s="263"/>
      <c r="Q107" s="261"/>
      <c r="R107" s="263"/>
      <c r="S107" s="263"/>
      <c r="T107" s="261"/>
      <c r="U107" s="261"/>
      <c r="V107" s="263"/>
      <c r="W107" s="263"/>
      <c r="X107" s="261"/>
      <c r="Y107" s="263"/>
      <c r="Z107" s="263"/>
      <c r="AA107" s="261"/>
      <c r="AB107" s="261"/>
      <c r="AC107" s="263"/>
      <c r="AD107" s="263"/>
      <c r="AE107" s="261"/>
      <c r="AF107" s="263"/>
      <c r="AG107" s="263"/>
      <c r="AH107" s="341"/>
      <c r="AI107" s="261"/>
      <c r="AJ107" s="263"/>
      <c r="AK107" s="263"/>
      <c r="AL107" s="261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  <c r="IQ107" s="142"/>
      <c r="IR107" s="142"/>
      <c r="IS107" s="142"/>
      <c r="IT107" s="142"/>
      <c r="IU107" s="142"/>
      <c r="IV107" s="142"/>
    </row>
    <row r="108" spans="1:256" s="220" customFormat="1">
      <c r="A108" s="284"/>
      <c r="B108" s="285"/>
      <c r="C108" s="261"/>
      <c r="D108" s="263"/>
      <c r="E108" s="263"/>
      <c r="F108" s="261"/>
      <c r="G108" s="261"/>
      <c r="H108" s="263"/>
      <c r="I108" s="263"/>
      <c r="J108" s="261"/>
      <c r="K108" s="263"/>
      <c r="L108" s="263"/>
      <c r="M108" s="261"/>
      <c r="N108" s="261"/>
      <c r="O108" s="263"/>
      <c r="P108" s="263"/>
      <c r="Q108" s="261"/>
      <c r="R108" s="263"/>
      <c r="S108" s="263"/>
      <c r="T108" s="261"/>
      <c r="U108" s="261"/>
      <c r="V108" s="263"/>
      <c r="W108" s="263"/>
      <c r="X108" s="261"/>
      <c r="Y108" s="263"/>
      <c r="Z108" s="263"/>
      <c r="AA108" s="261"/>
      <c r="AB108" s="261"/>
      <c r="AC108" s="263"/>
      <c r="AD108" s="263"/>
      <c r="AE108" s="261"/>
      <c r="AF108" s="263"/>
      <c r="AG108" s="283"/>
      <c r="AH108" s="341"/>
      <c r="AI108" s="261"/>
      <c r="AJ108" s="283"/>
      <c r="AK108" s="283"/>
      <c r="AL108" s="261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  <c r="HO108" s="142"/>
      <c r="HP108" s="142"/>
      <c r="HQ108" s="142"/>
      <c r="HR108" s="142"/>
      <c r="HS108" s="142"/>
      <c r="HT108" s="142"/>
      <c r="HU108" s="142"/>
      <c r="HV108" s="142"/>
      <c r="HW108" s="142"/>
      <c r="HX108" s="142"/>
      <c r="HY108" s="142"/>
      <c r="HZ108" s="142"/>
      <c r="IA108" s="142"/>
      <c r="IB108" s="142"/>
      <c r="IC108" s="142"/>
      <c r="ID108" s="142"/>
      <c r="IE108" s="142"/>
      <c r="IF108" s="142"/>
      <c r="IG108" s="142"/>
      <c r="IH108" s="142"/>
      <c r="II108" s="142"/>
      <c r="IJ108" s="142"/>
      <c r="IK108" s="142"/>
      <c r="IL108" s="142"/>
      <c r="IM108" s="142"/>
      <c r="IN108" s="142"/>
      <c r="IO108" s="142"/>
      <c r="IP108" s="142"/>
      <c r="IQ108" s="142"/>
      <c r="IR108" s="142"/>
      <c r="IS108" s="142"/>
      <c r="IT108" s="142"/>
      <c r="IU108" s="142"/>
      <c r="IV108" s="142"/>
    </row>
    <row r="109" spans="1:256" s="220" customFormat="1">
      <c r="A109" s="284"/>
      <c r="B109" s="285"/>
      <c r="C109" s="261"/>
      <c r="D109" s="263"/>
      <c r="E109" s="263"/>
      <c r="F109" s="261"/>
      <c r="G109" s="261"/>
      <c r="H109" s="263"/>
      <c r="I109" s="263"/>
      <c r="J109" s="261"/>
      <c r="K109" s="263"/>
      <c r="L109" s="263"/>
      <c r="M109" s="261"/>
      <c r="N109" s="261"/>
      <c r="O109" s="263"/>
      <c r="P109" s="263"/>
      <c r="Q109" s="261"/>
      <c r="R109" s="263"/>
      <c r="S109" s="263"/>
      <c r="T109" s="261"/>
      <c r="U109" s="261"/>
      <c r="V109" s="263"/>
      <c r="W109" s="263"/>
      <c r="X109" s="261"/>
      <c r="Y109" s="263"/>
      <c r="Z109" s="263"/>
      <c r="AA109" s="261"/>
      <c r="AB109" s="261"/>
      <c r="AC109" s="263"/>
      <c r="AD109" s="263"/>
      <c r="AE109" s="261"/>
      <c r="AF109" s="263"/>
      <c r="AG109" s="283"/>
      <c r="AH109" s="341"/>
      <c r="AI109" s="261"/>
      <c r="AJ109" s="283"/>
      <c r="AK109" s="283"/>
      <c r="AL109" s="261"/>
    </row>
    <row r="110" spans="1:256" s="220" customFormat="1">
      <c r="A110" s="284"/>
      <c r="B110" s="285"/>
      <c r="C110" s="261"/>
      <c r="D110" s="263"/>
      <c r="E110" s="263"/>
      <c r="F110" s="261"/>
      <c r="G110" s="261"/>
      <c r="H110" s="263"/>
      <c r="I110" s="263"/>
      <c r="J110" s="261"/>
      <c r="K110" s="263"/>
      <c r="L110" s="263"/>
      <c r="M110" s="261"/>
      <c r="N110" s="261"/>
      <c r="O110" s="263"/>
      <c r="P110" s="263"/>
      <c r="Q110" s="261"/>
      <c r="R110" s="263"/>
      <c r="S110" s="263"/>
      <c r="T110" s="261"/>
      <c r="U110" s="261"/>
      <c r="V110" s="263"/>
      <c r="W110" s="263"/>
      <c r="X110" s="261"/>
      <c r="Y110" s="263"/>
      <c r="Z110" s="263"/>
      <c r="AA110" s="261"/>
      <c r="AB110" s="261"/>
      <c r="AC110" s="263"/>
      <c r="AD110" s="263"/>
      <c r="AE110" s="261"/>
      <c r="AF110" s="263"/>
      <c r="AG110" s="283"/>
      <c r="AH110" s="341"/>
      <c r="AI110" s="261"/>
      <c r="AJ110" s="283"/>
      <c r="AK110" s="283"/>
      <c r="AL110" s="261"/>
    </row>
    <row r="111" spans="1:256" s="220" customFormat="1">
      <c r="A111" s="284"/>
      <c r="B111" s="285"/>
      <c r="C111" s="261"/>
      <c r="D111" s="263"/>
      <c r="E111" s="263"/>
      <c r="F111" s="261"/>
      <c r="G111" s="261"/>
      <c r="H111" s="263"/>
      <c r="I111" s="263"/>
      <c r="J111" s="261"/>
      <c r="K111" s="263"/>
      <c r="L111" s="263"/>
      <c r="M111" s="261"/>
      <c r="N111" s="261"/>
      <c r="O111" s="263"/>
      <c r="P111" s="263"/>
      <c r="Q111" s="261"/>
      <c r="R111" s="263"/>
      <c r="S111" s="263"/>
      <c r="T111" s="261"/>
      <c r="U111" s="261"/>
      <c r="V111" s="263"/>
      <c r="W111" s="263"/>
      <c r="X111" s="261"/>
      <c r="Y111" s="263"/>
      <c r="Z111" s="263"/>
      <c r="AA111" s="261"/>
      <c r="AB111" s="261"/>
      <c r="AC111" s="263"/>
      <c r="AD111" s="263"/>
      <c r="AE111" s="261"/>
      <c r="AF111" s="263"/>
      <c r="AG111" s="283"/>
      <c r="AH111" s="341"/>
      <c r="AI111" s="261"/>
      <c r="AJ111" s="283"/>
      <c r="AK111" s="283"/>
      <c r="AL111" s="261"/>
    </row>
    <row r="112" spans="1:256" s="220" customFormat="1">
      <c r="A112" s="284"/>
      <c r="B112" s="285"/>
      <c r="C112" s="261"/>
      <c r="D112" s="271"/>
      <c r="E112" s="271"/>
      <c r="F112" s="261"/>
      <c r="G112" s="261"/>
      <c r="H112" s="271"/>
      <c r="I112" s="271"/>
      <c r="J112" s="261"/>
      <c r="K112" s="271"/>
      <c r="L112" s="271"/>
      <c r="M112" s="261"/>
      <c r="N112" s="261"/>
      <c r="O112" s="271"/>
      <c r="P112" s="271"/>
      <c r="Q112" s="261"/>
      <c r="R112" s="271"/>
      <c r="S112" s="271"/>
      <c r="T112" s="261"/>
      <c r="U112" s="261"/>
      <c r="V112" s="271"/>
      <c r="W112" s="271"/>
      <c r="X112" s="261"/>
      <c r="Y112" s="271"/>
      <c r="Z112" s="271"/>
      <c r="AA112" s="261"/>
      <c r="AB112" s="261"/>
      <c r="AC112" s="271"/>
      <c r="AD112" s="271"/>
      <c r="AE112" s="261"/>
      <c r="AF112" s="271"/>
      <c r="AG112" s="283"/>
      <c r="AH112" s="341"/>
      <c r="AI112" s="261"/>
      <c r="AJ112" s="283"/>
      <c r="AK112" s="283"/>
      <c r="AL112" s="261"/>
    </row>
    <row r="113" spans="1:38" s="220" customFormat="1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342"/>
      <c r="AI113" s="223"/>
      <c r="AJ113" s="273"/>
      <c r="AK113" s="223"/>
      <c r="AL113" s="223"/>
    </row>
    <row r="114" spans="1:38" s="220" customFormat="1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342"/>
      <c r="AI114" s="223"/>
      <c r="AJ114" s="273"/>
      <c r="AK114" s="223"/>
      <c r="AL114" s="223"/>
    </row>
    <row r="115" spans="1:38" s="220" customFormat="1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342"/>
      <c r="AI115" s="223"/>
      <c r="AJ115" s="273"/>
      <c r="AK115" s="223"/>
      <c r="AL115" s="223"/>
    </row>
    <row r="116" spans="1:38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342"/>
      <c r="AI116" s="223"/>
      <c r="AJ116" s="273"/>
      <c r="AK116" s="223"/>
      <c r="AL116" s="223"/>
    </row>
    <row r="117" spans="1:38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342"/>
      <c r="AI117" s="223"/>
      <c r="AJ117" s="273"/>
      <c r="AK117" s="223"/>
      <c r="AL117" s="223"/>
    </row>
    <row r="118" spans="1:38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343"/>
      <c r="AI118" s="286"/>
      <c r="AJ118" s="287"/>
      <c r="AK118" s="286"/>
      <c r="AL118" s="286"/>
    </row>
    <row r="119" spans="1:38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343"/>
      <c r="AI119" s="286"/>
      <c r="AJ119" s="287"/>
      <c r="AK119" s="286"/>
      <c r="AL119" s="286"/>
    </row>
    <row r="120" spans="1:38">
      <c r="AJ120" s="139"/>
    </row>
    <row r="121" spans="1:38">
      <c r="AJ121" s="139"/>
    </row>
    <row r="122" spans="1:38">
      <c r="AJ122" s="139"/>
    </row>
    <row r="123" spans="1:38">
      <c r="AJ123" s="139"/>
    </row>
    <row r="124" spans="1:38">
      <c r="AJ124" s="139"/>
    </row>
    <row r="125" spans="1:38">
      <c r="AJ125" s="221" t="s">
        <v>33</v>
      </c>
    </row>
  </sheetData>
  <sheetProtection selectLockedCells="1" selectUnlockedCells="1"/>
  <mergeCells count="17">
    <mergeCell ref="S13:X13"/>
    <mergeCell ref="Z13:AE13"/>
    <mergeCell ref="AG13:AL13"/>
    <mergeCell ref="AE1:AL3"/>
    <mergeCell ref="A10:AL10"/>
    <mergeCell ref="G8:O8"/>
    <mergeCell ref="A11:A14"/>
    <mergeCell ref="B11:B14"/>
    <mergeCell ref="C11:C14"/>
    <mergeCell ref="D11:AL11"/>
    <mergeCell ref="D12:J12"/>
    <mergeCell ref="K12:Q12"/>
    <mergeCell ref="R12:X12"/>
    <mergeCell ref="Y12:AE12"/>
    <mergeCell ref="AF12:AL12"/>
    <mergeCell ref="E13:J13"/>
    <mergeCell ref="L13:Q13"/>
  </mergeCells>
  <pageMargins left="0.59055118110236227" right="0.39370078740157483" top="0.78740157480314965" bottom="0.39370078740157483" header="0.51181102362204722" footer="0.51181102362204722"/>
  <pageSetup paperSize="9" scale="35" firstPageNumber="0" fitToWidth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41"/>
  <sheetViews>
    <sheetView view="pageBreakPreview" topLeftCell="A25" zoomScale="70" zoomScaleSheetLayoutView="70" workbookViewId="0">
      <selection activeCell="B27" sqref="B27"/>
    </sheetView>
  </sheetViews>
  <sheetFormatPr defaultRowHeight="15.75"/>
  <cols>
    <col min="1" max="1" width="12" style="475" customWidth="1"/>
    <col min="2" max="2" width="91.5" style="12" customWidth="1"/>
    <col min="3" max="3" width="16.875" style="12" customWidth="1"/>
    <col min="4" max="4" width="15" style="12" customWidth="1"/>
    <col min="5" max="5" width="14.125" style="1" customWidth="1"/>
    <col min="6" max="6" width="13.625" style="1" customWidth="1"/>
    <col min="7" max="7" width="14.125" style="1" customWidth="1"/>
    <col min="8" max="8" width="14.5" style="1" customWidth="1"/>
    <col min="9" max="9" width="15" style="1" customWidth="1"/>
    <col min="10" max="16384" width="9" style="1"/>
  </cols>
  <sheetData>
    <row r="1" spans="1:48" s="19" customFormat="1" ht="38.25" customHeight="1">
      <c r="A1" s="64"/>
      <c r="B1" s="64"/>
      <c r="C1" s="64"/>
      <c r="D1" s="58"/>
      <c r="E1" s="635" t="s">
        <v>480</v>
      </c>
      <c r="F1" s="635"/>
      <c r="G1" s="635"/>
      <c r="H1" s="635"/>
      <c r="I1" s="635"/>
      <c r="J1" s="567"/>
      <c r="K1" s="567"/>
      <c r="Q1" s="58"/>
      <c r="R1" s="58"/>
      <c r="S1" s="58"/>
      <c r="T1" s="58"/>
      <c r="U1" s="58"/>
      <c r="V1" s="58"/>
      <c r="W1" s="58"/>
    </row>
    <row r="2" spans="1:48" s="19" customFormat="1" ht="29.25" customHeight="1">
      <c r="A2" s="64"/>
      <c r="B2" s="64"/>
      <c r="C2" s="64"/>
      <c r="D2" s="58"/>
      <c r="E2" s="635"/>
      <c r="F2" s="635"/>
      <c r="G2" s="635"/>
      <c r="H2" s="635"/>
      <c r="I2" s="635"/>
      <c r="J2" s="567"/>
      <c r="K2" s="567"/>
      <c r="Q2" s="58"/>
      <c r="R2" s="58"/>
      <c r="S2" s="58"/>
      <c r="T2" s="58"/>
      <c r="U2" s="58"/>
      <c r="V2" s="58"/>
      <c r="W2" s="58"/>
    </row>
    <row r="3" spans="1:48" s="19" customFormat="1" ht="15.75" customHeight="1">
      <c r="A3" s="64"/>
      <c r="B3" s="64"/>
      <c r="C3" s="64"/>
      <c r="D3" s="58"/>
      <c r="E3" s="567"/>
      <c r="F3" s="567"/>
      <c r="G3" s="567"/>
      <c r="H3" s="567"/>
      <c r="I3" s="567"/>
      <c r="J3" s="567"/>
      <c r="K3" s="567"/>
      <c r="Q3" s="58"/>
      <c r="R3" s="58"/>
      <c r="S3" s="58"/>
      <c r="T3" s="58"/>
      <c r="U3" s="58"/>
      <c r="V3" s="58"/>
      <c r="W3" s="58"/>
    </row>
    <row r="4" spans="1:48" s="19" customFormat="1" ht="18.75">
      <c r="A4" s="636" t="s">
        <v>96</v>
      </c>
      <c r="B4" s="636"/>
      <c r="C4" s="636"/>
      <c r="D4" s="636"/>
      <c r="E4" s="636"/>
      <c r="F4" s="636"/>
      <c r="G4" s="636"/>
      <c r="H4" s="636"/>
      <c r="I4" s="636"/>
      <c r="J4" s="8"/>
      <c r="K4" s="8"/>
      <c r="L4" s="8"/>
      <c r="M4" s="8"/>
      <c r="N4" s="8"/>
      <c r="O4" s="8"/>
      <c r="P4" s="58"/>
      <c r="Q4" s="58"/>
      <c r="R4" s="58"/>
      <c r="S4" s="58"/>
      <c r="T4" s="58"/>
      <c r="U4" s="58"/>
      <c r="V4" s="58"/>
      <c r="W4" s="58"/>
    </row>
    <row r="5" spans="1:48" s="19" customFormat="1" ht="18.75">
      <c r="A5" s="636" t="s">
        <v>98</v>
      </c>
      <c r="B5" s="636"/>
      <c r="C5" s="636"/>
      <c r="D5" s="636"/>
      <c r="E5" s="636"/>
      <c r="F5" s="636"/>
      <c r="G5" s="636"/>
      <c r="H5" s="636"/>
      <c r="I5" s="636"/>
      <c r="J5" s="8"/>
      <c r="K5" s="8"/>
      <c r="L5" s="8"/>
      <c r="M5" s="8"/>
      <c r="N5" s="555"/>
      <c r="O5" s="55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8" s="19" customFormat="1" ht="18.75">
      <c r="A6" s="555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3"/>
      <c r="M6" s="553"/>
      <c r="N6" s="555"/>
      <c r="O6" s="55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8" s="19" customFormat="1" ht="18.75">
      <c r="A7" s="634" t="s">
        <v>460</v>
      </c>
      <c r="B7" s="634"/>
      <c r="C7" s="634"/>
      <c r="D7" s="634"/>
      <c r="E7" s="634"/>
      <c r="F7" s="634"/>
      <c r="G7" s="634"/>
      <c r="H7" s="634"/>
      <c r="I7" s="634"/>
      <c r="J7" s="568"/>
      <c r="K7" s="568"/>
      <c r="L7" s="568"/>
      <c r="M7" s="568"/>
      <c r="N7" s="568"/>
      <c r="O7" s="568"/>
      <c r="P7" s="34"/>
      <c r="Q7" s="34"/>
      <c r="R7" s="3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19" customFormat="1">
      <c r="A8" s="630" t="s">
        <v>99</v>
      </c>
      <c r="B8" s="630"/>
      <c r="C8" s="630"/>
      <c r="D8" s="630"/>
      <c r="E8" s="630"/>
      <c r="F8" s="630"/>
      <c r="G8" s="630"/>
      <c r="H8" s="630"/>
      <c r="I8" s="630"/>
      <c r="J8" s="35"/>
      <c r="K8" s="35"/>
      <c r="L8" s="35"/>
      <c r="M8" s="35"/>
      <c r="N8" s="35"/>
      <c r="O8" s="35"/>
      <c r="P8" s="35"/>
      <c r="Q8" s="35"/>
      <c r="R8" s="3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19" customFormat="1" ht="15.75" customHeight="1">
      <c r="A9" s="638"/>
      <c r="B9" s="638"/>
      <c r="C9" s="638"/>
      <c r="D9" s="638"/>
      <c r="E9" s="638"/>
      <c r="F9" s="638"/>
      <c r="G9" s="638"/>
      <c r="H9" s="638"/>
      <c r="I9" s="638"/>
      <c r="J9" s="650"/>
      <c r="K9" s="650"/>
      <c r="L9" s="650"/>
      <c r="M9" s="650"/>
      <c r="N9" s="650"/>
      <c r="O9" s="6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8" ht="38.25" customHeight="1">
      <c r="A10" s="652" t="s">
        <v>52</v>
      </c>
      <c r="B10" s="652" t="s">
        <v>19</v>
      </c>
      <c r="C10" s="652" t="s">
        <v>1</v>
      </c>
      <c r="D10" s="666"/>
      <c r="E10" s="666"/>
      <c r="F10" s="666"/>
      <c r="G10" s="666"/>
      <c r="H10" s="666"/>
      <c r="I10" s="666"/>
      <c r="J10" s="6"/>
      <c r="K10" s="6"/>
      <c r="L10" s="6"/>
      <c r="M10" s="6"/>
      <c r="N10" s="6"/>
      <c r="O10" s="6"/>
      <c r="P10" s="6"/>
    </row>
    <row r="11" spans="1:48" ht="15.75" customHeight="1">
      <c r="A11" s="652"/>
      <c r="B11" s="652"/>
      <c r="C11" s="652"/>
      <c r="D11" s="651" t="s">
        <v>428</v>
      </c>
      <c r="E11" s="651"/>
      <c r="F11" s="651"/>
      <c r="G11" s="651"/>
      <c r="H11" s="651"/>
      <c r="I11" s="651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62"/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2"/>
      <c r="AP11" s="662"/>
      <c r="AQ11" s="662"/>
      <c r="AR11" s="662"/>
      <c r="AS11" s="662"/>
    </row>
    <row r="12" spans="1:48">
      <c r="A12" s="652"/>
      <c r="B12" s="652"/>
      <c r="C12" s="652"/>
      <c r="D12" s="651"/>
      <c r="E12" s="651"/>
      <c r="F12" s="651"/>
      <c r="G12" s="651"/>
      <c r="H12" s="651"/>
      <c r="I12" s="651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62"/>
      <c r="AJ12" s="662"/>
      <c r="AK12" s="662"/>
      <c r="AL12" s="662"/>
      <c r="AM12" s="662"/>
      <c r="AN12" s="662"/>
      <c r="AO12" s="662"/>
      <c r="AP12" s="662"/>
      <c r="AQ12" s="662"/>
      <c r="AR12" s="662"/>
      <c r="AS12" s="662"/>
    </row>
    <row r="13" spans="1:48" ht="39" customHeight="1">
      <c r="A13" s="652"/>
      <c r="B13" s="652"/>
      <c r="C13" s="652"/>
      <c r="D13" s="651" t="s">
        <v>94</v>
      </c>
      <c r="E13" s="651"/>
      <c r="F13" s="651"/>
      <c r="G13" s="651"/>
      <c r="H13" s="651"/>
      <c r="I13" s="651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4"/>
      <c r="AN13" s="664"/>
      <c r="AO13" s="664"/>
      <c r="AP13" s="664"/>
      <c r="AQ13" s="664"/>
      <c r="AR13" s="664"/>
      <c r="AS13" s="664"/>
    </row>
    <row r="14" spans="1:48" ht="54.75" customHeight="1">
      <c r="A14" s="652"/>
      <c r="B14" s="652"/>
      <c r="C14" s="652"/>
      <c r="D14" s="11" t="s">
        <v>32</v>
      </c>
      <c r="E14" s="11" t="s">
        <v>170</v>
      </c>
      <c r="F14" s="11" t="s">
        <v>171</v>
      </c>
      <c r="G14" s="11" t="s">
        <v>172</v>
      </c>
      <c r="H14" s="11" t="s">
        <v>173</v>
      </c>
      <c r="I14" s="11" t="s">
        <v>174</v>
      </c>
      <c r="R14" s="9"/>
      <c r="S14" s="9"/>
      <c r="T14" s="9"/>
      <c r="U14" s="7"/>
      <c r="V14" s="7"/>
      <c r="W14" s="7"/>
      <c r="X14" s="9"/>
      <c r="Y14" s="9"/>
      <c r="Z14" s="9"/>
      <c r="AA14" s="9"/>
      <c r="AB14" s="7"/>
      <c r="AC14" s="7"/>
      <c r="AD14" s="7"/>
      <c r="AE14" s="9"/>
      <c r="AF14" s="9"/>
      <c r="AG14" s="9"/>
      <c r="AH14" s="9"/>
      <c r="AI14" s="7"/>
      <c r="AJ14" s="7"/>
      <c r="AK14" s="7"/>
      <c r="AL14" s="9"/>
      <c r="AM14" s="9"/>
      <c r="AN14" s="9"/>
      <c r="AO14" s="9"/>
      <c r="AP14" s="7"/>
      <c r="AQ14" s="7"/>
      <c r="AR14" s="7"/>
      <c r="AS14" s="9"/>
    </row>
    <row r="15" spans="1:48">
      <c r="A15" s="489">
        <v>1</v>
      </c>
      <c r="B15" s="37">
        <v>2</v>
      </c>
      <c r="C15" s="37">
        <v>3</v>
      </c>
      <c r="D15" s="16" t="s">
        <v>86</v>
      </c>
      <c r="E15" s="16" t="s">
        <v>429</v>
      </c>
      <c r="F15" s="16" t="s">
        <v>430</v>
      </c>
      <c r="G15" s="16" t="s">
        <v>431</v>
      </c>
      <c r="H15" s="16" t="s">
        <v>432</v>
      </c>
      <c r="I15" s="16" t="s">
        <v>433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8" ht="30" customHeight="1">
      <c r="A16" s="210">
        <v>0</v>
      </c>
      <c r="B16" s="345" t="s">
        <v>203</v>
      </c>
      <c r="C16" s="184" t="s">
        <v>204</v>
      </c>
      <c r="D16" s="328">
        <v>4</v>
      </c>
      <c r="E16" s="388">
        <f>E20</f>
        <v>0.26</v>
      </c>
      <c r="F16" s="464" t="s">
        <v>204</v>
      </c>
      <c r="G16" s="206">
        <f>G17+G18+G20</f>
        <v>16.524999999999999</v>
      </c>
      <c r="H16" s="206">
        <v>0</v>
      </c>
      <c r="I16" s="184">
        <f>I18</f>
        <v>358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9" ht="30" customHeight="1">
      <c r="A17" s="507" t="s">
        <v>297</v>
      </c>
      <c r="B17" s="508" t="s">
        <v>289</v>
      </c>
      <c r="C17" s="413" t="s">
        <v>204</v>
      </c>
      <c r="D17" s="326"/>
      <c r="E17" s="184" t="s">
        <v>204</v>
      </c>
      <c r="F17" s="184" t="s">
        <v>204</v>
      </c>
      <c r="G17" s="206">
        <f>G24</f>
        <v>2.2000000000000002</v>
      </c>
      <c r="H17" s="206">
        <v>0</v>
      </c>
      <c r="I17" s="184" t="s">
        <v>204</v>
      </c>
    </row>
    <row r="18" spans="1:9" ht="30" customHeight="1">
      <c r="A18" s="506" t="s">
        <v>298</v>
      </c>
      <c r="B18" s="345" t="s">
        <v>290</v>
      </c>
      <c r="C18" s="184" t="s">
        <v>204</v>
      </c>
      <c r="D18" s="206"/>
      <c r="E18" s="184" t="s">
        <v>204</v>
      </c>
      <c r="F18" s="184" t="s">
        <v>204</v>
      </c>
      <c r="G18" s="206">
        <f>G41</f>
        <v>9.6050000000000004</v>
      </c>
      <c r="H18" s="206">
        <v>0</v>
      </c>
      <c r="I18" s="184">
        <f>I59</f>
        <v>358</v>
      </c>
    </row>
    <row r="19" spans="1:9" ht="39.75" customHeight="1">
      <c r="A19" s="507" t="s">
        <v>299</v>
      </c>
      <c r="B19" s="508" t="s">
        <v>291</v>
      </c>
      <c r="C19" s="413" t="s">
        <v>204</v>
      </c>
      <c r="D19" s="184"/>
      <c r="E19" s="184" t="s">
        <v>204</v>
      </c>
      <c r="F19" s="184" t="s">
        <v>204</v>
      </c>
      <c r="G19" s="206">
        <v>0</v>
      </c>
      <c r="H19" s="206">
        <v>0</v>
      </c>
      <c r="I19" s="184" t="s">
        <v>204</v>
      </c>
    </row>
    <row r="20" spans="1:9" ht="30" customHeight="1">
      <c r="A20" s="506" t="s">
        <v>205</v>
      </c>
      <c r="B20" s="345" t="s">
        <v>292</v>
      </c>
      <c r="C20" s="184" t="s">
        <v>204</v>
      </c>
      <c r="D20" s="326"/>
      <c r="E20" s="388">
        <f>E76</f>
        <v>0.26</v>
      </c>
      <c r="F20" s="184" t="s">
        <v>204</v>
      </c>
      <c r="G20" s="209">
        <f>G76</f>
        <v>4.72</v>
      </c>
      <c r="H20" s="206">
        <v>0</v>
      </c>
      <c r="I20" s="184" t="s">
        <v>204</v>
      </c>
    </row>
    <row r="21" spans="1:9" ht="30" customHeight="1">
      <c r="A21" s="507" t="s">
        <v>206</v>
      </c>
      <c r="B21" s="508" t="s">
        <v>293</v>
      </c>
      <c r="C21" s="413" t="s">
        <v>204</v>
      </c>
      <c r="D21" s="326"/>
      <c r="E21" s="184" t="s">
        <v>204</v>
      </c>
      <c r="F21" s="184" t="s">
        <v>204</v>
      </c>
      <c r="G21" s="206">
        <v>0</v>
      </c>
      <c r="H21" s="206">
        <v>0</v>
      </c>
      <c r="I21" s="184" t="s">
        <v>204</v>
      </c>
    </row>
    <row r="22" spans="1:9" ht="30" customHeight="1">
      <c r="A22" s="377" t="s">
        <v>207</v>
      </c>
      <c r="B22" s="378" t="s">
        <v>294</v>
      </c>
      <c r="C22" s="173" t="s">
        <v>204</v>
      </c>
      <c r="D22" s="326"/>
      <c r="E22" s="173" t="s">
        <v>204</v>
      </c>
      <c r="F22" s="173" t="s">
        <v>204</v>
      </c>
      <c r="G22" s="198">
        <v>0</v>
      </c>
      <c r="H22" s="198">
        <v>0</v>
      </c>
      <c r="I22" s="173" t="s">
        <v>204</v>
      </c>
    </row>
    <row r="23" spans="1:9" s="19" customFormat="1" ht="21.75" customHeight="1">
      <c r="A23" s="518">
        <v>1</v>
      </c>
      <c r="B23" s="519" t="s">
        <v>213</v>
      </c>
      <c r="C23" s="176"/>
      <c r="D23" s="504"/>
      <c r="E23" s="176"/>
      <c r="F23" s="176"/>
      <c r="G23" s="199"/>
      <c r="H23" s="199"/>
      <c r="I23" s="176"/>
    </row>
    <row r="24" spans="1:9" ht="30" customHeight="1">
      <c r="A24" s="177" t="s">
        <v>106</v>
      </c>
      <c r="B24" s="178" t="s">
        <v>300</v>
      </c>
      <c r="C24" s="166" t="s">
        <v>204</v>
      </c>
      <c r="D24" s="504"/>
      <c r="E24" s="166" t="s">
        <v>204</v>
      </c>
      <c r="F24" s="166" t="s">
        <v>204</v>
      </c>
      <c r="G24" s="505">
        <f>G25</f>
        <v>2.2000000000000002</v>
      </c>
      <c r="H24" s="505">
        <v>0</v>
      </c>
      <c r="I24" s="166" t="s">
        <v>204</v>
      </c>
    </row>
    <row r="25" spans="1:9" ht="42" customHeight="1">
      <c r="A25" s="71" t="s">
        <v>107</v>
      </c>
      <c r="B25" s="145" t="s">
        <v>208</v>
      </c>
      <c r="C25" s="167" t="s">
        <v>204</v>
      </c>
      <c r="D25" s="63"/>
      <c r="E25" s="167" t="s">
        <v>204</v>
      </c>
      <c r="F25" s="167" t="s">
        <v>204</v>
      </c>
      <c r="G25" s="195">
        <f>G26</f>
        <v>2.2000000000000002</v>
      </c>
      <c r="H25" s="195">
        <v>0</v>
      </c>
      <c r="I25" s="167" t="s">
        <v>204</v>
      </c>
    </row>
    <row r="26" spans="1:9" ht="42.75" customHeight="1">
      <c r="A26" s="71" t="s">
        <v>122</v>
      </c>
      <c r="B26" s="145" t="s">
        <v>295</v>
      </c>
      <c r="C26" s="167" t="s">
        <v>204</v>
      </c>
      <c r="D26" s="63"/>
      <c r="E26" s="167" t="s">
        <v>204</v>
      </c>
      <c r="F26" s="167" t="s">
        <v>204</v>
      </c>
      <c r="G26" s="195">
        <f>G27</f>
        <v>2.2000000000000002</v>
      </c>
      <c r="H26" s="195">
        <v>0</v>
      </c>
      <c r="I26" s="167" t="s">
        <v>204</v>
      </c>
    </row>
    <row r="27" spans="1:9" ht="70.5" customHeight="1">
      <c r="A27" s="71" t="s">
        <v>209</v>
      </c>
      <c r="B27" s="145" t="s">
        <v>210</v>
      </c>
      <c r="C27" s="74" t="s">
        <v>211</v>
      </c>
      <c r="D27" s="62">
        <v>4</v>
      </c>
      <c r="E27" s="167" t="s">
        <v>204</v>
      </c>
      <c r="F27" s="167" t="s">
        <v>204</v>
      </c>
      <c r="G27" s="195">
        <v>2.2000000000000002</v>
      </c>
      <c r="H27" s="195">
        <v>0</v>
      </c>
      <c r="I27" s="167" t="s">
        <v>204</v>
      </c>
    </row>
    <row r="28" spans="1:9" ht="42" customHeight="1">
      <c r="A28" s="71" t="s">
        <v>123</v>
      </c>
      <c r="B28" s="145" t="s">
        <v>301</v>
      </c>
      <c r="C28" s="167" t="s">
        <v>204</v>
      </c>
      <c r="D28" s="63"/>
      <c r="E28" s="167" t="s">
        <v>204</v>
      </c>
      <c r="F28" s="167" t="s">
        <v>204</v>
      </c>
      <c r="G28" s="195">
        <v>0</v>
      </c>
      <c r="H28" s="195">
        <v>0</v>
      </c>
      <c r="I28" s="167" t="s">
        <v>204</v>
      </c>
    </row>
    <row r="29" spans="1:9" ht="38.25" customHeight="1">
      <c r="A29" s="71" t="s">
        <v>302</v>
      </c>
      <c r="B29" s="145" t="s">
        <v>303</v>
      </c>
      <c r="C29" s="167" t="s">
        <v>204</v>
      </c>
      <c r="D29" s="63"/>
      <c r="E29" s="167" t="s">
        <v>204</v>
      </c>
      <c r="F29" s="167" t="s">
        <v>204</v>
      </c>
      <c r="G29" s="195">
        <v>0</v>
      </c>
      <c r="H29" s="195">
        <v>0</v>
      </c>
      <c r="I29" s="167" t="s">
        <v>204</v>
      </c>
    </row>
    <row r="30" spans="1:9" ht="36.75" customHeight="1">
      <c r="A30" s="71" t="s">
        <v>108</v>
      </c>
      <c r="B30" s="145" t="s">
        <v>304</v>
      </c>
      <c r="C30" s="167" t="s">
        <v>204</v>
      </c>
      <c r="D30" s="63"/>
      <c r="E30" s="167" t="s">
        <v>204</v>
      </c>
      <c r="F30" s="167" t="s">
        <v>204</v>
      </c>
      <c r="G30" s="195">
        <v>0</v>
      </c>
      <c r="H30" s="195">
        <v>0</v>
      </c>
      <c r="I30" s="167" t="s">
        <v>204</v>
      </c>
    </row>
    <row r="31" spans="1:9" ht="56.25" customHeight="1">
      <c r="A31" s="71" t="s">
        <v>305</v>
      </c>
      <c r="B31" s="491" t="s">
        <v>306</v>
      </c>
      <c r="C31" s="167" t="s">
        <v>204</v>
      </c>
      <c r="D31" s="63"/>
      <c r="E31" s="167" t="s">
        <v>204</v>
      </c>
      <c r="F31" s="167" t="s">
        <v>204</v>
      </c>
      <c r="G31" s="195">
        <v>0</v>
      </c>
      <c r="H31" s="195">
        <v>0</v>
      </c>
      <c r="I31" s="167" t="s">
        <v>204</v>
      </c>
    </row>
    <row r="32" spans="1:9" ht="37.5" customHeight="1">
      <c r="A32" s="71" t="s">
        <v>307</v>
      </c>
      <c r="B32" s="145" t="s">
        <v>308</v>
      </c>
      <c r="C32" s="167" t="s">
        <v>204</v>
      </c>
      <c r="D32" s="63"/>
      <c r="E32" s="167" t="s">
        <v>204</v>
      </c>
      <c r="F32" s="167" t="s">
        <v>204</v>
      </c>
      <c r="G32" s="195">
        <v>0</v>
      </c>
      <c r="H32" s="195">
        <v>0</v>
      </c>
      <c r="I32" s="167" t="s">
        <v>204</v>
      </c>
    </row>
    <row r="33" spans="1:10" ht="37.5" customHeight="1">
      <c r="A33" s="71" t="s">
        <v>109</v>
      </c>
      <c r="B33" s="145" t="s">
        <v>309</v>
      </c>
      <c r="C33" s="167" t="s">
        <v>204</v>
      </c>
      <c r="D33" s="63"/>
      <c r="E33" s="167" t="s">
        <v>204</v>
      </c>
      <c r="F33" s="167" t="s">
        <v>204</v>
      </c>
      <c r="G33" s="195">
        <v>0</v>
      </c>
      <c r="H33" s="195">
        <v>0</v>
      </c>
      <c r="I33" s="167" t="s">
        <v>204</v>
      </c>
    </row>
    <row r="34" spans="1:10" ht="33" customHeight="1">
      <c r="A34" s="71" t="s">
        <v>124</v>
      </c>
      <c r="B34" s="145" t="s">
        <v>310</v>
      </c>
      <c r="C34" s="167" t="s">
        <v>204</v>
      </c>
      <c r="D34" s="63"/>
      <c r="E34" s="167" t="s">
        <v>204</v>
      </c>
      <c r="F34" s="167" t="s">
        <v>204</v>
      </c>
      <c r="G34" s="195">
        <v>0</v>
      </c>
      <c r="H34" s="195">
        <v>0</v>
      </c>
      <c r="I34" s="167" t="s">
        <v>204</v>
      </c>
    </row>
    <row r="35" spans="1:10" ht="71.25" customHeight="1">
      <c r="A35" s="71" t="s">
        <v>125</v>
      </c>
      <c r="B35" s="145" t="s">
        <v>311</v>
      </c>
      <c r="C35" s="167" t="s">
        <v>204</v>
      </c>
      <c r="D35" s="63"/>
      <c r="E35" s="167" t="s">
        <v>204</v>
      </c>
      <c r="F35" s="167" t="s">
        <v>204</v>
      </c>
      <c r="G35" s="195">
        <v>0</v>
      </c>
      <c r="H35" s="195">
        <v>0</v>
      </c>
      <c r="I35" s="167" t="s">
        <v>204</v>
      </c>
    </row>
    <row r="36" spans="1:10" ht="69.75" customHeight="1">
      <c r="A36" s="71" t="s">
        <v>472</v>
      </c>
      <c r="B36" s="145" t="s">
        <v>312</v>
      </c>
      <c r="C36" s="167" t="s">
        <v>204</v>
      </c>
      <c r="D36" s="63"/>
      <c r="E36" s="167" t="s">
        <v>204</v>
      </c>
      <c r="F36" s="167" t="s">
        <v>204</v>
      </c>
      <c r="G36" s="195">
        <v>0</v>
      </c>
      <c r="H36" s="195">
        <v>0</v>
      </c>
      <c r="I36" s="167" t="s">
        <v>204</v>
      </c>
    </row>
    <row r="37" spans="1:10" ht="69.75" customHeight="1">
      <c r="A37" s="71" t="s">
        <v>473</v>
      </c>
      <c r="B37" s="145" t="s">
        <v>313</v>
      </c>
      <c r="C37" s="167" t="s">
        <v>204</v>
      </c>
      <c r="D37" s="63"/>
      <c r="E37" s="167" t="s">
        <v>204</v>
      </c>
      <c r="F37" s="167" t="s">
        <v>204</v>
      </c>
      <c r="G37" s="195">
        <v>0</v>
      </c>
      <c r="H37" s="195">
        <v>0</v>
      </c>
      <c r="I37" s="167" t="s">
        <v>204</v>
      </c>
    </row>
    <row r="38" spans="1:10" ht="67.5" customHeight="1">
      <c r="A38" s="71" t="s">
        <v>110</v>
      </c>
      <c r="B38" s="145" t="s">
        <v>315</v>
      </c>
      <c r="C38" s="167" t="s">
        <v>204</v>
      </c>
      <c r="D38" s="63"/>
      <c r="E38" s="167" t="s">
        <v>204</v>
      </c>
      <c r="F38" s="167" t="s">
        <v>204</v>
      </c>
      <c r="G38" s="195">
        <v>0</v>
      </c>
      <c r="H38" s="195">
        <v>0</v>
      </c>
      <c r="I38" s="167" t="s">
        <v>204</v>
      </c>
    </row>
    <row r="39" spans="1:10" ht="52.5" customHeight="1">
      <c r="A39" s="71" t="s">
        <v>316</v>
      </c>
      <c r="B39" s="145" t="s">
        <v>317</v>
      </c>
      <c r="C39" s="167" t="s">
        <v>204</v>
      </c>
      <c r="D39" s="63"/>
      <c r="E39" s="167" t="s">
        <v>204</v>
      </c>
      <c r="F39" s="167" t="s">
        <v>204</v>
      </c>
      <c r="G39" s="195">
        <v>0</v>
      </c>
      <c r="H39" s="195">
        <v>0</v>
      </c>
      <c r="I39" s="167" t="s">
        <v>204</v>
      </c>
    </row>
    <row r="40" spans="1:10" s="19" customFormat="1" ht="52.5" customHeight="1">
      <c r="A40" s="71" t="s">
        <v>318</v>
      </c>
      <c r="B40" s="491" t="s">
        <v>319</v>
      </c>
      <c r="C40" s="167" t="s">
        <v>204</v>
      </c>
      <c r="D40" s="167" t="s">
        <v>204</v>
      </c>
      <c r="E40" s="167" t="s">
        <v>204</v>
      </c>
      <c r="F40" s="167" t="s">
        <v>204</v>
      </c>
      <c r="G40" s="167" t="s">
        <v>204</v>
      </c>
      <c r="H40" s="167" t="s">
        <v>204</v>
      </c>
      <c r="I40" s="167" t="s">
        <v>204</v>
      </c>
    </row>
    <row r="41" spans="1:10" ht="32.25" customHeight="1">
      <c r="A41" s="374" t="s">
        <v>111</v>
      </c>
      <c r="B41" s="375" t="s">
        <v>320</v>
      </c>
      <c r="C41" s="376" t="s">
        <v>204</v>
      </c>
      <c r="D41" s="326"/>
      <c r="E41" s="173" t="s">
        <v>204</v>
      </c>
      <c r="F41" s="173" t="s">
        <v>204</v>
      </c>
      <c r="G41" s="198">
        <f>G45</f>
        <v>9.6050000000000004</v>
      </c>
      <c r="H41" s="198">
        <f t="shared" ref="H41:I41" si="0">H45</f>
        <v>0</v>
      </c>
      <c r="I41" s="198" t="str">
        <f t="shared" si="0"/>
        <v>нд</v>
      </c>
    </row>
    <row r="42" spans="1:10" ht="47.25" customHeight="1">
      <c r="A42" s="71" t="s">
        <v>126</v>
      </c>
      <c r="B42" s="145" t="s">
        <v>321</v>
      </c>
      <c r="C42" s="167" t="s">
        <v>204</v>
      </c>
      <c r="D42" s="63"/>
      <c r="E42" s="167" t="s">
        <v>204</v>
      </c>
      <c r="F42" s="167" t="s">
        <v>204</v>
      </c>
      <c r="G42" s="195">
        <v>0</v>
      </c>
      <c r="H42" s="195">
        <v>0</v>
      </c>
      <c r="I42" s="167" t="s">
        <v>204</v>
      </c>
    </row>
    <row r="43" spans="1:10" ht="30" customHeight="1">
      <c r="A43" s="300" t="s">
        <v>127</v>
      </c>
      <c r="B43" s="301" t="s">
        <v>216</v>
      </c>
      <c r="C43" s="302" t="s">
        <v>204</v>
      </c>
      <c r="D43" s="63"/>
      <c r="E43" s="170" t="s">
        <v>204</v>
      </c>
      <c r="F43" s="170" t="s">
        <v>204</v>
      </c>
      <c r="G43" s="197">
        <v>0</v>
      </c>
      <c r="H43" s="197">
        <v>0</v>
      </c>
      <c r="I43" s="170" t="s">
        <v>204</v>
      </c>
    </row>
    <row r="44" spans="1:10" ht="48" customHeight="1">
      <c r="A44" s="71" t="s">
        <v>128</v>
      </c>
      <c r="B44" s="145" t="s">
        <v>322</v>
      </c>
      <c r="C44" s="167" t="s">
        <v>204</v>
      </c>
      <c r="D44" s="63"/>
      <c r="E44" s="182" t="s">
        <v>204</v>
      </c>
      <c r="F44" s="182" t="s">
        <v>204</v>
      </c>
      <c r="G44" s="194">
        <v>0</v>
      </c>
      <c r="H44" s="194">
        <v>0</v>
      </c>
      <c r="I44" s="182" t="s">
        <v>204</v>
      </c>
    </row>
    <row r="45" spans="1:10" ht="42.75" customHeight="1">
      <c r="A45" s="374" t="s">
        <v>129</v>
      </c>
      <c r="B45" s="375" t="s">
        <v>323</v>
      </c>
      <c r="C45" s="376" t="s">
        <v>204</v>
      </c>
      <c r="D45" s="326"/>
      <c r="E45" s="173" t="s">
        <v>204</v>
      </c>
      <c r="F45" s="173" t="s">
        <v>204</v>
      </c>
      <c r="G45" s="198">
        <f>G46+G57</f>
        <v>9.6050000000000004</v>
      </c>
      <c r="H45" s="198">
        <v>0</v>
      </c>
      <c r="I45" s="173" t="s">
        <v>204</v>
      </c>
      <c r="J45" s="331"/>
    </row>
    <row r="46" spans="1:10" ht="30" customHeight="1">
      <c r="A46" s="374" t="s">
        <v>218</v>
      </c>
      <c r="B46" s="375" t="s">
        <v>324</v>
      </c>
      <c r="C46" s="376" t="s">
        <v>204</v>
      </c>
      <c r="D46" s="219"/>
      <c r="E46" s="173" t="s">
        <v>204</v>
      </c>
      <c r="F46" s="173" t="s">
        <v>204</v>
      </c>
      <c r="G46" s="198">
        <f>G53+G55</f>
        <v>8.1050000000000004</v>
      </c>
      <c r="H46" s="198">
        <f t="shared" ref="H46" si="1">H53+H55</f>
        <v>0</v>
      </c>
      <c r="I46" s="198" t="s">
        <v>204</v>
      </c>
      <c r="J46" s="331"/>
    </row>
    <row r="47" spans="1:10" ht="48" customHeight="1">
      <c r="A47" s="292" t="s">
        <v>220</v>
      </c>
      <c r="B47" s="84" t="s">
        <v>221</v>
      </c>
      <c r="C47" s="74" t="s">
        <v>222</v>
      </c>
      <c r="D47" s="63"/>
      <c r="E47" s="182" t="s">
        <v>204</v>
      </c>
      <c r="F47" s="182" t="s">
        <v>204</v>
      </c>
      <c r="G47" s="194">
        <v>0</v>
      </c>
      <c r="H47" s="194">
        <v>0</v>
      </c>
      <c r="I47" s="182" t="s">
        <v>204</v>
      </c>
    </row>
    <row r="48" spans="1:10" ht="48" customHeight="1">
      <c r="A48" s="292" t="s">
        <v>223</v>
      </c>
      <c r="B48" s="84" t="s">
        <v>221</v>
      </c>
      <c r="C48" s="74" t="s">
        <v>224</v>
      </c>
      <c r="D48" s="63"/>
      <c r="E48" s="182" t="s">
        <v>204</v>
      </c>
      <c r="F48" s="182" t="s">
        <v>204</v>
      </c>
      <c r="G48" s="194">
        <v>0</v>
      </c>
      <c r="H48" s="194">
        <v>0</v>
      </c>
      <c r="I48" s="182" t="s">
        <v>204</v>
      </c>
    </row>
    <row r="49" spans="1:9" ht="48" customHeight="1">
      <c r="A49" s="292" t="s">
        <v>225</v>
      </c>
      <c r="B49" s="134" t="s">
        <v>388</v>
      </c>
      <c r="C49" s="74" t="s">
        <v>227</v>
      </c>
      <c r="D49" s="63"/>
      <c r="E49" s="194">
        <v>0</v>
      </c>
      <c r="F49" s="194">
        <v>0</v>
      </c>
      <c r="G49" s="194">
        <v>0</v>
      </c>
      <c r="H49" s="194">
        <v>0</v>
      </c>
      <c r="I49" s="194" t="s">
        <v>204</v>
      </c>
    </row>
    <row r="50" spans="1:9" ht="48" customHeight="1">
      <c r="A50" s="292" t="s">
        <v>228</v>
      </c>
      <c r="B50" s="134" t="s">
        <v>388</v>
      </c>
      <c r="C50" s="74" t="s">
        <v>229</v>
      </c>
      <c r="D50" s="63"/>
      <c r="E50" s="194">
        <v>0</v>
      </c>
      <c r="F50" s="194">
        <v>0</v>
      </c>
      <c r="G50" s="194">
        <v>0</v>
      </c>
      <c r="H50" s="194">
        <v>0</v>
      </c>
      <c r="I50" s="194" t="s">
        <v>204</v>
      </c>
    </row>
    <row r="51" spans="1:9" ht="48" customHeight="1">
      <c r="A51" s="292" t="s">
        <v>230</v>
      </c>
      <c r="B51" s="135" t="s">
        <v>389</v>
      </c>
      <c r="C51" s="74" t="s">
        <v>232</v>
      </c>
      <c r="D51" s="63"/>
      <c r="E51" s="182" t="s">
        <v>204</v>
      </c>
      <c r="F51" s="182" t="s">
        <v>204</v>
      </c>
      <c r="G51" s="194">
        <v>0</v>
      </c>
      <c r="H51" s="194">
        <v>0</v>
      </c>
      <c r="I51" s="182" t="s">
        <v>204</v>
      </c>
    </row>
    <row r="52" spans="1:9" ht="48" customHeight="1">
      <c r="A52" s="292" t="s">
        <v>233</v>
      </c>
      <c r="B52" s="135" t="s">
        <v>389</v>
      </c>
      <c r="C52" s="74" t="s">
        <v>234</v>
      </c>
      <c r="D52" s="63"/>
      <c r="E52" s="182" t="s">
        <v>204</v>
      </c>
      <c r="F52" s="182" t="s">
        <v>204</v>
      </c>
      <c r="G52" s="194">
        <v>0</v>
      </c>
      <c r="H52" s="194">
        <v>0</v>
      </c>
      <c r="I52" s="182" t="s">
        <v>204</v>
      </c>
    </row>
    <row r="53" spans="1:9" s="498" customFormat="1" ht="42" customHeight="1">
      <c r="A53" s="499" t="s">
        <v>235</v>
      </c>
      <c r="B53" s="494" t="s">
        <v>390</v>
      </c>
      <c r="C53" s="495" t="s">
        <v>237</v>
      </c>
      <c r="D53" s="62">
        <v>4</v>
      </c>
      <c r="E53" s="496" t="s">
        <v>204</v>
      </c>
      <c r="F53" s="496" t="s">
        <v>204</v>
      </c>
      <c r="G53" s="497">
        <v>6.6050000000000004</v>
      </c>
      <c r="H53" s="497">
        <v>0</v>
      </c>
      <c r="I53" s="496" t="s">
        <v>204</v>
      </c>
    </row>
    <row r="54" spans="1:9" s="498" customFormat="1" ht="42" customHeight="1">
      <c r="A54" s="499" t="s">
        <v>238</v>
      </c>
      <c r="B54" s="494" t="s">
        <v>390</v>
      </c>
      <c r="C54" s="495" t="s">
        <v>239</v>
      </c>
      <c r="D54" s="62">
        <v>4</v>
      </c>
      <c r="E54" s="496" t="s">
        <v>204</v>
      </c>
      <c r="F54" s="496" t="s">
        <v>204</v>
      </c>
      <c r="G54" s="497">
        <v>0</v>
      </c>
      <c r="H54" s="497">
        <v>0</v>
      </c>
      <c r="I54" s="496" t="s">
        <v>204</v>
      </c>
    </row>
    <row r="55" spans="1:9" ht="30" customHeight="1">
      <c r="A55" s="292" t="s">
        <v>240</v>
      </c>
      <c r="B55" s="84" t="s">
        <v>391</v>
      </c>
      <c r="C55" s="74" t="s">
        <v>242</v>
      </c>
      <c r="D55" s="62">
        <v>4</v>
      </c>
      <c r="E55" s="182" t="s">
        <v>204</v>
      </c>
      <c r="F55" s="182" t="s">
        <v>204</v>
      </c>
      <c r="G55" s="194">
        <v>1.5</v>
      </c>
      <c r="H55" s="194">
        <v>0</v>
      </c>
      <c r="I55" s="182" t="s">
        <v>204</v>
      </c>
    </row>
    <row r="56" spans="1:9" ht="30" customHeight="1">
      <c r="A56" s="292" t="s">
        <v>243</v>
      </c>
      <c r="B56" s="84" t="s">
        <v>391</v>
      </c>
      <c r="C56" s="74" t="s">
        <v>244</v>
      </c>
      <c r="D56" s="62">
        <v>4</v>
      </c>
      <c r="E56" s="182" t="s">
        <v>204</v>
      </c>
      <c r="F56" s="182" t="s">
        <v>204</v>
      </c>
      <c r="G56" s="194">
        <v>0</v>
      </c>
      <c r="H56" s="194">
        <v>0</v>
      </c>
      <c r="I56" s="182" t="s">
        <v>204</v>
      </c>
    </row>
    <row r="57" spans="1:9" ht="42.75" customHeight="1">
      <c r="A57" s="70" t="s">
        <v>245</v>
      </c>
      <c r="B57" s="183" t="s">
        <v>246</v>
      </c>
      <c r="C57" s="184" t="s">
        <v>204</v>
      </c>
      <c r="D57" s="326"/>
      <c r="E57" s="380" t="s">
        <v>204</v>
      </c>
      <c r="F57" s="380" t="s">
        <v>204</v>
      </c>
      <c r="G57" s="206">
        <f>G58</f>
        <v>1.5</v>
      </c>
      <c r="H57" s="206">
        <f t="shared" ref="H57:I57" si="2">H58</f>
        <v>0</v>
      </c>
      <c r="I57" s="206" t="str">
        <f t="shared" si="2"/>
        <v>нд</v>
      </c>
    </row>
    <row r="58" spans="1:9" ht="41.25" customHeight="1">
      <c r="A58" s="71" t="s">
        <v>247</v>
      </c>
      <c r="B58" s="179" t="s">
        <v>392</v>
      </c>
      <c r="C58" s="180" t="s">
        <v>249</v>
      </c>
      <c r="D58" s="62">
        <v>4</v>
      </c>
      <c r="E58" s="182" t="s">
        <v>204</v>
      </c>
      <c r="F58" s="182" t="s">
        <v>204</v>
      </c>
      <c r="G58" s="194">
        <v>1.5</v>
      </c>
      <c r="H58" s="194">
        <v>0</v>
      </c>
      <c r="I58" s="182" t="s">
        <v>204</v>
      </c>
    </row>
    <row r="59" spans="1:9" ht="30" customHeight="1">
      <c r="A59" s="374" t="s">
        <v>131</v>
      </c>
      <c r="B59" s="375" t="s">
        <v>250</v>
      </c>
      <c r="C59" s="376" t="s">
        <v>204</v>
      </c>
      <c r="D59" s="173"/>
      <c r="E59" s="173" t="s">
        <v>204</v>
      </c>
      <c r="F59" s="173" t="s">
        <v>204</v>
      </c>
      <c r="G59" s="198">
        <v>0</v>
      </c>
      <c r="H59" s="198">
        <v>0</v>
      </c>
      <c r="I59" s="173">
        <f>I60</f>
        <v>358</v>
      </c>
    </row>
    <row r="60" spans="1:9" ht="38.25" customHeight="1">
      <c r="A60" s="177" t="s">
        <v>132</v>
      </c>
      <c r="B60" s="178" t="s">
        <v>251</v>
      </c>
      <c r="C60" s="182" t="s">
        <v>204</v>
      </c>
      <c r="D60" s="182"/>
      <c r="E60" s="182" t="s">
        <v>204</v>
      </c>
      <c r="F60" s="182" t="s">
        <v>204</v>
      </c>
      <c r="G60" s="194">
        <v>0</v>
      </c>
      <c r="H60" s="194">
        <v>0</v>
      </c>
      <c r="I60" s="182">
        <f>I61+I62</f>
        <v>358</v>
      </c>
    </row>
    <row r="61" spans="1:9" ht="38.25" customHeight="1">
      <c r="A61" s="136" t="s">
        <v>252</v>
      </c>
      <c r="B61" s="134" t="s">
        <v>325</v>
      </c>
      <c r="C61" s="74" t="s">
        <v>254</v>
      </c>
      <c r="D61" s="182"/>
      <c r="E61" s="182" t="s">
        <v>204</v>
      </c>
      <c r="F61" s="182" t="s">
        <v>204</v>
      </c>
      <c r="G61" s="194">
        <v>0</v>
      </c>
      <c r="H61" s="194">
        <v>0</v>
      </c>
      <c r="I61" s="182">
        <v>253</v>
      </c>
    </row>
    <row r="62" spans="1:9" ht="38.25" customHeight="1">
      <c r="A62" s="136" t="s">
        <v>393</v>
      </c>
      <c r="B62" s="134" t="s">
        <v>325</v>
      </c>
      <c r="C62" s="74" t="s">
        <v>255</v>
      </c>
      <c r="D62" s="182"/>
      <c r="E62" s="182" t="s">
        <v>204</v>
      </c>
      <c r="F62" s="182" t="s">
        <v>204</v>
      </c>
      <c r="G62" s="194">
        <v>0</v>
      </c>
      <c r="H62" s="194">
        <v>0</v>
      </c>
      <c r="I62" s="182">
        <v>105</v>
      </c>
    </row>
    <row r="63" spans="1:9" s="19" customFormat="1" ht="38.25" customHeight="1">
      <c r="A63" s="500" t="s">
        <v>133</v>
      </c>
      <c r="B63" s="501" t="s">
        <v>382</v>
      </c>
      <c r="C63" s="420" t="s">
        <v>204</v>
      </c>
      <c r="D63" s="420"/>
      <c r="E63" s="420" t="s">
        <v>204</v>
      </c>
      <c r="F63" s="420" t="s">
        <v>204</v>
      </c>
      <c r="G63" s="420" t="s">
        <v>204</v>
      </c>
      <c r="H63" s="420" t="s">
        <v>204</v>
      </c>
      <c r="I63" s="420" t="s">
        <v>204</v>
      </c>
    </row>
    <row r="64" spans="1:9" s="19" customFormat="1" ht="38.25" customHeight="1">
      <c r="A64" s="136" t="s">
        <v>383</v>
      </c>
      <c r="B64" s="134" t="s">
        <v>384</v>
      </c>
      <c r="C64" s="182" t="s">
        <v>204</v>
      </c>
      <c r="D64" s="182"/>
      <c r="E64" s="182" t="s">
        <v>204</v>
      </c>
      <c r="F64" s="182" t="s">
        <v>204</v>
      </c>
      <c r="G64" s="182" t="s">
        <v>204</v>
      </c>
      <c r="H64" s="182" t="s">
        <v>204</v>
      </c>
      <c r="I64" s="182" t="s">
        <v>204</v>
      </c>
    </row>
    <row r="65" spans="1:9" s="19" customFormat="1" ht="38.25" customHeight="1">
      <c r="A65" s="136" t="s">
        <v>326</v>
      </c>
      <c r="B65" s="134" t="s">
        <v>327</v>
      </c>
      <c r="C65" s="182" t="s">
        <v>204</v>
      </c>
      <c r="D65" s="182"/>
      <c r="E65" s="182" t="s">
        <v>204</v>
      </c>
      <c r="F65" s="182" t="s">
        <v>204</v>
      </c>
      <c r="G65" s="182" t="s">
        <v>204</v>
      </c>
      <c r="H65" s="182" t="s">
        <v>204</v>
      </c>
      <c r="I65" s="182" t="s">
        <v>204</v>
      </c>
    </row>
    <row r="66" spans="1:9" s="19" customFormat="1" ht="38.25" customHeight="1">
      <c r="A66" s="136" t="s">
        <v>328</v>
      </c>
      <c r="B66" s="134" t="s">
        <v>329</v>
      </c>
      <c r="C66" s="182" t="s">
        <v>204</v>
      </c>
      <c r="D66" s="182"/>
      <c r="E66" s="182" t="s">
        <v>204</v>
      </c>
      <c r="F66" s="182" t="s">
        <v>204</v>
      </c>
      <c r="G66" s="182" t="s">
        <v>204</v>
      </c>
      <c r="H66" s="182" t="s">
        <v>204</v>
      </c>
      <c r="I66" s="182" t="s">
        <v>204</v>
      </c>
    </row>
    <row r="67" spans="1:9" s="19" customFormat="1" ht="38.25" customHeight="1">
      <c r="A67" s="136" t="s">
        <v>330</v>
      </c>
      <c r="B67" s="134" t="s">
        <v>331</v>
      </c>
      <c r="C67" s="182" t="s">
        <v>204</v>
      </c>
      <c r="D67" s="182"/>
      <c r="E67" s="182" t="s">
        <v>204</v>
      </c>
      <c r="F67" s="182" t="s">
        <v>204</v>
      </c>
      <c r="G67" s="182" t="s">
        <v>204</v>
      </c>
      <c r="H67" s="182" t="s">
        <v>204</v>
      </c>
      <c r="I67" s="182" t="s">
        <v>204</v>
      </c>
    </row>
    <row r="68" spans="1:9" s="19" customFormat="1" ht="38.25" customHeight="1">
      <c r="A68" s="136" t="s">
        <v>332</v>
      </c>
      <c r="B68" s="134" t="s">
        <v>333</v>
      </c>
      <c r="C68" s="182" t="s">
        <v>204</v>
      </c>
      <c r="D68" s="182"/>
      <c r="E68" s="182" t="s">
        <v>204</v>
      </c>
      <c r="F68" s="182" t="s">
        <v>204</v>
      </c>
      <c r="G68" s="182" t="s">
        <v>204</v>
      </c>
      <c r="H68" s="182" t="s">
        <v>204</v>
      </c>
      <c r="I68" s="182" t="s">
        <v>204</v>
      </c>
    </row>
    <row r="69" spans="1:9" s="19" customFormat="1" ht="38.25" customHeight="1">
      <c r="A69" s="136" t="s">
        <v>334</v>
      </c>
      <c r="B69" s="134" t="s">
        <v>335</v>
      </c>
      <c r="C69" s="182" t="s">
        <v>204</v>
      </c>
      <c r="D69" s="182"/>
      <c r="E69" s="182" t="s">
        <v>204</v>
      </c>
      <c r="F69" s="182" t="s">
        <v>204</v>
      </c>
      <c r="G69" s="182" t="s">
        <v>204</v>
      </c>
      <c r="H69" s="182" t="s">
        <v>204</v>
      </c>
      <c r="I69" s="182" t="s">
        <v>204</v>
      </c>
    </row>
    <row r="70" spans="1:9" s="19" customFormat="1" ht="38.25" customHeight="1">
      <c r="A70" s="500" t="s">
        <v>336</v>
      </c>
      <c r="B70" s="501" t="s">
        <v>337</v>
      </c>
      <c r="C70" s="420" t="s">
        <v>204</v>
      </c>
      <c r="D70" s="420"/>
      <c r="E70" s="420" t="s">
        <v>204</v>
      </c>
      <c r="F70" s="420" t="s">
        <v>204</v>
      </c>
      <c r="G70" s="420" t="s">
        <v>204</v>
      </c>
      <c r="H70" s="420" t="s">
        <v>204</v>
      </c>
      <c r="I70" s="420" t="s">
        <v>204</v>
      </c>
    </row>
    <row r="71" spans="1:9" s="19" customFormat="1" ht="38.25" customHeight="1">
      <c r="A71" s="136" t="s">
        <v>338</v>
      </c>
      <c r="B71" s="134" t="s">
        <v>339</v>
      </c>
      <c r="C71" s="182" t="s">
        <v>204</v>
      </c>
      <c r="D71" s="182"/>
      <c r="E71" s="182" t="s">
        <v>204</v>
      </c>
      <c r="F71" s="182" t="s">
        <v>204</v>
      </c>
      <c r="G71" s="182" t="s">
        <v>204</v>
      </c>
      <c r="H71" s="182" t="s">
        <v>204</v>
      </c>
      <c r="I71" s="182" t="s">
        <v>204</v>
      </c>
    </row>
    <row r="72" spans="1:9" s="19" customFormat="1" ht="38.25" customHeight="1">
      <c r="A72" s="136" t="s">
        <v>340</v>
      </c>
      <c r="B72" s="134" t="s">
        <v>341</v>
      </c>
      <c r="C72" s="182" t="s">
        <v>204</v>
      </c>
      <c r="D72" s="182"/>
      <c r="E72" s="182" t="s">
        <v>204</v>
      </c>
      <c r="F72" s="182" t="s">
        <v>204</v>
      </c>
      <c r="G72" s="182" t="s">
        <v>204</v>
      </c>
      <c r="H72" s="182" t="s">
        <v>204</v>
      </c>
      <c r="I72" s="182" t="s">
        <v>204</v>
      </c>
    </row>
    <row r="73" spans="1:9" s="19" customFormat="1" ht="38.25" customHeight="1">
      <c r="A73" s="500" t="s">
        <v>134</v>
      </c>
      <c r="B73" s="501" t="s">
        <v>342</v>
      </c>
      <c r="C73" s="420" t="s">
        <v>204</v>
      </c>
      <c r="D73" s="420"/>
      <c r="E73" s="420" t="s">
        <v>204</v>
      </c>
      <c r="F73" s="420" t="s">
        <v>204</v>
      </c>
      <c r="G73" s="420" t="s">
        <v>204</v>
      </c>
      <c r="H73" s="420" t="s">
        <v>204</v>
      </c>
      <c r="I73" s="420" t="s">
        <v>204</v>
      </c>
    </row>
    <row r="74" spans="1:9" s="19" customFormat="1" ht="38.25" customHeight="1">
      <c r="A74" s="136" t="s">
        <v>343</v>
      </c>
      <c r="B74" s="134" t="s">
        <v>344</v>
      </c>
      <c r="C74" s="182" t="s">
        <v>204</v>
      </c>
      <c r="D74" s="182"/>
      <c r="E74" s="182" t="s">
        <v>204</v>
      </c>
      <c r="F74" s="182" t="s">
        <v>204</v>
      </c>
      <c r="G74" s="182" t="s">
        <v>204</v>
      </c>
      <c r="H74" s="182" t="s">
        <v>204</v>
      </c>
      <c r="I74" s="182" t="s">
        <v>204</v>
      </c>
    </row>
    <row r="75" spans="1:9" s="19" customFormat="1" ht="38.25" customHeight="1">
      <c r="A75" s="136" t="s">
        <v>345</v>
      </c>
      <c r="B75" s="134" t="s">
        <v>346</v>
      </c>
      <c r="C75" s="182" t="s">
        <v>204</v>
      </c>
      <c r="D75" s="182"/>
      <c r="E75" s="182" t="s">
        <v>204</v>
      </c>
      <c r="F75" s="182" t="s">
        <v>204</v>
      </c>
      <c r="G75" s="182" t="s">
        <v>204</v>
      </c>
      <c r="H75" s="182" t="s">
        <v>204</v>
      </c>
      <c r="I75" s="182" t="s">
        <v>204</v>
      </c>
    </row>
    <row r="76" spans="1:9" ht="30" customHeight="1">
      <c r="A76" s="70" t="s">
        <v>135</v>
      </c>
      <c r="B76" s="183" t="s">
        <v>256</v>
      </c>
      <c r="C76" s="184" t="s">
        <v>204</v>
      </c>
      <c r="D76" s="219"/>
      <c r="E76" s="383">
        <f>E77+E85</f>
        <v>0.26</v>
      </c>
      <c r="F76" s="380" t="s">
        <v>204</v>
      </c>
      <c r="G76" s="206">
        <f>G79+G81+G83</f>
        <v>4.72</v>
      </c>
      <c r="H76" s="206">
        <v>0</v>
      </c>
      <c r="I76" s="380" t="s">
        <v>204</v>
      </c>
    </row>
    <row r="77" spans="1:9" ht="34.5" customHeight="1">
      <c r="A77" s="269" t="s">
        <v>137</v>
      </c>
      <c r="B77" s="89" t="s">
        <v>257</v>
      </c>
      <c r="C77" s="74" t="s">
        <v>258</v>
      </c>
      <c r="D77" s="62">
        <v>4</v>
      </c>
      <c r="E77" s="182">
        <v>0.16</v>
      </c>
      <c r="F77" s="182" t="s">
        <v>204</v>
      </c>
      <c r="G77" s="194">
        <v>0</v>
      </c>
      <c r="H77" s="194">
        <v>0</v>
      </c>
      <c r="I77" s="182" t="s">
        <v>204</v>
      </c>
    </row>
    <row r="78" spans="1:9" ht="34.5" customHeight="1">
      <c r="A78" s="269" t="s">
        <v>259</v>
      </c>
      <c r="B78" s="89" t="s">
        <v>257</v>
      </c>
      <c r="C78" s="74" t="s">
        <v>260</v>
      </c>
      <c r="D78" s="62">
        <v>4</v>
      </c>
      <c r="E78" s="182" t="s">
        <v>204</v>
      </c>
      <c r="F78" s="182" t="s">
        <v>204</v>
      </c>
      <c r="G78" s="194">
        <v>0</v>
      </c>
      <c r="H78" s="194">
        <v>0</v>
      </c>
      <c r="I78" s="182" t="s">
        <v>204</v>
      </c>
    </row>
    <row r="79" spans="1:9" ht="26.25" customHeight="1">
      <c r="A79" s="269" t="s">
        <v>261</v>
      </c>
      <c r="B79" s="89" t="s">
        <v>262</v>
      </c>
      <c r="C79" s="74" t="s">
        <v>263</v>
      </c>
      <c r="D79" s="62">
        <v>4</v>
      </c>
      <c r="E79" s="182" t="s">
        <v>204</v>
      </c>
      <c r="F79" s="182" t="s">
        <v>204</v>
      </c>
      <c r="G79" s="194">
        <v>0.1</v>
      </c>
      <c r="H79" s="194">
        <v>0</v>
      </c>
      <c r="I79" s="182" t="s">
        <v>204</v>
      </c>
    </row>
    <row r="80" spans="1:9" ht="27" customHeight="1">
      <c r="A80" s="269" t="s">
        <v>264</v>
      </c>
      <c r="B80" s="89" t="s">
        <v>262</v>
      </c>
      <c r="C80" s="74" t="s">
        <v>265</v>
      </c>
      <c r="D80" s="62">
        <v>4</v>
      </c>
      <c r="E80" s="182" t="s">
        <v>204</v>
      </c>
      <c r="F80" s="182" t="s">
        <v>204</v>
      </c>
      <c r="G80" s="194">
        <v>0</v>
      </c>
      <c r="H80" s="194">
        <v>0</v>
      </c>
      <c r="I80" s="182" t="s">
        <v>204</v>
      </c>
    </row>
    <row r="81" spans="1:9" ht="34.5" customHeight="1">
      <c r="A81" s="269" t="s">
        <v>266</v>
      </c>
      <c r="B81" s="89" t="s">
        <v>267</v>
      </c>
      <c r="C81" s="74" t="s">
        <v>268</v>
      </c>
      <c r="D81" s="62">
        <v>4</v>
      </c>
      <c r="E81" s="182" t="s">
        <v>204</v>
      </c>
      <c r="F81" s="182" t="s">
        <v>204</v>
      </c>
      <c r="G81" s="194">
        <v>3.92</v>
      </c>
      <c r="H81" s="194">
        <v>0</v>
      </c>
      <c r="I81" s="182" t="s">
        <v>204</v>
      </c>
    </row>
    <row r="82" spans="1:9" ht="34.5" customHeight="1">
      <c r="A82" s="269" t="s">
        <v>269</v>
      </c>
      <c r="B82" s="89" t="s">
        <v>267</v>
      </c>
      <c r="C82" s="74" t="s">
        <v>270</v>
      </c>
      <c r="D82" s="62">
        <v>4</v>
      </c>
      <c r="E82" s="182" t="s">
        <v>204</v>
      </c>
      <c r="F82" s="182" t="s">
        <v>204</v>
      </c>
      <c r="G82" s="194">
        <v>0</v>
      </c>
      <c r="H82" s="194">
        <v>0</v>
      </c>
      <c r="I82" s="182" t="s">
        <v>204</v>
      </c>
    </row>
    <row r="83" spans="1:9" ht="26.25" customHeight="1">
      <c r="A83" s="269" t="s">
        <v>271</v>
      </c>
      <c r="B83" s="188" t="s">
        <v>394</v>
      </c>
      <c r="C83" s="189" t="s">
        <v>278</v>
      </c>
      <c r="D83" s="62">
        <v>4</v>
      </c>
      <c r="E83" s="194">
        <v>0</v>
      </c>
      <c r="F83" s="194">
        <v>0</v>
      </c>
      <c r="G83" s="194">
        <v>0.7</v>
      </c>
      <c r="H83" s="194">
        <v>0</v>
      </c>
      <c r="I83" s="182" t="s">
        <v>204</v>
      </c>
    </row>
    <row r="84" spans="1:9" ht="26.25" customHeight="1">
      <c r="A84" s="269" t="s">
        <v>274</v>
      </c>
      <c r="B84" s="188" t="s">
        <v>394</v>
      </c>
      <c r="C84" s="189" t="s">
        <v>280</v>
      </c>
      <c r="D84" s="62">
        <v>4</v>
      </c>
      <c r="E84" s="194">
        <v>0</v>
      </c>
      <c r="F84" s="194">
        <v>0</v>
      </c>
      <c r="G84" s="194">
        <v>0</v>
      </c>
      <c r="H84" s="194">
        <v>0</v>
      </c>
      <c r="I84" s="182" t="s">
        <v>204</v>
      </c>
    </row>
    <row r="85" spans="1:9" ht="34.5" customHeight="1">
      <c r="A85" s="269" t="s">
        <v>276</v>
      </c>
      <c r="B85" s="84" t="s">
        <v>395</v>
      </c>
      <c r="C85" s="90" t="s">
        <v>273</v>
      </c>
      <c r="D85" s="62">
        <v>4</v>
      </c>
      <c r="E85" s="289">
        <v>0.1</v>
      </c>
      <c r="F85" s="194">
        <v>0</v>
      </c>
      <c r="G85" s="194">
        <v>0</v>
      </c>
      <c r="H85" s="194">
        <v>0</v>
      </c>
      <c r="I85" s="182" t="s">
        <v>204</v>
      </c>
    </row>
    <row r="86" spans="1:9" ht="34.5" customHeight="1">
      <c r="A86" s="269" t="s">
        <v>279</v>
      </c>
      <c r="B86" s="84" t="s">
        <v>395</v>
      </c>
      <c r="C86" s="91" t="s">
        <v>275</v>
      </c>
      <c r="D86" s="62">
        <v>4</v>
      </c>
      <c r="E86" s="194">
        <v>0</v>
      </c>
      <c r="F86" s="194">
        <v>0</v>
      </c>
      <c r="G86" s="194">
        <v>0</v>
      </c>
      <c r="H86" s="194">
        <v>0</v>
      </c>
      <c r="I86" s="182" t="s">
        <v>204</v>
      </c>
    </row>
    <row r="87" spans="1:9" ht="41.25" customHeight="1">
      <c r="A87" s="177" t="s">
        <v>347</v>
      </c>
      <c r="B87" s="178" t="s">
        <v>348</v>
      </c>
      <c r="C87" s="182" t="s">
        <v>204</v>
      </c>
      <c r="D87" s="182"/>
      <c r="E87" s="182" t="s">
        <v>204</v>
      </c>
      <c r="F87" s="182" t="s">
        <v>204</v>
      </c>
      <c r="G87" s="194">
        <v>0</v>
      </c>
      <c r="H87" s="194">
        <v>0</v>
      </c>
      <c r="I87" s="182" t="s">
        <v>204</v>
      </c>
    </row>
    <row r="88" spans="1:9" ht="30" customHeight="1">
      <c r="A88" s="364" t="s">
        <v>281</v>
      </c>
      <c r="B88" s="365" t="s">
        <v>282</v>
      </c>
      <c r="C88" s="379" t="s">
        <v>204</v>
      </c>
      <c r="D88" s="381"/>
      <c r="E88" s="381" t="s">
        <v>204</v>
      </c>
      <c r="F88" s="381" t="s">
        <v>204</v>
      </c>
      <c r="G88" s="382">
        <v>0</v>
      </c>
      <c r="H88" s="382">
        <v>0</v>
      </c>
      <c r="I88" s="381" t="s">
        <v>204</v>
      </c>
    </row>
    <row r="89" spans="1:9" ht="30" customHeight="1">
      <c r="A89" s="258" t="s">
        <v>283</v>
      </c>
      <c r="B89" s="89" t="s">
        <v>284</v>
      </c>
      <c r="C89" s="74" t="s">
        <v>285</v>
      </c>
      <c r="D89" s="294"/>
      <c r="E89" s="294" t="s">
        <v>204</v>
      </c>
      <c r="F89" s="294" t="s">
        <v>204</v>
      </c>
      <c r="G89" s="207">
        <v>0</v>
      </c>
      <c r="H89" s="207">
        <v>0</v>
      </c>
      <c r="I89" s="294" t="s">
        <v>204</v>
      </c>
    </row>
    <row r="90" spans="1:9" ht="30" customHeight="1">
      <c r="A90" s="258" t="s">
        <v>286</v>
      </c>
      <c r="B90" s="89" t="s">
        <v>287</v>
      </c>
      <c r="C90" s="74" t="s">
        <v>288</v>
      </c>
      <c r="D90" s="294"/>
      <c r="E90" s="294" t="s">
        <v>204</v>
      </c>
      <c r="F90" s="294" t="s">
        <v>204</v>
      </c>
      <c r="G90" s="207">
        <v>0</v>
      </c>
      <c r="H90" s="207">
        <v>0</v>
      </c>
      <c r="I90" s="294" t="s">
        <v>204</v>
      </c>
    </row>
    <row r="135" spans="1:20" s="19" customFormat="1" ht="36" customHeight="1">
      <c r="A135" s="657" t="s">
        <v>167</v>
      </c>
      <c r="B135" s="657"/>
      <c r="C135" s="657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1:20" s="19" customFormat="1" ht="42" customHeight="1">
      <c r="A136" s="657" t="s">
        <v>166</v>
      </c>
      <c r="B136" s="657"/>
      <c r="C136" s="657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1:20" ht="68.25" customHeight="1">
      <c r="A137" s="654" t="s">
        <v>168</v>
      </c>
      <c r="B137" s="654"/>
      <c r="C137" s="654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20" ht="33.75" customHeight="1">
      <c r="A138" s="654" t="s">
        <v>148</v>
      </c>
      <c r="B138" s="654"/>
      <c r="C138" s="65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20" ht="35.25" customHeight="1">
      <c r="A139" s="654" t="s">
        <v>189</v>
      </c>
      <c r="B139" s="654"/>
      <c r="C139" s="65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20" ht="18" customHeight="1">
      <c r="A140" s="654" t="s">
        <v>175</v>
      </c>
      <c r="B140" s="654"/>
      <c r="C140" s="65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20" ht="60.75" customHeight="1">
      <c r="A141" s="665" t="s">
        <v>169</v>
      </c>
      <c r="B141" s="665"/>
      <c r="C141" s="665"/>
    </row>
  </sheetData>
  <mergeCells count="27">
    <mergeCell ref="C10:C14"/>
    <mergeCell ref="B10:B14"/>
    <mergeCell ref="A10:A14"/>
    <mergeCell ref="D13:I13"/>
    <mergeCell ref="A135:C135"/>
    <mergeCell ref="A136:C136"/>
    <mergeCell ref="A141:C141"/>
    <mergeCell ref="A137:C137"/>
    <mergeCell ref="A138:C138"/>
    <mergeCell ref="A139:C139"/>
    <mergeCell ref="A140:C140"/>
    <mergeCell ref="E1:I2"/>
    <mergeCell ref="A4:I4"/>
    <mergeCell ref="A5:I5"/>
    <mergeCell ref="AM11:AS12"/>
    <mergeCell ref="R13:X13"/>
    <mergeCell ref="Y13:AE13"/>
    <mergeCell ref="AF13:AL13"/>
    <mergeCell ref="R11:X12"/>
    <mergeCell ref="AM13:AS13"/>
    <mergeCell ref="AF11:AL12"/>
    <mergeCell ref="Y11:AE12"/>
    <mergeCell ref="A7:I7"/>
    <mergeCell ref="A8:I8"/>
    <mergeCell ref="D11:I12"/>
    <mergeCell ref="D10:I10"/>
    <mergeCell ref="A9:O9"/>
  </mergeCells>
  <pageMargins left="0.78740157480314965" right="0.39370078740157483" top="0.39370078740157483" bottom="0.39370078740157483" header="0.31496062992125984" footer="0.31496062992125984"/>
  <pageSetup paperSize="9" scale="39" fitToWidth="0" fitToHeight="0" orientation="portrait" r:id="rId1"/>
  <rowBreaks count="1" manualBreakCount="1">
    <brk id="5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22"/>
  <sheetViews>
    <sheetView view="pageBreakPreview" zoomScale="70" zoomScaleSheetLayoutView="70" workbookViewId="0">
      <selection activeCell="A8" sqref="A8:X8"/>
    </sheetView>
  </sheetViews>
  <sheetFormatPr defaultRowHeight="15.75"/>
  <cols>
    <col min="1" max="1" width="11.375" style="12" customWidth="1"/>
    <col min="2" max="2" width="69.75" style="12" customWidth="1"/>
    <col min="3" max="3" width="16.75" style="12" customWidth="1"/>
    <col min="4" max="4" width="6.875" style="12" customWidth="1"/>
    <col min="5" max="5" width="6" style="12" customWidth="1"/>
    <col min="6" max="6" width="9.75" style="12" customWidth="1"/>
    <col min="7" max="9" width="6" style="12" customWidth="1"/>
    <col min="10" max="10" width="7.625" style="12" customWidth="1"/>
    <col min="11" max="12" width="6" style="12" customWidth="1"/>
    <col min="13" max="13" width="8.375" style="12" customWidth="1"/>
    <col min="14" max="17" width="6" style="12" customWidth="1"/>
    <col min="18" max="18" width="9.25" style="398" customWidth="1"/>
    <col min="19" max="19" width="9.25" style="12" customWidth="1"/>
    <col min="20" max="20" width="9.125" style="1" customWidth="1"/>
    <col min="21" max="23" width="8" style="1" customWidth="1"/>
    <col min="24" max="24" width="9.75" style="303" customWidth="1"/>
    <col min="25" max="26" width="5" style="1" customWidth="1"/>
    <col min="27" max="16384" width="9" style="1"/>
  </cols>
  <sheetData>
    <row r="1" spans="1:47" s="19" customFormat="1" ht="46.5" customHeight="1">
      <c r="A1" s="64"/>
      <c r="B1" s="64"/>
      <c r="C1" s="64"/>
      <c r="D1" s="58"/>
      <c r="E1" s="58"/>
      <c r="F1" s="58"/>
      <c r="G1" s="58"/>
      <c r="H1" s="58"/>
      <c r="I1" s="58"/>
      <c r="Q1" s="669" t="s">
        <v>481</v>
      </c>
      <c r="R1" s="670"/>
      <c r="S1" s="670"/>
      <c r="T1" s="670"/>
      <c r="U1" s="670"/>
      <c r="V1" s="670"/>
      <c r="W1" s="670"/>
      <c r="X1" s="670"/>
    </row>
    <row r="2" spans="1:47" s="19" customFormat="1" ht="15.75" customHeight="1">
      <c r="A2" s="64"/>
      <c r="B2" s="64"/>
      <c r="C2" s="64"/>
      <c r="D2" s="58"/>
      <c r="E2" s="58"/>
      <c r="F2" s="58"/>
      <c r="G2" s="58"/>
      <c r="H2" s="58"/>
      <c r="I2" s="58"/>
      <c r="Q2" s="670"/>
      <c r="R2" s="670"/>
      <c r="S2" s="670"/>
      <c r="T2" s="670"/>
      <c r="U2" s="670"/>
      <c r="V2" s="670"/>
      <c r="W2" s="670"/>
      <c r="X2" s="670"/>
    </row>
    <row r="3" spans="1:47" s="19" customFormat="1" ht="18" customHeight="1">
      <c r="A3" s="64"/>
      <c r="B3" s="64"/>
      <c r="C3" s="64"/>
      <c r="D3" s="58"/>
      <c r="E3" s="58"/>
      <c r="F3" s="58"/>
      <c r="G3" s="58"/>
      <c r="H3" s="58"/>
      <c r="I3" s="58"/>
      <c r="Q3" s="670"/>
      <c r="R3" s="670"/>
      <c r="S3" s="670"/>
      <c r="T3" s="670"/>
      <c r="U3" s="670"/>
      <c r="V3" s="670"/>
      <c r="W3" s="670"/>
      <c r="X3" s="670"/>
    </row>
    <row r="4" spans="1:47" s="19" customFormat="1" ht="19.5" customHeight="1">
      <c r="A4" s="636" t="s">
        <v>96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</row>
    <row r="5" spans="1:47" s="19" customFormat="1" ht="18.75">
      <c r="A5" s="636" t="s">
        <v>98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7" s="19" customFormat="1" ht="18.75">
      <c r="A6" s="555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3"/>
      <c r="M6" s="553"/>
      <c r="N6" s="555"/>
      <c r="O6" s="55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7" s="19" customFormat="1" ht="18.75">
      <c r="A7" s="634" t="s">
        <v>460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19" customFormat="1">
      <c r="A8" s="630" t="s">
        <v>99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ht="15.75" customHeight="1">
      <c r="A9" s="638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7" ht="24.75" customHeight="1">
      <c r="A10" s="652" t="s">
        <v>52</v>
      </c>
      <c r="B10" s="652" t="s">
        <v>19</v>
      </c>
      <c r="C10" s="652" t="s">
        <v>1</v>
      </c>
      <c r="D10" s="625" t="s">
        <v>31</v>
      </c>
      <c r="E10" s="625"/>
      <c r="F10" s="625"/>
      <c r="G10" s="625"/>
      <c r="H10" s="625"/>
      <c r="I10" s="625"/>
      <c r="J10" s="625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</row>
    <row r="11" spans="1:47" ht="29.25" customHeight="1">
      <c r="A11" s="652"/>
      <c r="B11" s="652"/>
      <c r="C11" s="652"/>
      <c r="D11" s="625"/>
      <c r="E11" s="625"/>
      <c r="F11" s="625"/>
      <c r="G11" s="625"/>
      <c r="H11" s="625"/>
      <c r="I11" s="625"/>
      <c r="J11" s="625"/>
      <c r="K11" s="651" t="s">
        <v>428</v>
      </c>
      <c r="L11" s="651"/>
      <c r="M11" s="651"/>
      <c r="N11" s="651"/>
      <c r="O11" s="651"/>
      <c r="P11" s="651"/>
      <c r="Q11" s="651"/>
      <c r="R11" s="667" t="s">
        <v>102</v>
      </c>
      <c r="S11" s="667"/>
      <c r="T11" s="667"/>
      <c r="U11" s="667"/>
      <c r="V11" s="667"/>
      <c r="W11" s="667"/>
      <c r="X11" s="667"/>
    </row>
    <row r="12" spans="1:47" ht="45" customHeight="1">
      <c r="A12" s="652"/>
      <c r="B12" s="651"/>
      <c r="C12" s="651"/>
      <c r="D12" s="651" t="s">
        <v>11</v>
      </c>
      <c r="E12" s="651"/>
      <c r="F12" s="651"/>
      <c r="G12" s="651"/>
      <c r="H12" s="651"/>
      <c r="I12" s="651"/>
      <c r="J12" s="651"/>
      <c r="K12" s="651" t="s">
        <v>94</v>
      </c>
      <c r="L12" s="651"/>
      <c r="M12" s="651"/>
      <c r="N12" s="651"/>
      <c r="O12" s="651"/>
      <c r="P12" s="651"/>
      <c r="Q12" s="651"/>
      <c r="R12" s="651" t="s">
        <v>11</v>
      </c>
      <c r="S12" s="651"/>
      <c r="T12" s="651"/>
      <c r="U12" s="651"/>
      <c r="V12" s="651"/>
      <c r="W12" s="651"/>
      <c r="X12" s="651"/>
    </row>
    <row r="13" spans="1:47" ht="60.75" customHeight="1">
      <c r="A13" s="652"/>
      <c r="B13" s="672"/>
      <c r="C13" s="671"/>
      <c r="D13" s="23" t="s">
        <v>176</v>
      </c>
      <c r="E13" s="23" t="s">
        <v>177</v>
      </c>
      <c r="F13" s="23" t="s">
        <v>178</v>
      </c>
      <c r="G13" s="23" t="s">
        <v>179</v>
      </c>
      <c r="H13" s="23" t="s">
        <v>180</v>
      </c>
      <c r="I13" s="23" t="s">
        <v>181</v>
      </c>
      <c r="J13" s="23" t="s">
        <v>174</v>
      </c>
      <c r="K13" s="38" t="s">
        <v>176</v>
      </c>
      <c r="L13" s="38" t="s">
        <v>177</v>
      </c>
      <c r="M13" s="38" t="s">
        <v>178</v>
      </c>
      <c r="N13" s="38" t="s">
        <v>179</v>
      </c>
      <c r="O13" s="38" t="s">
        <v>180</v>
      </c>
      <c r="P13" s="38" t="s">
        <v>181</v>
      </c>
      <c r="Q13" s="38" t="s">
        <v>174</v>
      </c>
      <c r="R13" s="399" t="s">
        <v>176</v>
      </c>
      <c r="S13" s="60" t="s">
        <v>177</v>
      </c>
      <c r="T13" s="60" t="s">
        <v>178</v>
      </c>
      <c r="U13" s="60" t="s">
        <v>179</v>
      </c>
      <c r="V13" s="60" t="s">
        <v>180</v>
      </c>
      <c r="W13" s="60" t="s">
        <v>181</v>
      </c>
      <c r="X13" s="304" t="s">
        <v>174</v>
      </c>
    </row>
    <row r="14" spans="1:47">
      <c r="A14" s="20">
        <v>1</v>
      </c>
      <c r="B14" s="20">
        <v>2</v>
      </c>
      <c r="C14" s="20">
        <v>3</v>
      </c>
      <c r="D14" s="15" t="s">
        <v>37</v>
      </c>
      <c r="E14" s="15" t="s">
        <v>38</v>
      </c>
      <c r="F14" s="15" t="s">
        <v>39</v>
      </c>
      <c r="G14" s="15" t="s">
        <v>40</v>
      </c>
      <c r="H14" s="15" t="s">
        <v>41</v>
      </c>
      <c r="I14" s="15" t="s">
        <v>42</v>
      </c>
      <c r="J14" s="15" t="s">
        <v>56</v>
      </c>
      <c r="K14" s="15" t="s">
        <v>78</v>
      </c>
      <c r="L14" s="15" t="s">
        <v>79</v>
      </c>
      <c r="M14" s="15" t="s">
        <v>80</v>
      </c>
      <c r="N14" s="15" t="s">
        <v>81</v>
      </c>
      <c r="O14" s="15" t="s">
        <v>82</v>
      </c>
      <c r="P14" s="15" t="s">
        <v>83</v>
      </c>
      <c r="Q14" s="15" t="s">
        <v>84</v>
      </c>
      <c r="R14" s="400" t="s">
        <v>421</v>
      </c>
      <c r="S14" s="15" t="s">
        <v>422</v>
      </c>
      <c r="T14" s="15" t="s">
        <v>423</v>
      </c>
      <c r="U14" s="15" t="s">
        <v>424</v>
      </c>
      <c r="V14" s="15" t="s">
        <v>425</v>
      </c>
      <c r="W14" s="15" t="s">
        <v>426</v>
      </c>
      <c r="X14" s="123" t="s">
        <v>427</v>
      </c>
    </row>
    <row r="15" spans="1:47" ht="32.25" customHeight="1">
      <c r="A15" s="210">
        <v>0</v>
      </c>
      <c r="B15" s="345" t="s">
        <v>203</v>
      </c>
      <c r="C15" s="184" t="s">
        <v>204</v>
      </c>
      <c r="D15" s="184">
        <f>D19</f>
        <v>0.26</v>
      </c>
      <c r="E15" s="387" t="str">
        <f t="shared" ref="E15:G16" si="0">E16</f>
        <v>нд</v>
      </c>
      <c r="F15" s="206">
        <f>SUM(F16:F21)</f>
        <v>16.524999999999999</v>
      </c>
      <c r="G15" s="387" t="str">
        <f t="shared" si="0"/>
        <v>нд</v>
      </c>
      <c r="H15" s="387">
        <f>H16</f>
        <v>0</v>
      </c>
      <c r="I15" s="387">
        <f>I16</f>
        <v>0</v>
      </c>
      <c r="J15" s="184">
        <f>J17</f>
        <v>358</v>
      </c>
      <c r="K15" s="184">
        <f>K19</f>
        <v>0.26</v>
      </c>
      <c r="L15" s="387" t="str">
        <f t="shared" ref="L15:N16" si="1">L16</f>
        <v>нд</v>
      </c>
      <c r="M15" s="206">
        <f>SUM(M16:M21)</f>
        <v>16.524999999999999</v>
      </c>
      <c r="N15" s="387" t="str">
        <f t="shared" si="1"/>
        <v>нд</v>
      </c>
      <c r="O15" s="387">
        <f>O16</f>
        <v>0</v>
      </c>
      <c r="P15" s="387">
        <f>P16</f>
        <v>0</v>
      </c>
      <c r="Q15" s="184">
        <f>Q17</f>
        <v>358</v>
      </c>
      <c r="R15" s="388">
        <f>K15</f>
        <v>0.26</v>
      </c>
      <c r="S15" s="388" t="str">
        <f t="shared" ref="S15:W16" si="2">L15</f>
        <v>нд</v>
      </c>
      <c r="T15" s="209">
        <f>M15</f>
        <v>16.524999999999999</v>
      </c>
      <c r="U15" s="388" t="str">
        <f t="shared" si="2"/>
        <v>нд</v>
      </c>
      <c r="V15" s="388">
        <f t="shared" si="2"/>
        <v>0</v>
      </c>
      <c r="W15" s="388">
        <f t="shared" si="2"/>
        <v>0</v>
      </c>
      <c r="X15" s="492">
        <f>Q15</f>
        <v>358</v>
      </c>
    </row>
    <row r="16" spans="1:47" ht="32.25" customHeight="1">
      <c r="A16" s="129" t="s">
        <v>297</v>
      </c>
      <c r="B16" s="130" t="s">
        <v>289</v>
      </c>
      <c r="C16" s="167" t="s">
        <v>204</v>
      </c>
      <c r="D16" s="167" t="s">
        <v>204</v>
      </c>
      <c r="E16" s="195" t="str">
        <f t="shared" si="0"/>
        <v>нд</v>
      </c>
      <c r="F16" s="194">
        <f>F23</f>
        <v>2.2000000000000002</v>
      </c>
      <c r="G16" s="195" t="str">
        <f t="shared" si="0"/>
        <v>нд</v>
      </c>
      <c r="H16" s="195">
        <f>H17</f>
        <v>0</v>
      </c>
      <c r="I16" s="195">
        <f>I17</f>
        <v>0</v>
      </c>
      <c r="J16" s="167" t="s">
        <v>204</v>
      </c>
      <c r="K16" s="167" t="s">
        <v>204</v>
      </c>
      <c r="L16" s="195" t="str">
        <f t="shared" si="1"/>
        <v>нд</v>
      </c>
      <c r="M16" s="194">
        <f>M23</f>
        <v>2.2000000000000002</v>
      </c>
      <c r="N16" s="195" t="str">
        <f t="shared" si="1"/>
        <v>нд</v>
      </c>
      <c r="O16" s="195">
        <f>O17</f>
        <v>0</v>
      </c>
      <c r="P16" s="195">
        <f>P17</f>
        <v>0</v>
      </c>
      <c r="Q16" s="167" t="s">
        <v>204</v>
      </c>
      <c r="R16" s="416" t="str">
        <f t="shared" ref="R16:R76" si="3">K16</f>
        <v>нд</v>
      </c>
      <c r="S16" s="417">
        <v>0</v>
      </c>
      <c r="T16" s="417">
        <f>M16</f>
        <v>2.2000000000000002</v>
      </c>
      <c r="U16" s="417">
        <v>0</v>
      </c>
      <c r="V16" s="417">
        <f t="shared" si="2"/>
        <v>0</v>
      </c>
      <c r="W16" s="417">
        <f t="shared" si="2"/>
        <v>0</v>
      </c>
      <c r="X16" s="493" t="str">
        <f t="shared" ref="X16:X76" si="4">Q16</f>
        <v>нд</v>
      </c>
    </row>
    <row r="17" spans="1:24" ht="32.25" customHeight="1">
      <c r="A17" s="129" t="s">
        <v>298</v>
      </c>
      <c r="B17" s="130" t="s">
        <v>290</v>
      </c>
      <c r="C17" s="167" t="s">
        <v>204</v>
      </c>
      <c r="D17" s="167" t="s">
        <v>204</v>
      </c>
      <c r="E17" s="195" t="str">
        <f t="shared" ref="E17" si="5">E40</f>
        <v>нд</v>
      </c>
      <c r="F17" s="194">
        <f>F40</f>
        <v>9.6050000000000004</v>
      </c>
      <c r="G17" s="195" t="str">
        <f t="shared" ref="G17:J17" si="6">G40</f>
        <v>нд</v>
      </c>
      <c r="H17" s="195">
        <f t="shared" si="6"/>
        <v>0</v>
      </c>
      <c r="I17" s="195">
        <f t="shared" si="6"/>
        <v>0</v>
      </c>
      <c r="J17" s="167">
        <f t="shared" si="6"/>
        <v>358</v>
      </c>
      <c r="K17" s="167" t="s">
        <v>204</v>
      </c>
      <c r="L17" s="195" t="str">
        <f t="shared" ref="L17:P17" si="7">L40</f>
        <v>нд</v>
      </c>
      <c r="M17" s="194">
        <f>M40</f>
        <v>9.6050000000000004</v>
      </c>
      <c r="N17" s="195" t="str">
        <f t="shared" si="7"/>
        <v>нд</v>
      </c>
      <c r="O17" s="195">
        <f t="shared" si="7"/>
        <v>0</v>
      </c>
      <c r="P17" s="195">
        <f t="shared" si="7"/>
        <v>0</v>
      </c>
      <c r="Q17" s="167">
        <f>Q58</f>
        <v>358</v>
      </c>
      <c r="R17" s="416" t="str">
        <f t="shared" si="3"/>
        <v>нд</v>
      </c>
      <c r="S17" s="195">
        <v>0</v>
      </c>
      <c r="T17" s="417">
        <f>M17</f>
        <v>9.6050000000000004</v>
      </c>
      <c r="U17" s="417">
        <v>0</v>
      </c>
      <c r="V17" s="417">
        <v>0</v>
      </c>
      <c r="W17" s="417">
        <v>0</v>
      </c>
      <c r="X17" s="493">
        <f t="shared" si="4"/>
        <v>358</v>
      </c>
    </row>
    <row r="18" spans="1:24" ht="32.25" customHeight="1">
      <c r="A18" s="129" t="s">
        <v>299</v>
      </c>
      <c r="B18" s="130" t="s">
        <v>291</v>
      </c>
      <c r="C18" s="167" t="s">
        <v>204</v>
      </c>
      <c r="D18" s="167" t="s">
        <v>204</v>
      </c>
      <c r="E18" s="167" t="s">
        <v>204</v>
      </c>
      <c r="F18" s="194">
        <v>0</v>
      </c>
      <c r="G18" s="167" t="s">
        <v>204</v>
      </c>
      <c r="H18" s="242">
        <v>0</v>
      </c>
      <c r="I18" s="242">
        <v>0</v>
      </c>
      <c r="J18" s="167" t="s">
        <v>204</v>
      </c>
      <c r="K18" s="167" t="s">
        <v>204</v>
      </c>
      <c r="L18" s="167" t="s">
        <v>204</v>
      </c>
      <c r="M18" s="194">
        <v>0</v>
      </c>
      <c r="N18" s="167" t="s">
        <v>204</v>
      </c>
      <c r="O18" s="242">
        <v>0</v>
      </c>
      <c r="P18" s="242">
        <v>0</v>
      </c>
      <c r="Q18" s="167" t="s">
        <v>204</v>
      </c>
      <c r="R18" s="416" t="str">
        <f t="shared" si="3"/>
        <v>нд</v>
      </c>
      <c r="S18" s="417">
        <v>0</v>
      </c>
      <c r="T18" s="417">
        <f t="shared" ref="T18:T76" si="8">M18</f>
        <v>0</v>
      </c>
      <c r="U18" s="417">
        <v>0</v>
      </c>
      <c r="V18" s="417">
        <v>0</v>
      </c>
      <c r="W18" s="417">
        <v>0</v>
      </c>
      <c r="X18" s="493" t="str">
        <f t="shared" si="4"/>
        <v>нд</v>
      </c>
    </row>
    <row r="19" spans="1:24" ht="32.25" customHeight="1">
      <c r="A19" s="129" t="s">
        <v>205</v>
      </c>
      <c r="B19" s="130" t="s">
        <v>292</v>
      </c>
      <c r="C19" s="167" t="s">
        <v>204</v>
      </c>
      <c r="D19" s="167">
        <v>0.26</v>
      </c>
      <c r="E19" s="167" t="s">
        <v>204</v>
      </c>
      <c r="F19" s="194">
        <f>F62</f>
        <v>4.72</v>
      </c>
      <c r="G19" s="167" t="s">
        <v>204</v>
      </c>
      <c r="H19" s="242">
        <v>0</v>
      </c>
      <c r="I19" s="242">
        <v>0</v>
      </c>
      <c r="J19" s="167" t="s">
        <v>204</v>
      </c>
      <c r="K19" s="167">
        <v>0.26</v>
      </c>
      <c r="L19" s="167" t="s">
        <v>204</v>
      </c>
      <c r="M19" s="194">
        <f>M62</f>
        <v>4.72</v>
      </c>
      <c r="N19" s="167" t="s">
        <v>204</v>
      </c>
      <c r="O19" s="242">
        <v>0</v>
      </c>
      <c r="P19" s="242">
        <v>0</v>
      </c>
      <c r="Q19" s="167" t="s">
        <v>204</v>
      </c>
      <c r="R19" s="416">
        <f t="shared" si="3"/>
        <v>0.26</v>
      </c>
      <c r="S19" s="417">
        <v>0</v>
      </c>
      <c r="T19" s="417">
        <f>M19</f>
        <v>4.72</v>
      </c>
      <c r="U19" s="417">
        <v>0</v>
      </c>
      <c r="V19" s="417">
        <v>0</v>
      </c>
      <c r="W19" s="417">
        <v>0</v>
      </c>
      <c r="X19" s="493" t="str">
        <f t="shared" si="4"/>
        <v>нд</v>
      </c>
    </row>
    <row r="20" spans="1:24" ht="32.25" customHeight="1">
      <c r="A20" s="129" t="s">
        <v>206</v>
      </c>
      <c r="B20" s="130" t="s">
        <v>293</v>
      </c>
      <c r="C20" s="167" t="s">
        <v>204</v>
      </c>
      <c r="D20" s="167" t="s">
        <v>204</v>
      </c>
      <c r="E20" s="167" t="s">
        <v>204</v>
      </c>
      <c r="F20" s="194">
        <v>0</v>
      </c>
      <c r="G20" s="167" t="s">
        <v>204</v>
      </c>
      <c r="H20" s="242">
        <v>0</v>
      </c>
      <c r="I20" s="242">
        <v>0</v>
      </c>
      <c r="J20" s="167" t="s">
        <v>204</v>
      </c>
      <c r="K20" s="167" t="s">
        <v>204</v>
      </c>
      <c r="L20" s="167" t="s">
        <v>204</v>
      </c>
      <c r="M20" s="194">
        <v>0</v>
      </c>
      <c r="N20" s="167" t="s">
        <v>204</v>
      </c>
      <c r="O20" s="242">
        <v>0</v>
      </c>
      <c r="P20" s="242">
        <v>0</v>
      </c>
      <c r="Q20" s="167" t="s">
        <v>204</v>
      </c>
      <c r="R20" s="416" t="str">
        <f t="shared" si="3"/>
        <v>нд</v>
      </c>
      <c r="S20" s="218">
        <v>0</v>
      </c>
      <c r="T20" s="417">
        <f t="shared" si="8"/>
        <v>0</v>
      </c>
      <c r="U20" s="218">
        <v>0</v>
      </c>
      <c r="V20" s="218">
        <v>0</v>
      </c>
      <c r="W20" s="218">
        <v>0</v>
      </c>
      <c r="X20" s="493" t="str">
        <f t="shared" si="4"/>
        <v>нд</v>
      </c>
    </row>
    <row r="21" spans="1:24" ht="32.25" customHeight="1">
      <c r="A21" s="391" t="s">
        <v>207</v>
      </c>
      <c r="B21" s="299" t="s">
        <v>294</v>
      </c>
      <c r="C21" s="170" t="s">
        <v>204</v>
      </c>
      <c r="D21" s="170" t="s">
        <v>204</v>
      </c>
      <c r="E21" s="170" t="s">
        <v>204</v>
      </c>
      <c r="F21" s="197">
        <v>0</v>
      </c>
      <c r="G21" s="170" t="s">
        <v>204</v>
      </c>
      <c r="H21" s="295">
        <v>0</v>
      </c>
      <c r="I21" s="295">
        <v>0</v>
      </c>
      <c r="J21" s="170" t="s">
        <v>204</v>
      </c>
      <c r="K21" s="170" t="s">
        <v>204</v>
      </c>
      <c r="L21" s="170" t="s">
        <v>204</v>
      </c>
      <c r="M21" s="197">
        <v>0</v>
      </c>
      <c r="N21" s="170" t="s">
        <v>204</v>
      </c>
      <c r="O21" s="295">
        <v>0</v>
      </c>
      <c r="P21" s="295">
        <v>0</v>
      </c>
      <c r="Q21" s="170" t="s">
        <v>204</v>
      </c>
      <c r="R21" s="416" t="str">
        <f t="shared" si="3"/>
        <v>нд</v>
      </c>
      <c r="S21" s="218">
        <v>0</v>
      </c>
      <c r="T21" s="417">
        <f t="shared" si="8"/>
        <v>0</v>
      </c>
      <c r="U21" s="218">
        <v>0</v>
      </c>
      <c r="V21" s="218">
        <v>0</v>
      </c>
      <c r="W21" s="218">
        <v>0</v>
      </c>
      <c r="X21" s="493" t="str">
        <f t="shared" si="4"/>
        <v>нд</v>
      </c>
    </row>
    <row r="22" spans="1:24" s="19" customFormat="1" ht="21.75" customHeight="1">
      <c r="A22" s="518">
        <v>1</v>
      </c>
      <c r="B22" s="519" t="s">
        <v>213</v>
      </c>
      <c r="C22" s="170"/>
      <c r="D22" s="170"/>
      <c r="E22" s="170"/>
      <c r="F22" s="197"/>
      <c r="G22" s="170"/>
      <c r="H22" s="295"/>
      <c r="I22" s="295"/>
      <c r="J22" s="170"/>
      <c r="K22" s="170"/>
      <c r="L22" s="170"/>
      <c r="M22" s="197"/>
      <c r="N22" s="170"/>
      <c r="O22" s="295"/>
      <c r="P22" s="295"/>
      <c r="Q22" s="170"/>
      <c r="R22" s="416"/>
      <c r="S22" s="552"/>
      <c r="T22" s="417"/>
      <c r="U22" s="218"/>
      <c r="V22" s="218"/>
      <c r="W22" s="218"/>
      <c r="X22" s="493"/>
    </row>
    <row r="23" spans="1:24" ht="32.25" customHeight="1">
      <c r="A23" s="70" t="s">
        <v>106</v>
      </c>
      <c r="B23" s="183" t="s">
        <v>300</v>
      </c>
      <c r="C23" s="184" t="s">
        <v>204</v>
      </c>
      <c r="D23" s="184" t="s">
        <v>204</v>
      </c>
      <c r="E23" s="184" t="s">
        <v>204</v>
      </c>
      <c r="F23" s="209">
        <f>F24</f>
        <v>2.2000000000000002</v>
      </c>
      <c r="G23" s="184" t="s">
        <v>204</v>
      </c>
      <c r="H23" s="387">
        <v>0</v>
      </c>
      <c r="I23" s="387">
        <v>0</v>
      </c>
      <c r="J23" s="184" t="s">
        <v>204</v>
      </c>
      <c r="K23" s="184" t="s">
        <v>204</v>
      </c>
      <c r="L23" s="184" t="s">
        <v>204</v>
      </c>
      <c r="M23" s="209">
        <f>M24</f>
        <v>2.2000000000000002</v>
      </c>
      <c r="N23" s="184" t="s">
        <v>204</v>
      </c>
      <c r="O23" s="387">
        <v>0</v>
      </c>
      <c r="P23" s="387">
        <v>0</v>
      </c>
      <c r="Q23" s="184" t="s">
        <v>204</v>
      </c>
      <c r="R23" s="388" t="str">
        <f t="shared" si="3"/>
        <v>нд</v>
      </c>
      <c r="S23" s="209">
        <v>0</v>
      </c>
      <c r="T23" s="414">
        <f>M23</f>
        <v>2.2000000000000002</v>
      </c>
      <c r="U23" s="543">
        <v>0</v>
      </c>
      <c r="V23" s="543">
        <v>0</v>
      </c>
      <c r="W23" s="543">
        <v>0</v>
      </c>
      <c r="X23" s="492" t="str">
        <f t="shared" si="4"/>
        <v>нд</v>
      </c>
    </row>
    <row r="24" spans="1:24" ht="32.25" customHeight="1">
      <c r="A24" s="71" t="s">
        <v>107</v>
      </c>
      <c r="B24" s="145" t="s">
        <v>208</v>
      </c>
      <c r="C24" s="167" t="s">
        <v>204</v>
      </c>
      <c r="D24" s="167" t="s">
        <v>204</v>
      </c>
      <c r="E24" s="167" t="s">
        <v>204</v>
      </c>
      <c r="F24" s="195">
        <f>F25+F28+F29</f>
        <v>2.2000000000000002</v>
      </c>
      <c r="G24" s="167" t="s">
        <v>204</v>
      </c>
      <c r="H24" s="195">
        <f>H25+H28+H29</f>
        <v>0</v>
      </c>
      <c r="I24" s="195">
        <f>I25+I28+I29</f>
        <v>0</v>
      </c>
      <c r="J24" s="167" t="s">
        <v>204</v>
      </c>
      <c r="K24" s="167" t="s">
        <v>204</v>
      </c>
      <c r="L24" s="167" t="s">
        <v>204</v>
      </c>
      <c r="M24" s="195">
        <f>M25+M28+M29</f>
        <v>2.2000000000000002</v>
      </c>
      <c r="N24" s="167" t="s">
        <v>204</v>
      </c>
      <c r="O24" s="195">
        <f>O25+O28+O29</f>
        <v>0</v>
      </c>
      <c r="P24" s="195">
        <f>P25+P28+P29</f>
        <v>0</v>
      </c>
      <c r="Q24" s="167" t="s">
        <v>204</v>
      </c>
      <c r="R24" s="416" t="str">
        <f t="shared" si="3"/>
        <v>нд</v>
      </c>
      <c r="S24" s="195">
        <v>0</v>
      </c>
      <c r="T24" s="417">
        <f t="shared" si="8"/>
        <v>2.2000000000000002</v>
      </c>
      <c r="U24" s="218">
        <v>0</v>
      </c>
      <c r="V24" s="218">
        <v>0</v>
      </c>
      <c r="W24" s="218">
        <v>0</v>
      </c>
      <c r="X24" s="538" t="str">
        <f t="shared" si="4"/>
        <v>нд</v>
      </c>
    </row>
    <row r="25" spans="1:24" ht="32.25" customHeight="1">
      <c r="A25" s="71" t="s">
        <v>122</v>
      </c>
      <c r="B25" s="145" t="s">
        <v>295</v>
      </c>
      <c r="C25" s="167" t="s">
        <v>204</v>
      </c>
      <c r="D25" s="167" t="s">
        <v>204</v>
      </c>
      <c r="E25" s="242" t="str">
        <f t="shared" ref="E25" si="9">E27</f>
        <v>нд</v>
      </c>
      <c r="F25" s="195">
        <f>F26</f>
        <v>2.2000000000000002</v>
      </c>
      <c r="G25" s="242" t="str">
        <f t="shared" ref="G25:I25" si="10">G27</f>
        <v>нд</v>
      </c>
      <c r="H25" s="242">
        <f t="shared" si="10"/>
        <v>0</v>
      </c>
      <c r="I25" s="242">
        <f t="shared" si="10"/>
        <v>0</v>
      </c>
      <c r="J25" s="167" t="s">
        <v>204</v>
      </c>
      <c r="K25" s="167" t="s">
        <v>204</v>
      </c>
      <c r="L25" s="242" t="str">
        <f t="shared" ref="L25:P26" si="11">L27</f>
        <v>нд</v>
      </c>
      <c r="M25" s="195">
        <f>M26</f>
        <v>2.2000000000000002</v>
      </c>
      <c r="N25" s="242" t="str">
        <f t="shared" si="11"/>
        <v>нд</v>
      </c>
      <c r="O25" s="242">
        <f t="shared" si="11"/>
        <v>0</v>
      </c>
      <c r="P25" s="242">
        <f t="shared" si="11"/>
        <v>0</v>
      </c>
      <c r="Q25" s="167" t="s">
        <v>204</v>
      </c>
      <c r="R25" s="416" t="str">
        <f t="shared" si="3"/>
        <v>нд</v>
      </c>
      <c r="S25" s="195">
        <v>0</v>
      </c>
      <c r="T25" s="417">
        <f t="shared" si="8"/>
        <v>2.2000000000000002</v>
      </c>
      <c r="U25" s="218">
        <v>0</v>
      </c>
      <c r="V25" s="218">
        <v>0</v>
      </c>
      <c r="W25" s="218">
        <v>0</v>
      </c>
      <c r="X25" s="538" t="str">
        <f t="shared" si="4"/>
        <v>нд</v>
      </c>
    </row>
    <row r="26" spans="1:24" s="310" customFormat="1" ht="81.75" customHeight="1">
      <c r="A26" s="71" t="s">
        <v>209</v>
      </c>
      <c r="B26" s="145" t="s">
        <v>210</v>
      </c>
      <c r="C26" s="74" t="s">
        <v>211</v>
      </c>
      <c r="D26" s="167" t="s">
        <v>204</v>
      </c>
      <c r="E26" s="242" t="str">
        <f t="shared" ref="E26" si="12">E28</f>
        <v>нд</v>
      </c>
      <c r="F26" s="195">
        <v>2.2000000000000002</v>
      </c>
      <c r="G26" s="242" t="str">
        <f t="shared" ref="G26:I26" si="13">G28</f>
        <v>нд</v>
      </c>
      <c r="H26" s="242">
        <f t="shared" si="13"/>
        <v>0</v>
      </c>
      <c r="I26" s="242">
        <f t="shared" si="13"/>
        <v>0</v>
      </c>
      <c r="J26" s="167" t="s">
        <v>204</v>
      </c>
      <c r="K26" s="167" t="s">
        <v>204</v>
      </c>
      <c r="L26" s="242" t="str">
        <f t="shared" si="11"/>
        <v>нд</v>
      </c>
      <c r="M26" s="195">
        <v>2.2000000000000002</v>
      </c>
      <c r="N26" s="242" t="str">
        <f t="shared" si="11"/>
        <v>нд</v>
      </c>
      <c r="O26" s="242">
        <f t="shared" si="11"/>
        <v>0</v>
      </c>
      <c r="P26" s="242">
        <f t="shared" si="11"/>
        <v>0</v>
      </c>
      <c r="Q26" s="167" t="s">
        <v>204</v>
      </c>
      <c r="R26" s="416" t="str">
        <f t="shared" si="3"/>
        <v>нд</v>
      </c>
      <c r="S26" s="195">
        <v>0</v>
      </c>
      <c r="T26" s="417">
        <f t="shared" si="8"/>
        <v>2.2000000000000002</v>
      </c>
      <c r="U26" s="195">
        <v>0</v>
      </c>
      <c r="V26" s="195">
        <v>0</v>
      </c>
      <c r="W26" s="195">
        <v>0</v>
      </c>
      <c r="X26" s="538" t="str">
        <f t="shared" si="4"/>
        <v>нд</v>
      </c>
    </row>
    <row r="27" spans="1:24" ht="45.75" customHeight="1">
      <c r="A27" s="71" t="s">
        <v>123</v>
      </c>
      <c r="B27" s="145" t="s">
        <v>301</v>
      </c>
      <c r="C27" s="167" t="s">
        <v>204</v>
      </c>
      <c r="D27" s="167" t="s">
        <v>204</v>
      </c>
      <c r="E27" s="167" t="s">
        <v>204</v>
      </c>
      <c r="F27" s="195">
        <v>0</v>
      </c>
      <c r="G27" s="167" t="s">
        <v>204</v>
      </c>
      <c r="H27" s="195">
        <v>0</v>
      </c>
      <c r="I27" s="195">
        <v>0</v>
      </c>
      <c r="J27" s="167" t="s">
        <v>204</v>
      </c>
      <c r="K27" s="167" t="s">
        <v>204</v>
      </c>
      <c r="L27" s="167" t="s">
        <v>204</v>
      </c>
      <c r="M27" s="195">
        <v>0</v>
      </c>
      <c r="N27" s="167" t="s">
        <v>204</v>
      </c>
      <c r="O27" s="195">
        <v>0</v>
      </c>
      <c r="P27" s="195">
        <v>0</v>
      </c>
      <c r="Q27" s="167" t="s">
        <v>204</v>
      </c>
      <c r="R27" s="298" t="str">
        <f t="shared" si="3"/>
        <v>нд</v>
      </c>
      <c r="S27" s="418">
        <v>0</v>
      </c>
      <c r="T27" s="537">
        <f t="shared" si="8"/>
        <v>0</v>
      </c>
      <c r="U27" s="418">
        <v>0</v>
      </c>
      <c r="V27" s="418">
        <v>0</v>
      </c>
      <c r="W27" s="418">
        <v>0</v>
      </c>
      <c r="X27" s="538" t="str">
        <f t="shared" si="4"/>
        <v>нд</v>
      </c>
    </row>
    <row r="28" spans="1:24" ht="40.5" customHeight="1">
      <c r="A28" s="71" t="s">
        <v>302</v>
      </c>
      <c r="B28" s="145" t="s">
        <v>303</v>
      </c>
      <c r="C28" s="167" t="s">
        <v>204</v>
      </c>
      <c r="D28" s="167" t="s">
        <v>204</v>
      </c>
      <c r="E28" s="167" t="s">
        <v>204</v>
      </c>
      <c r="F28" s="195">
        <v>0</v>
      </c>
      <c r="G28" s="167" t="s">
        <v>204</v>
      </c>
      <c r="H28" s="195">
        <v>0</v>
      </c>
      <c r="I28" s="195">
        <v>0</v>
      </c>
      <c r="J28" s="167" t="s">
        <v>204</v>
      </c>
      <c r="K28" s="167" t="s">
        <v>204</v>
      </c>
      <c r="L28" s="167" t="s">
        <v>204</v>
      </c>
      <c r="M28" s="195">
        <v>0</v>
      </c>
      <c r="N28" s="167" t="s">
        <v>204</v>
      </c>
      <c r="O28" s="195">
        <v>0</v>
      </c>
      <c r="P28" s="195">
        <v>0</v>
      </c>
      <c r="Q28" s="167" t="s">
        <v>204</v>
      </c>
      <c r="R28" s="298" t="str">
        <f t="shared" si="3"/>
        <v>нд</v>
      </c>
      <c r="S28" s="418">
        <v>0</v>
      </c>
      <c r="T28" s="537">
        <f t="shared" si="8"/>
        <v>0</v>
      </c>
      <c r="U28" s="418">
        <v>0</v>
      </c>
      <c r="V28" s="418">
        <v>0</v>
      </c>
      <c r="W28" s="418">
        <v>0</v>
      </c>
      <c r="X28" s="538" t="str">
        <f t="shared" si="4"/>
        <v>нд</v>
      </c>
    </row>
    <row r="29" spans="1:24" ht="44.25" customHeight="1">
      <c r="A29" s="71" t="s">
        <v>108</v>
      </c>
      <c r="B29" s="145" t="s">
        <v>304</v>
      </c>
      <c r="C29" s="167" t="s">
        <v>204</v>
      </c>
      <c r="D29" s="167" t="s">
        <v>204</v>
      </c>
      <c r="E29" s="167" t="s">
        <v>204</v>
      </c>
      <c r="F29" s="195">
        <v>0</v>
      </c>
      <c r="G29" s="167" t="s">
        <v>204</v>
      </c>
      <c r="H29" s="195">
        <v>0</v>
      </c>
      <c r="I29" s="195">
        <v>0</v>
      </c>
      <c r="J29" s="167" t="s">
        <v>204</v>
      </c>
      <c r="K29" s="167" t="s">
        <v>204</v>
      </c>
      <c r="L29" s="167" t="s">
        <v>204</v>
      </c>
      <c r="M29" s="195">
        <v>0</v>
      </c>
      <c r="N29" s="167" t="s">
        <v>204</v>
      </c>
      <c r="O29" s="195">
        <v>0</v>
      </c>
      <c r="P29" s="195">
        <v>0</v>
      </c>
      <c r="Q29" s="167" t="s">
        <v>204</v>
      </c>
      <c r="R29" s="298" t="str">
        <f t="shared" si="3"/>
        <v>нд</v>
      </c>
      <c r="S29" s="418">
        <v>0</v>
      </c>
      <c r="T29" s="537">
        <f t="shared" si="8"/>
        <v>0</v>
      </c>
      <c r="U29" s="418">
        <v>0</v>
      </c>
      <c r="V29" s="418">
        <v>0</v>
      </c>
      <c r="W29" s="418">
        <v>0</v>
      </c>
      <c r="X29" s="538" t="str">
        <f t="shared" si="4"/>
        <v>нд</v>
      </c>
    </row>
    <row r="30" spans="1:24" ht="42" customHeight="1">
      <c r="A30" s="71" t="s">
        <v>305</v>
      </c>
      <c r="B30" s="145" t="s">
        <v>306</v>
      </c>
      <c r="C30" s="167" t="s">
        <v>204</v>
      </c>
      <c r="D30" s="167" t="s">
        <v>204</v>
      </c>
      <c r="E30" s="167" t="s">
        <v>204</v>
      </c>
      <c r="F30" s="195">
        <f>SUM(F31:F32)</f>
        <v>0</v>
      </c>
      <c r="G30" s="167" t="s">
        <v>204</v>
      </c>
      <c r="H30" s="195">
        <f>SUM(H31:H32)</f>
        <v>0</v>
      </c>
      <c r="I30" s="195">
        <f>SUM(I31:I32)</f>
        <v>0</v>
      </c>
      <c r="J30" s="167" t="s">
        <v>204</v>
      </c>
      <c r="K30" s="167" t="s">
        <v>204</v>
      </c>
      <c r="L30" s="167" t="s">
        <v>204</v>
      </c>
      <c r="M30" s="195">
        <f>SUM(M31:M32)</f>
        <v>0</v>
      </c>
      <c r="N30" s="167" t="s">
        <v>204</v>
      </c>
      <c r="O30" s="195">
        <f>SUM(O31:O32)</f>
        <v>0</v>
      </c>
      <c r="P30" s="195">
        <f>SUM(P31:P32)</f>
        <v>0</v>
      </c>
      <c r="Q30" s="167" t="s">
        <v>204</v>
      </c>
      <c r="R30" s="298" t="str">
        <f t="shared" si="3"/>
        <v>нд</v>
      </c>
      <c r="S30" s="418">
        <v>0</v>
      </c>
      <c r="T30" s="537">
        <f t="shared" si="8"/>
        <v>0</v>
      </c>
      <c r="U30" s="418">
        <v>0</v>
      </c>
      <c r="V30" s="418">
        <v>0</v>
      </c>
      <c r="W30" s="418">
        <v>0</v>
      </c>
      <c r="X30" s="538" t="str">
        <f t="shared" si="4"/>
        <v>нд</v>
      </c>
    </row>
    <row r="31" spans="1:24" ht="36.75" customHeight="1">
      <c r="A31" s="71" t="s">
        <v>307</v>
      </c>
      <c r="B31" s="145" t="s">
        <v>308</v>
      </c>
      <c r="C31" s="167" t="s">
        <v>204</v>
      </c>
      <c r="D31" s="167" t="s">
        <v>204</v>
      </c>
      <c r="E31" s="167" t="s">
        <v>204</v>
      </c>
      <c r="F31" s="195">
        <v>0</v>
      </c>
      <c r="G31" s="167" t="s">
        <v>204</v>
      </c>
      <c r="H31" s="195">
        <v>0</v>
      </c>
      <c r="I31" s="195">
        <v>0</v>
      </c>
      <c r="J31" s="167" t="s">
        <v>204</v>
      </c>
      <c r="K31" s="167" t="s">
        <v>204</v>
      </c>
      <c r="L31" s="167" t="s">
        <v>204</v>
      </c>
      <c r="M31" s="195">
        <v>0</v>
      </c>
      <c r="N31" s="167" t="s">
        <v>204</v>
      </c>
      <c r="O31" s="195">
        <v>0</v>
      </c>
      <c r="P31" s="195">
        <v>0</v>
      </c>
      <c r="Q31" s="167" t="s">
        <v>204</v>
      </c>
      <c r="R31" s="298" t="str">
        <f t="shared" si="3"/>
        <v>нд</v>
      </c>
      <c r="S31" s="418">
        <v>0</v>
      </c>
      <c r="T31" s="537">
        <f t="shared" si="8"/>
        <v>0</v>
      </c>
      <c r="U31" s="418">
        <v>0</v>
      </c>
      <c r="V31" s="418">
        <v>0</v>
      </c>
      <c r="W31" s="418">
        <v>0</v>
      </c>
      <c r="X31" s="538" t="str">
        <f t="shared" si="4"/>
        <v>нд</v>
      </c>
    </row>
    <row r="32" spans="1:24" ht="34.5" customHeight="1">
      <c r="A32" s="71" t="s">
        <v>109</v>
      </c>
      <c r="B32" s="145" t="s">
        <v>309</v>
      </c>
      <c r="C32" s="167" t="s">
        <v>204</v>
      </c>
      <c r="D32" s="167" t="s">
        <v>204</v>
      </c>
      <c r="E32" s="167" t="s">
        <v>204</v>
      </c>
      <c r="F32" s="195">
        <v>0</v>
      </c>
      <c r="G32" s="167" t="s">
        <v>204</v>
      </c>
      <c r="H32" s="195">
        <v>0</v>
      </c>
      <c r="I32" s="195">
        <v>0</v>
      </c>
      <c r="J32" s="167" t="s">
        <v>204</v>
      </c>
      <c r="K32" s="167" t="s">
        <v>204</v>
      </c>
      <c r="L32" s="167" t="s">
        <v>204</v>
      </c>
      <c r="M32" s="195">
        <v>0</v>
      </c>
      <c r="N32" s="167" t="s">
        <v>204</v>
      </c>
      <c r="O32" s="195">
        <v>0</v>
      </c>
      <c r="P32" s="195">
        <v>0</v>
      </c>
      <c r="Q32" s="167" t="s">
        <v>204</v>
      </c>
      <c r="R32" s="298" t="str">
        <f t="shared" si="3"/>
        <v>нд</v>
      </c>
      <c r="S32" s="418">
        <v>0</v>
      </c>
      <c r="T32" s="537">
        <f t="shared" si="8"/>
        <v>0</v>
      </c>
      <c r="U32" s="418">
        <v>0</v>
      </c>
      <c r="V32" s="418">
        <v>0</v>
      </c>
      <c r="W32" s="418">
        <v>0</v>
      </c>
      <c r="X32" s="538" t="str">
        <f t="shared" si="4"/>
        <v>нд</v>
      </c>
    </row>
    <row r="33" spans="1:24" ht="42" customHeight="1">
      <c r="A33" s="71" t="s">
        <v>124</v>
      </c>
      <c r="B33" s="145" t="s">
        <v>310</v>
      </c>
      <c r="C33" s="167" t="s">
        <v>204</v>
      </c>
      <c r="D33" s="167" t="s">
        <v>204</v>
      </c>
      <c r="E33" s="167" t="s">
        <v>204</v>
      </c>
      <c r="F33" s="195">
        <f>F34+F38</f>
        <v>0</v>
      </c>
      <c r="G33" s="167" t="s">
        <v>204</v>
      </c>
      <c r="H33" s="242">
        <f>SUM(H34:H39)</f>
        <v>0</v>
      </c>
      <c r="I33" s="242">
        <f>SUM(I34:I39)</f>
        <v>0</v>
      </c>
      <c r="J33" s="167" t="s">
        <v>204</v>
      </c>
      <c r="K33" s="167" t="s">
        <v>204</v>
      </c>
      <c r="L33" s="167" t="s">
        <v>204</v>
      </c>
      <c r="M33" s="195">
        <f>M34+M38</f>
        <v>0</v>
      </c>
      <c r="N33" s="167" t="s">
        <v>204</v>
      </c>
      <c r="O33" s="242">
        <f>SUM(O34:O39)</f>
        <v>0</v>
      </c>
      <c r="P33" s="242">
        <f>SUM(P34:P39)</f>
        <v>0</v>
      </c>
      <c r="Q33" s="167" t="s">
        <v>204</v>
      </c>
      <c r="R33" s="298" t="str">
        <f t="shared" si="3"/>
        <v>нд</v>
      </c>
      <c r="S33" s="418">
        <v>0</v>
      </c>
      <c r="T33" s="537">
        <f t="shared" si="8"/>
        <v>0</v>
      </c>
      <c r="U33" s="418">
        <v>0</v>
      </c>
      <c r="V33" s="418">
        <v>0</v>
      </c>
      <c r="W33" s="418">
        <v>0</v>
      </c>
      <c r="X33" s="538" t="str">
        <f t="shared" si="4"/>
        <v>нд</v>
      </c>
    </row>
    <row r="34" spans="1:24" ht="45.75" customHeight="1">
      <c r="A34" s="71" t="s">
        <v>125</v>
      </c>
      <c r="B34" s="145" t="s">
        <v>311</v>
      </c>
      <c r="C34" s="167" t="s">
        <v>204</v>
      </c>
      <c r="D34" s="167" t="s">
        <v>204</v>
      </c>
      <c r="E34" s="167" t="s">
        <v>204</v>
      </c>
      <c r="F34" s="195">
        <f>SUM(F35:F37)</f>
        <v>0</v>
      </c>
      <c r="G34" s="167" t="s">
        <v>204</v>
      </c>
      <c r="H34" s="195">
        <f>SUM(H35:H37)</f>
        <v>0</v>
      </c>
      <c r="I34" s="195">
        <f>SUM(I35:I37)</f>
        <v>0</v>
      </c>
      <c r="J34" s="167" t="s">
        <v>204</v>
      </c>
      <c r="K34" s="167" t="s">
        <v>204</v>
      </c>
      <c r="L34" s="167" t="s">
        <v>204</v>
      </c>
      <c r="M34" s="195">
        <f>SUM(M35:M37)</f>
        <v>0</v>
      </c>
      <c r="N34" s="167" t="s">
        <v>204</v>
      </c>
      <c r="O34" s="195">
        <f>SUM(O35:O37)</f>
        <v>0</v>
      </c>
      <c r="P34" s="195">
        <f>SUM(P35:P37)</f>
        <v>0</v>
      </c>
      <c r="Q34" s="167" t="s">
        <v>204</v>
      </c>
      <c r="R34" s="298" t="str">
        <f t="shared" si="3"/>
        <v>нд</v>
      </c>
      <c r="S34" s="418">
        <v>0</v>
      </c>
      <c r="T34" s="537">
        <f t="shared" si="8"/>
        <v>0</v>
      </c>
      <c r="U34" s="418">
        <v>0</v>
      </c>
      <c r="V34" s="418">
        <v>0</v>
      </c>
      <c r="W34" s="418">
        <v>0</v>
      </c>
      <c r="X34" s="538" t="str">
        <f t="shared" si="4"/>
        <v>нд</v>
      </c>
    </row>
    <row r="35" spans="1:24" ht="49.5" customHeight="1">
      <c r="A35" s="71" t="s">
        <v>472</v>
      </c>
      <c r="B35" s="145" t="s">
        <v>312</v>
      </c>
      <c r="C35" s="167" t="s">
        <v>204</v>
      </c>
      <c r="D35" s="167" t="s">
        <v>204</v>
      </c>
      <c r="E35" s="167" t="s">
        <v>204</v>
      </c>
      <c r="F35" s="195">
        <v>0</v>
      </c>
      <c r="G35" s="167" t="s">
        <v>204</v>
      </c>
      <c r="H35" s="195">
        <v>0</v>
      </c>
      <c r="I35" s="195">
        <v>0</v>
      </c>
      <c r="J35" s="167" t="s">
        <v>204</v>
      </c>
      <c r="K35" s="167" t="s">
        <v>204</v>
      </c>
      <c r="L35" s="167" t="s">
        <v>204</v>
      </c>
      <c r="M35" s="195">
        <v>0</v>
      </c>
      <c r="N35" s="167" t="s">
        <v>204</v>
      </c>
      <c r="O35" s="195">
        <v>0</v>
      </c>
      <c r="P35" s="195">
        <v>0</v>
      </c>
      <c r="Q35" s="167" t="s">
        <v>204</v>
      </c>
      <c r="R35" s="298" t="str">
        <f t="shared" si="3"/>
        <v>нд</v>
      </c>
      <c r="S35" s="418">
        <v>0</v>
      </c>
      <c r="T35" s="537">
        <f t="shared" si="8"/>
        <v>0</v>
      </c>
      <c r="U35" s="418">
        <v>0</v>
      </c>
      <c r="V35" s="418">
        <v>0</v>
      </c>
      <c r="W35" s="418">
        <v>0</v>
      </c>
      <c r="X35" s="538" t="str">
        <f t="shared" si="4"/>
        <v>нд</v>
      </c>
    </row>
    <row r="36" spans="1:24" ht="40.5" customHeight="1">
      <c r="A36" s="71" t="s">
        <v>473</v>
      </c>
      <c r="B36" s="145" t="s">
        <v>313</v>
      </c>
      <c r="C36" s="167" t="s">
        <v>204</v>
      </c>
      <c r="D36" s="167" t="s">
        <v>204</v>
      </c>
      <c r="E36" s="167" t="s">
        <v>204</v>
      </c>
      <c r="F36" s="195">
        <v>0</v>
      </c>
      <c r="G36" s="167" t="s">
        <v>204</v>
      </c>
      <c r="H36" s="195">
        <v>0</v>
      </c>
      <c r="I36" s="195">
        <v>0</v>
      </c>
      <c r="J36" s="167" t="s">
        <v>204</v>
      </c>
      <c r="K36" s="167" t="s">
        <v>204</v>
      </c>
      <c r="L36" s="167" t="s">
        <v>204</v>
      </c>
      <c r="M36" s="195">
        <v>0</v>
      </c>
      <c r="N36" s="167" t="s">
        <v>204</v>
      </c>
      <c r="O36" s="195">
        <v>0</v>
      </c>
      <c r="P36" s="195">
        <v>0</v>
      </c>
      <c r="Q36" s="167" t="s">
        <v>204</v>
      </c>
      <c r="R36" s="298" t="str">
        <f t="shared" si="3"/>
        <v>нд</v>
      </c>
      <c r="S36" s="418">
        <v>0</v>
      </c>
      <c r="T36" s="537">
        <f t="shared" si="8"/>
        <v>0</v>
      </c>
      <c r="U36" s="418">
        <v>0</v>
      </c>
      <c r="V36" s="418">
        <v>0</v>
      </c>
      <c r="W36" s="418">
        <v>0</v>
      </c>
      <c r="X36" s="538" t="str">
        <f t="shared" si="4"/>
        <v>нд</v>
      </c>
    </row>
    <row r="37" spans="1:24" ht="45" customHeight="1">
      <c r="A37" s="71" t="s">
        <v>110</v>
      </c>
      <c r="B37" s="145" t="s">
        <v>315</v>
      </c>
      <c r="C37" s="167" t="s">
        <v>204</v>
      </c>
      <c r="D37" s="167" t="s">
        <v>204</v>
      </c>
      <c r="E37" s="167" t="s">
        <v>204</v>
      </c>
      <c r="F37" s="195">
        <v>0</v>
      </c>
      <c r="G37" s="167" t="s">
        <v>204</v>
      </c>
      <c r="H37" s="195">
        <v>0</v>
      </c>
      <c r="I37" s="195">
        <v>0</v>
      </c>
      <c r="J37" s="167" t="s">
        <v>204</v>
      </c>
      <c r="K37" s="167" t="s">
        <v>204</v>
      </c>
      <c r="L37" s="167" t="s">
        <v>204</v>
      </c>
      <c r="M37" s="195">
        <v>0</v>
      </c>
      <c r="N37" s="167" t="s">
        <v>204</v>
      </c>
      <c r="O37" s="195">
        <v>0</v>
      </c>
      <c r="P37" s="195">
        <v>0</v>
      </c>
      <c r="Q37" s="167" t="s">
        <v>204</v>
      </c>
      <c r="R37" s="298" t="str">
        <f t="shared" si="3"/>
        <v>нд</v>
      </c>
      <c r="S37" s="418">
        <v>0</v>
      </c>
      <c r="T37" s="537">
        <f t="shared" si="8"/>
        <v>0</v>
      </c>
      <c r="U37" s="418">
        <v>0</v>
      </c>
      <c r="V37" s="418">
        <v>0</v>
      </c>
      <c r="W37" s="418">
        <v>0</v>
      </c>
      <c r="X37" s="538" t="str">
        <f t="shared" si="4"/>
        <v>нд</v>
      </c>
    </row>
    <row r="38" spans="1:24" ht="40.5" customHeight="1">
      <c r="A38" s="71" t="s">
        <v>316</v>
      </c>
      <c r="B38" s="145" t="s">
        <v>317</v>
      </c>
      <c r="C38" s="167" t="s">
        <v>204</v>
      </c>
      <c r="D38" s="167" t="s">
        <v>204</v>
      </c>
      <c r="E38" s="167" t="s">
        <v>204</v>
      </c>
      <c r="F38" s="195">
        <f>SUM(F39:F39)</f>
        <v>0</v>
      </c>
      <c r="G38" s="167" t="s">
        <v>204</v>
      </c>
      <c r="H38" s="195">
        <f>SUM(H39:H39)</f>
        <v>0</v>
      </c>
      <c r="I38" s="195">
        <f>SUM(I39:I39)</f>
        <v>0</v>
      </c>
      <c r="J38" s="167" t="s">
        <v>204</v>
      </c>
      <c r="K38" s="167" t="s">
        <v>204</v>
      </c>
      <c r="L38" s="167" t="s">
        <v>204</v>
      </c>
      <c r="M38" s="195">
        <f>SUM(M39:M39)</f>
        <v>0</v>
      </c>
      <c r="N38" s="167" t="s">
        <v>204</v>
      </c>
      <c r="O38" s="195">
        <f>SUM(O39:O39)</f>
        <v>0</v>
      </c>
      <c r="P38" s="195">
        <f>SUM(P39:P39)</f>
        <v>0</v>
      </c>
      <c r="Q38" s="167" t="s">
        <v>204</v>
      </c>
      <c r="R38" s="298" t="str">
        <f t="shared" si="3"/>
        <v>нд</v>
      </c>
      <c r="S38" s="418">
        <v>0</v>
      </c>
      <c r="T38" s="537">
        <f t="shared" si="8"/>
        <v>0</v>
      </c>
      <c r="U38" s="418">
        <v>0</v>
      </c>
      <c r="V38" s="418">
        <v>0</v>
      </c>
      <c r="W38" s="418">
        <v>0</v>
      </c>
      <c r="X38" s="538" t="str">
        <f t="shared" si="4"/>
        <v>нд</v>
      </c>
    </row>
    <row r="39" spans="1:24" ht="44.25" customHeight="1">
      <c r="A39" s="71" t="s">
        <v>318</v>
      </c>
      <c r="B39" s="145" t="s">
        <v>319</v>
      </c>
      <c r="C39" s="167" t="s">
        <v>204</v>
      </c>
      <c r="D39" s="167" t="s">
        <v>204</v>
      </c>
      <c r="E39" s="167" t="s">
        <v>204</v>
      </c>
      <c r="F39" s="195">
        <v>0</v>
      </c>
      <c r="G39" s="167" t="s">
        <v>204</v>
      </c>
      <c r="H39" s="195">
        <v>0</v>
      </c>
      <c r="I39" s="195">
        <v>0</v>
      </c>
      <c r="J39" s="167" t="s">
        <v>204</v>
      </c>
      <c r="K39" s="167" t="s">
        <v>204</v>
      </c>
      <c r="L39" s="167" t="s">
        <v>204</v>
      </c>
      <c r="M39" s="195">
        <v>0</v>
      </c>
      <c r="N39" s="167" t="s">
        <v>204</v>
      </c>
      <c r="O39" s="195">
        <v>0</v>
      </c>
      <c r="P39" s="195">
        <v>0</v>
      </c>
      <c r="Q39" s="167" t="s">
        <v>204</v>
      </c>
      <c r="R39" s="298" t="str">
        <f t="shared" si="3"/>
        <v>нд</v>
      </c>
      <c r="S39" s="418">
        <v>0</v>
      </c>
      <c r="T39" s="537">
        <f t="shared" si="8"/>
        <v>0</v>
      </c>
      <c r="U39" s="418">
        <v>0</v>
      </c>
      <c r="V39" s="418">
        <v>0</v>
      </c>
      <c r="W39" s="418">
        <v>0</v>
      </c>
      <c r="X39" s="538" t="str">
        <f t="shared" si="4"/>
        <v>нд</v>
      </c>
    </row>
    <row r="40" spans="1:24" ht="34.5" customHeight="1">
      <c r="A40" s="374" t="s">
        <v>111</v>
      </c>
      <c r="B40" s="375" t="s">
        <v>320</v>
      </c>
      <c r="C40" s="376" t="s">
        <v>204</v>
      </c>
      <c r="D40" s="173" t="s">
        <v>204</v>
      </c>
      <c r="E40" s="173" t="s">
        <v>204</v>
      </c>
      <c r="F40" s="198">
        <f>F44</f>
        <v>9.6050000000000004</v>
      </c>
      <c r="G40" s="173" t="s">
        <v>204</v>
      </c>
      <c r="H40" s="539">
        <f>H41</f>
        <v>0</v>
      </c>
      <c r="I40" s="539">
        <f>I41</f>
        <v>0</v>
      </c>
      <c r="J40" s="173">
        <f>J58</f>
        <v>358</v>
      </c>
      <c r="K40" s="173" t="s">
        <v>204</v>
      </c>
      <c r="L40" s="173" t="s">
        <v>204</v>
      </c>
      <c r="M40" s="198">
        <f>M44</f>
        <v>9.6050000000000004</v>
      </c>
      <c r="N40" s="173" t="s">
        <v>204</v>
      </c>
      <c r="O40" s="539">
        <f>O41</f>
        <v>0</v>
      </c>
      <c r="P40" s="539">
        <f>P41</f>
        <v>0</v>
      </c>
      <c r="Q40" s="173" t="s">
        <v>204</v>
      </c>
      <c r="R40" s="388" t="str">
        <f t="shared" si="3"/>
        <v>нд</v>
      </c>
      <c r="S40" s="442">
        <v>0</v>
      </c>
      <c r="T40" s="100">
        <f t="shared" si="8"/>
        <v>9.6050000000000004</v>
      </c>
      <c r="U40" s="100">
        <v>0</v>
      </c>
      <c r="V40" s="100">
        <v>0</v>
      </c>
      <c r="W40" s="100">
        <v>0</v>
      </c>
      <c r="X40" s="540" t="str">
        <f t="shared" si="4"/>
        <v>нд</v>
      </c>
    </row>
    <row r="41" spans="1:24" ht="32.25" customHeight="1">
      <c r="A41" s="71" t="s">
        <v>126</v>
      </c>
      <c r="B41" s="145" t="s">
        <v>321</v>
      </c>
      <c r="C41" s="167" t="s">
        <v>204</v>
      </c>
      <c r="D41" s="167" t="s">
        <v>204</v>
      </c>
      <c r="E41" s="167" t="s">
        <v>204</v>
      </c>
      <c r="F41" s="195">
        <f>F42+F61</f>
        <v>0</v>
      </c>
      <c r="G41" s="167" t="s">
        <v>204</v>
      </c>
      <c r="H41" s="242">
        <f>H42+H74</f>
        <v>0</v>
      </c>
      <c r="I41" s="242">
        <f>I42+I74</f>
        <v>0</v>
      </c>
      <c r="J41" s="167" t="s">
        <v>204</v>
      </c>
      <c r="K41" s="167" t="s">
        <v>204</v>
      </c>
      <c r="L41" s="167" t="s">
        <v>204</v>
      </c>
      <c r="M41" s="195">
        <f>M42+M61</f>
        <v>0</v>
      </c>
      <c r="N41" s="167" t="s">
        <v>204</v>
      </c>
      <c r="O41" s="242">
        <f>O42+O74</f>
        <v>0</v>
      </c>
      <c r="P41" s="242">
        <f>P42+P74</f>
        <v>0</v>
      </c>
      <c r="Q41" s="167" t="s">
        <v>204</v>
      </c>
      <c r="R41" s="298" t="str">
        <f t="shared" si="3"/>
        <v>нд</v>
      </c>
      <c r="S41" s="418">
        <v>0</v>
      </c>
      <c r="T41" s="537">
        <f t="shared" si="8"/>
        <v>0</v>
      </c>
      <c r="U41" s="418">
        <v>0</v>
      </c>
      <c r="V41" s="418">
        <v>0</v>
      </c>
      <c r="W41" s="418">
        <v>0</v>
      </c>
      <c r="X41" s="538" t="str">
        <f t="shared" si="4"/>
        <v>нд</v>
      </c>
    </row>
    <row r="42" spans="1:24" ht="34.5" customHeight="1">
      <c r="A42" s="300" t="s">
        <v>127</v>
      </c>
      <c r="B42" s="301" t="s">
        <v>216</v>
      </c>
      <c r="C42" s="302" t="s">
        <v>204</v>
      </c>
      <c r="D42" s="170" t="s">
        <v>204</v>
      </c>
      <c r="E42" s="170" t="s">
        <v>204</v>
      </c>
      <c r="F42" s="197">
        <v>0</v>
      </c>
      <c r="G42" s="170" t="s">
        <v>204</v>
      </c>
      <c r="H42" s="295">
        <f>H43</f>
        <v>0</v>
      </c>
      <c r="I42" s="197">
        <f>I43</f>
        <v>0</v>
      </c>
      <c r="J42" s="170" t="s">
        <v>204</v>
      </c>
      <c r="K42" s="170" t="s">
        <v>204</v>
      </c>
      <c r="L42" s="170" t="s">
        <v>204</v>
      </c>
      <c r="M42" s="197">
        <v>0</v>
      </c>
      <c r="N42" s="170" t="s">
        <v>204</v>
      </c>
      <c r="O42" s="295">
        <f>O43</f>
        <v>0</v>
      </c>
      <c r="P42" s="197">
        <f>P43</f>
        <v>0</v>
      </c>
      <c r="Q42" s="170" t="s">
        <v>204</v>
      </c>
      <c r="R42" s="298" t="str">
        <f t="shared" si="3"/>
        <v>нд</v>
      </c>
      <c r="S42" s="418">
        <v>0</v>
      </c>
      <c r="T42" s="537">
        <f t="shared" si="8"/>
        <v>0</v>
      </c>
      <c r="U42" s="418">
        <v>0</v>
      </c>
      <c r="V42" s="418">
        <v>0</v>
      </c>
      <c r="W42" s="418">
        <v>0</v>
      </c>
      <c r="X42" s="538" t="str">
        <f t="shared" si="4"/>
        <v>нд</v>
      </c>
    </row>
    <row r="43" spans="1:24" ht="44.25" customHeight="1">
      <c r="A43" s="71" t="s">
        <v>128</v>
      </c>
      <c r="B43" s="145" t="s">
        <v>322</v>
      </c>
      <c r="C43" s="167" t="s">
        <v>204</v>
      </c>
      <c r="D43" s="182" t="s">
        <v>204</v>
      </c>
      <c r="E43" s="182" t="s">
        <v>204</v>
      </c>
      <c r="F43" s="194">
        <v>0</v>
      </c>
      <c r="G43" s="182" t="s">
        <v>204</v>
      </c>
      <c r="H43" s="194">
        <f>SUM(H44:H60)</f>
        <v>0</v>
      </c>
      <c r="I43" s="194">
        <v>0</v>
      </c>
      <c r="J43" s="182" t="s">
        <v>204</v>
      </c>
      <c r="K43" s="182" t="s">
        <v>204</v>
      </c>
      <c r="L43" s="182" t="s">
        <v>204</v>
      </c>
      <c r="M43" s="194">
        <v>0</v>
      </c>
      <c r="N43" s="182" t="s">
        <v>204</v>
      </c>
      <c r="O43" s="194">
        <f>SUM(O44:O60)</f>
        <v>0</v>
      </c>
      <c r="P43" s="194">
        <v>0</v>
      </c>
      <c r="Q43" s="182" t="s">
        <v>204</v>
      </c>
      <c r="R43" s="298" t="str">
        <f t="shared" si="3"/>
        <v>нд</v>
      </c>
      <c r="S43" s="418">
        <v>0</v>
      </c>
      <c r="T43" s="537">
        <f t="shared" si="8"/>
        <v>0</v>
      </c>
      <c r="U43" s="418">
        <v>0</v>
      </c>
      <c r="V43" s="418">
        <v>0</v>
      </c>
      <c r="W43" s="418">
        <v>0</v>
      </c>
      <c r="X43" s="538" t="str">
        <f t="shared" si="4"/>
        <v>нд</v>
      </c>
    </row>
    <row r="44" spans="1:24" ht="32.25" customHeight="1">
      <c r="A44" s="374" t="s">
        <v>129</v>
      </c>
      <c r="B44" s="375" t="s">
        <v>323</v>
      </c>
      <c r="C44" s="376" t="s">
        <v>204</v>
      </c>
      <c r="D44" s="173" t="s">
        <v>204</v>
      </c>
      <c r="E44" s="380" t="s">
        <v>204</v>
      </c>
      <c r="F44" s="198">
        <f>F45+F57</f>
        <v>9.6050000000000004</v>
      </c>
      <c r="G44" s="198" t="s">
        <v>204</v>
      </c>
      <c r="H44" s="198">
        <f t="shared" ref="H44:I44" si="14">H45+H57</f>
        <v>0</v>
      </c>
      <c r="I44" s="198">
        <f t="shared" si="14"/>
        <v>0</v>
      </c>
      <c r="J44" s="173" t="s">
        <v>204</v>
      </c>
      <c r="K44" s="173" t="s">
        <v>204</v>
      </c>
      <c r="L44" s="380" t="s">
        <v>204</v>
      </c>
      <c r="M44" s="198">
        <f>M45+M57</f>
        <v>9.6050000000000004</v>
      </c>
      <c r="N44" s="380" t="s">
        <v>204</v>
      </c>
      <c r="O44" s="206">
        <v>0</v>
      </c>
      <c r="P44" s="206">
        <v>0</v>
      </c>
      <c r="Q44" s="173" t="s">
        <v>204</v>
      </c>
      <c r="R44" s="388" t="str">
        <f t="shared" si="3"/>
        <v>нд</v>
      </c>
      <c r="S44" s="414">
        <v>0</v>
      </c>
      <c r="T44" s="414">
        <f t="shared" si="8"/>
        <v>9.6050000000000004</v>
      </c>
      <c r="U44" s="414">
        <v>0</v>
      </c>
      <c r="V44" s="414">
        <v>0</v>
      </c>
      <c r="W44" s="414">
        <v>0</v>
      </c>
      <c r="X44" s="492" t="str">
        <f t="shared" si="4"/>
        <v>нд</v>
      </c>
    </row>
    <row r="45" spans="1:24" ht="32.25" customHeight="1">
      <c r="A45" s="374" t="s">
        <v>218</v>
      </c>
      <c r="B45" s="375" t="s">
        <v>324</v>
      </c>
      <c r="C45" s="376" t="s">
        <v>204</v>
      </c>
      <c r="D45" s="173" t="s">
        <v>204</v>
      </c>
      <c r="E45" s="380" t="s">
        <v>204</v>
      </c>
      <c r="F45" s="198">
        <f>F46+F52+F54</f>
        <v>8.1050000000000004</v>
      </c>
      <c r="G45" s="380" t="s">
        <v>204</v>
      </c>
      <c r="H45" s="206">
        <v>0</v>
      </c>
      <c r="I45" s="206">
        <v>0</v>
      </c>
      <c r="J45" s="173" t="s">
        <v>204</v>
      </c>
      <c r="K45" s="173" t="s">
        <v>204</v>
      </c>
      <c r="L45" s="380" t="s">
        <v>204</v>
      </c>
      <c r="M45" s="198">
        <f>M46+M52+M54+M56</f>
        <v>8.1050000000000004</v>
      </c>
      <c r="N45" s="380" t="s">
        <v>204</v>
      </c>
      <c r="O45" s="206">
        <v>0</v>
      </c>
      <c r="P45" s="206">
        <v>0</v>
      </c>
      <c r="Q45" s="173" t="s">
        <v>204</v>
      </c>
      <c r="R45" s="388" t="str">
        <f t="shared" si="3"/>
        <v>нд</v>
      </c>
      <c r="S45" s="414">
        <v>0</v>
      </c>
      <c r="T45" s="414">
        <f>M45</f>
        <v>8.1050000000000004</v>
      </c>
      <c r="U45" s="414">
        <v>0</v>
      </c>
      <c r="V45" s="414">
        <v>0</v>
      </c>
      <c r="W45" s="414">
        <v>0</v>
      </c>
      <c r="X45" s="492" t="str">
        <f t="shared" si="4"/>
        <v>нд</v>
      </c>
    </row>
    <row r="46" spans="1:24" ht="32.25" customHeight="1">
      <c r="A46" s="133" t="s">
        <v>220</v>
      </c>
      <c r="B46" s="305" t="s">
        <v>221</v>
      </c>
      <c r="C46" s="74" t="s">
        <v>222</v>
      </c>
      <c r="D46" s="182" t="s">
        <v>204</v>
      </c>
      <c r="E46" s="182" t="s">
        <v>204</v>
      </c>
      <c r="F46" s="194">
        <v>0</v>
      </c>
      <c r="G46" s="182" t="s">
        <v>204</v>
      </c>
      <c r="H46" s="194">
        <v>0</v>
      </c>
      <c r="I46" s="194">
        <v>0</v>
      </c>
      <c r="J46" s="182" t="s">
        <v>204</v>
      </c>
      <c r="K46" s="182" t="s">
        <v>204</v>
      </c>
      <c r="L46" s="182" t="s">
        <v>204</v>
      </c>
      <c r="M46" s="194">
        <v>0</v>
      </c>
      <c r="N46" s="182" t="s">
        <v>204</v>
      </c>
      <c r="O46" s="194">
        <v>0</v>
      </c>
      <c r="P46" s="194">
        <v>0</v>
      </c>
      <c r="Q46" s="182" t="s">
        <v>204</v>
      </c>
      <c r="R46" s="416" t="str">
        <f t="shared" si="3"/>
        <v>нд</v>
      </c>
      <c r="S46" s="541">
        <v>0</v>
      </c>
      <c r="T46" s="541">
        <f t="shared" si="8"/>
        <v>0</v>
      </c>
      <c r="U46" s="541">
        <v>0</v>
      </c>
      <c r="V46" s="541">
        <v>0</v>
      </c>
      <c r="W46" s="541">
        <v>0</v>
      </c>
      <c r="X46" s="549" t="str">
        <f t="shared" si="4"/>
        <v>нд</v>
      </c>
    </row>
    <row r="47" spans="1:24" ht="32.25" customHeight="1">
      <c r="A47" s="133" t="s">
        <v>223</v>
      </c>
      <c r="B47" s="305" t="s">
        <v>221</v>
      </c>
      <c r="C47" s="74" t="s">
        <v>224</v>
      </c>
      <c r="D47" s="182" t="s">
        <v>204</v>
      </c>
      <c r="E47" s="182" t="s">
        <v>204</v>
      </c>
      <c r="F47" s="194">
        <v>0</v>
      </c>
      <c r="G47" s="182" t="s">
        <v>204</v>
      </c>
      <c r="H47" s="194">
        <v>0</v>
      </c>
      <c r="I47" s="194">
        <v>0</v>
      </c>
      <c r="J47" s="182" t="s">
        <v>204</v>
      </c>
      <c r="K47" s="182" t="s">
        <v>204</v>
      </c>
      <c r="L47" s="182" t="s">
        <v>204</v>
      </c>
      <c r="M47" s="194">
        <v>0</v>
      </c>
      <c r="N47" s="182" t="s">
        <v>204</v>
      </c>
      <c r="O47" s="194">
        <v>0</v>
      </c>
      <c r="P47" s="194">
        <v>0</v>
      </c>
      <c r="Q47" s="182" t="s">
        <v>204</v>
      </c>
      <c r="R47" s="416" t="str">
        <f t="shared" si="3"/>
        <v>нд</v>
      </c>
      <c r="S47" s="541">
        <v>0</v>
      </c>
      <c r="T47" s="541">
        <f t="shared" si="8"/>
        <v>0</v>
      </c>
      <c r="U47" s="541">
        <v>0</v>
      </c>
      <c r="V47" s="541">
        <v>0</v>
      </c>
      <c r="W47" s="541">
        <v>0</v>
      </c>
      <c r="X47" s="549" t="str">
        <f t="shared" si="4"/>
        <v>нд</v>
      </c>
    </row>
    <row r="48" spans="1:24" ht="32.25" customHeight="1">
      <c r="A48" s="133" t="s">
        <v>225</v>
      </c>
      <c r="B48" s="134" t="s">
        <v>388</v>
      </c>
      <c r="C48" s="74" t="s">
        <v>227</v>
      </c>
      <c r="D48" s="182" t="s">
        <v>204</v>
      </c>
      <c r="E48" s="182" t="s">
        <v>204</v>
      </c>
      <c r="F48" s="194">
        <v>0</v>
      </c>
      <c r="G48" s="182" t="s">
        <v>204</v>
      </c>
      <c r="H48" s="194">
        <v>0</v>
      </c>
      <c r="I48" s="194">
        <v>0</v>
      </c>
      <c r="J48" s="182" t="s">
        <v>204</v>
      </c>
      <c r="K48" s="182" t="s">
        <v>204</v>
      </c>
      <c r="L48" s="182" t="s">
        <v>204</v>
      </c>
      <c r="M48" s="194">
        <v>0</v>
      </c>
      <c r="N48" s="182" t="s">
        <v>204</v>
      </c>
      <c r="O48" s="194">
        <v>0</v>
      </c>
      <c r="P48" s="194">
        <v>0</v>
      </c>
      <c r="Q48" s="182" t="s">
        <v>204</v>
      </c>
      <c r="R48" s="416" t="str">
        <f t="shared" si="3"/>
        <v>нд</v>
      </c>
      <c r="S48" s="541">
        <v>0</v>
      </c>
      <c r="T48" s="541">
        <f t="shared" si="8"/>
        <v>0</v>
      </c>
      <c r="U48" s="541">
        <v>0</v>
      </c>
      <c r="V48" s="541">
        <v>0</v>
      </c>
      <c r="W48" s="541">
        <v>0</v>
      </c>
      <c r="X48" s="549" t="str">
        <f t="shared" si="4"/>
        <v>нд</v>
      </c>
    </row>
    <row r="49" spans="1:24" ht="32.25" customHeight="1">
      <c r="A49" s="133" t="s">
        <v>228</v>
      </c>
      <c r="B49" s="134" t="s">
        <v>388</v>
      </c>
      <c r="C49" s="74" t="s">
        <v>229</v>
      </c>
      <c r="D49" s="182" t="s">
        <v>204</v>
      </c>
      <c r="E49" s="182" t="s">
        <v>204</v>
      </c>
      <c r="F49" s="194">
        <v>0</v>
      </c>
      <c r="G49" s="182" t="s">
        <v>204</v>
      </c>
      <c r="H49" s="194">
        <v>0</v>
      </c>
      <c r="I49" s="194">
        <v>0</v>
      </c>
      <c r="J49" s="182" t="s">
        <v>204</v>
      </c>
      <c r="K49" s="182" t="s">
        <v>204</v>
      </c>
      <c r="L49" s="182" t="s">
        <v>204</v>
      </c>
      <c r="M49" s="194">
        <v>0</v>
      </c>
      <c r="N49" s="182" t="s">
        <v>204</v>
      </c>
      <c r="O49" s="194">
        <v>0</v>
      </c>
      <c r="P49" s="194">
        <v>0</v>
      </c>
      <c r="Q49" s="182" t="s">
        <v>204</v>
      </c>
      <c r="R49" s="416" t="str">
        <f t="shared" si="3"/>
        <v>нд</v>
      </c>
      <c r="S49" s="541">
        <v>0</v>
      </c>
      <c r="T49" s="541">
        <f t="shared" si="8"/>
        <v>0</v>
      </c>
      <c r="U49" s="541">
        <v>0</v>
      </c>
      <c r="V49" s="541">
        <v>0</v>
      </c>
      <c r="W49" s="541">
        <v>0</v>
      </c>
      <c r="X49" s="549" t="str">
        <f t="shared" si="4"/>
        <v>нд</v>
      </c>
    </row>
    <row r="50" spans="1:24" ht="32.25" customHeight="1">
      <c r="A50" s="133" t="s">
        <v>230</v>
      </c>
      <c r="B50" s="135" t="s">
        <v>389</v>
      </c>
      <c r="C50" s="74" t="s">
        <v>232</v>
      </c>
      <c r="D50" s="182" t="s">
        <v>204</v>
      </c>
      <c r="E50" s="182" t="s">
        <v>204</v>
      </c>
      <c r="F50" s="194">
        <v>0</v>
      </c>
      <c r="G50" s="182" t="s">
        <v>204</v>
      </c>
      <c r="H50" s="194">
        <v>0</v>
      </c>
      <c r="I50" s="194">
        <v>0</v>
      </c>
      <c r="J50" s="182" t="s">
        <v>204</v>
      </c>
      <c r="K50" s="182" t="s">
        <v>204</v>
      </c>
      <c r="L50" s="182" t="s">
        <v>204</v>
      </c>
      <c r="M50" s="194">
        <v>0</v>
      </c>
      <c r="N50" s="182" t="s">
        <v>204</v>
      </c>
      <c r="O50" s="194">
        <v>0</v>
      </c>
      <c r="P50" s="194">
        <v>0</v>
      </c>
      <c r="Q50" s="182" t="s">
        <v>204</v>
      </c>
      <c r="R50" s="416" t="str">
        <f t="shared" si="3"/>
        <v>нд</v>
      </c>
      <c r="S50" s="541">
        <v>0</v>
      </c>
      <c r="T50" s="541">
        <f t="shared" si="8"/>
        <v>0</v>
      </c>
      <c r="U50" s="541">
        <v>0</v>
      </c>
      <c r="V50" s="541">
        <v>0</v>
      </c>
      <c r="W50" s="541">
        <v>0</v>
      </c>
      <c r="X50" s="549" t="str">
        <f t="shared" si="4"/>
        <v>нд</v>
      </c>
    </row>
    <row r="51" spans="1:24" ht="32.25" customHeight="1">
      <c r="A51" s="133" t="s">
        <v>233</v>
      </c>
      <c r="B51" s="135" t="s">
        <v>389</v>
      </c>
      <c r="C51" s="74" t="s">
        <v>234</v>
      </c>
      <c r="D51" s="182" t="s">
        <v>204</v>
      </c>
      <c r="E51" s="182" t="s">
        <v>204</v>
      </c>
      <c r="F51" s="194">
        <v>0</v>
      </c>
      <c r="G51" s="182" t="s">
        <v>204</v>
      </c>
      <c r="H51" s="194">
        <v>0</v>
      </c>
      <c r="I51" s="194">
        <v>0</v>
      </c>
      <c r="J51" s="182" t="s">
        <v>204</v>
      </c>
      <c r="K51" s="182" t="s">
        <v>204</v>
      </c>
      <c r="L51" s="182" t="s">
        <v>204</v>
      </c>
      <c r="M51" s="194">
        <v>0</v>
      </c>
      <c r="N51" s="182" t="s">
        <v>204</v>
      </c>
      <c r="O51" s="194">
        <v>0</v>
      </c>
      <c r="P51" s="194">
        <v>0</v>
      </c>
      <c r="Q51" s="182" t="s">
        <v>204</v>
      </c>
      <c r="R51" s="416" t="str">
        <f t="shared" si="3"/>
        <v>нд</v>
      </c>
      <c r="S51" s="541">
        <v>0</v>
      </c>
      <c r="T51" s="541">
        <f t="shared" si="8"/>
        <v>0</v>
      </c>
      <c r="U51" s="541">
        <v>0</v>
      </c>
      <c r="V51" s="541">
        <v>0</v>
      </c>
      <c r="W51" s="541">
        <v>0</v>
      </c>
      <c r="X51" s="549" t="str">
        <f t="shared" si="4"/>
        <v>нд</v>
      </c>
    </row>
    <row r="52" spans="1:24" ht="32.25" customHeight="1">
      <c r="A52" s="133" t="s">
        <v>235</v>
      </c>
      <c r="B52" s="135" t="s">
        <v>434</v>
      </c>
      <c r="C52" s="74" t="s">
        <v>237</v>
      </c>
      <c r="D52" s="167" t="s">
        <v>204</v>
      </c>
      <c r="E52" s="167" t="s">
        <v>204</v>
      </c>
      <c r="F52" s="195">
        <v>6.6050000000000004</v>
      </c>
      <c r="G52" s="167" t="s">
        <v>204</v>
      </c>
      <c r="H52" s="195">
        <v>0</v>
      </c>
      <c r="I52" s="195">
        <v>0</v>
      </c>
      <c r="J52" s="167" t="s">
        <v>204</v>
      </c>
      <c r="K52" s="167" t="s">
        <v>204</v>
      </c>
      <c r="L52" s="167" t="s">
        <v>204</v>
      </c>
      <c r="M52" s="195">
        <v>6.6050000000000004</v>
      </c>
      <c r="N52" s="167" t="s">
        <v>204</v>
      </c>
      <c r="O52" s="195">
        <v>0</v>
      </c>
      <c r="P52" s="195">
        <v>0</v>
      </c>
      <c r="Q52" s="167" t="s">
        <v>204</v>
      </c>
      <c r="R52" s="416" t="str">
        <f t="shared" si="3"/>
        <v>нд</v>
      </c>
      <c r="S52" s="541">
        <v>0</v>
      </c>
      <c r="T52" s="541">
        <f t="shared" si="8"/>
        <v>6.6050000000000004</v>
      </c>
      <c r="U52" s="541">
        <v>0</v>
      </c>
      <c r="V52" s="541">
        <v>0</v>
      </c>
      <c r="W52" s="541">
        <v>0</v>
      </c>
      <c r="X52" s="549" t="str">
        <f t="shared" si="4"/>
        <v>нд</v>
      </c>
    </row>
    <row r="53" spans="1:24" ht="32.25" customHeight="1">
      <c r="A53" s="133" t="s">
        <v>238</v>
      </c>
      <c r="B53" s="135" t="s">
        <v>434</v>
      </c>
      <c r="C53" s="74" t="s">
        <v>239</v>
      </c>
      <c r="D53" s="167" t="s">
        <v>204</v>
      </c>
      <c r="E53" s="167" t="s">
        <v>204</v>
      </c>
      <c r="F53" s="195">
        <v>0</v>
      </c>
      <c r="G53" s="167" t="s">
        <v>204</v>
      </c>
      <c r="H53" s="195">
        <v>0</v>
      </c>
      <c r="I53" s="195">
        <v>0</v>
      </c>
      <c r="J53" s="167" t="s">
        <v>204</v>
      </c>
      <c r="K53" s="167" t="s">
        <v>204</v>
      </c>
      <c r="L53" s="167" t="s">
        <v>204</v>
      </c>
      <c r="M53" s="195">
        <v>0</v>
      </c>
      <c r="N53" s="167" t="s">
        <v>204</v>
      </c>
      <c r="O53" s="195">
        <v>0</v>
      </c>
      <c r="P53" s="195">
        <v>0</v>
      </c>
      <c r="Q53" s="167" t="s">
        <v>204</v>
      </c>
      <c r="R53" s="416" t="str">
        <f t="shared" si="3"/>
        <v>нд</v>
      </c>
      <c r="S53" s="541">
        <v>0</v>
      </c>
      <c r="T53" s="541">
        <f t="shared" si="8"/>
        <v>0</v>
      </c>
      <c r="U53" s="541">
        <v>0</v>
      </c>
      <c r="V53" s="541">
        <v>0</v>
      </c>
      <c r="W53" s="541">
        <v>0</v>
      </c>
      <c r="X53" s="549" t="str">
        <f t="shared" si="4"/>
        <v>нд</v>
      </c>
    </row>
    <row r="54" spans="1:24" ht="32.25" customHeight="1">
      <c r="A54" s="133" t="s">
        <v>240</v>
      </c>
      <c r="B54" s="84" t="s">
        <v>391</v>
      </c>
      <c r="C54" s="74" t="s">
        <v>242</v>
      </c>
      <c r="D54" s="167" t="s">
        <v>204</v>
      </c>
      <c r="E54" s="167" t="s">
        <v>204</v>
      </c>
      <c r="F54" s="195">
        <v>1.5</v>
      </c>
      <c r="G54" s="167"/>
      <c r="H54" s="195">
        <v>0</v>
      </c>
      <c r="I54" s="195">
        <v>0</v>
      </c>
      <c r="J54" s="167" t="s">
        <v>204</v>
      </c>
      <c r="K54" s="167" t="s">
        <v>204</v>
      </c>
      <c r="L54" s="167" t="s">
        <v>204</v>
      </c>
      <c r="M54" s="195">
        <v>0</v>
      </c>
      <c r="N54" s="167"/>
      <c r="O54" s="195">
        <v>0</v>
      </c>
      <c r="P54" s="195">
        <v>0</v>
      </c>
      <c r="Q54" s="167" t="s">
        <v>204</v>
      </c>
      <c r="R54" s="416" t="str">
        <f t="shared" si="3"/>
        <v>нд</v>
      </c>
      <c r="S54" s="541">
        <v>0</v>
      </c>
      <c r="T54" s="541">
        <v>0</v>
      </c>
      <c r="U54" s="541">
        <v>0</v>
      </c>
      <c r="V54" s="541">
        <v>0</v>
      </c>
      <c r="W54" s="541">
        <v>0</v>
      </c>
      <c r="X54" s="549" t="str">
        <f t="shared" si="4"/>
        <v>нд</v>
      </c>
    </row>
    <row r="55" spans="1:24" ht="32.25" customHeight="1">
      <c r="A55" s="133" t="s">
        <v>243</v>
      </c>
      <c r="B55" s="84" t="s">
        <v>391</v>
      </c>
      <c r="C55" s="74" t="s">
        <v>244</v>
      </c>
      <c r="D55" s="167" t="s">
        <v>204</v>
      </c>
      <c r="E55" s="167" t="s">
        <v>204</v>
      </c>
      <c r="F55" s="195">
        <v>0</v>
      </c>
      <c r="G55" s="167"/>
      <c r="H55" s="195">
        <v>0</v>
      </c>
      <c r="I55" s="195">
        <v>0</v>
      </c>
      <c r="J55" s="167" t="s">
        <v>204</v>
      </c>
      <c r="K55" s="167" t="s">
        <v>204</v>
      </c>
      <c r="L55" s="167" t="s">
        <v>204</v>
      </c>
      <c r="M55" s="195">
        <v>0</v>
      </c>
      <c r="N55" s="167"/>
      <c r="O55" s="195">
        <v>0</v>
      </c>
      <c r="P55" s="195">
        <v>0</v>
      </c>
      <c r="Q55" s="167" t="s">
        <v>204</v>
      </c>
      <c r="R55" s="416" t="str">
        <f t="shared" si="3"/>
        <v>нд</v>
      </c>
      <c r="S55" s="541">
        <v>0</v>
      </c>
      <c r="T55" s="541">
        <f t="shared" si="8"/>
        <v>0</v>
      </c>
      <c r="U55" s="541">
        <v>0</v>
      </c>
      <c r="V55" s="541">
        <v>0</v>
      </c>
      <c r="W55" s="541">
        <v>0</v>
      </c>
      <c r="X55" s="549" t="str">
        <f t="shared" si="4"/>
        <v>нд</v>
      </c>
    </row>
    <row r="56" spans="1:24" ht="32.25" customHeight="1">
      <c r="A56" s="177" t="s">
        <v>245</v>
      </c>
      <c r="B56" s="178" t="s">
        <v>246</v>
      </c>
      <c r="C56" s="166" t="s">
        <v>204</v>
      </c>
      <c r="D56" s="420" t="s">
        <v>204</v>
      </c>
      <c r="E56" s="420" t="s">
        <v>204</v>
      </c>
      <c r="F56" s="419">
        <f>F57</f>
        <v>1.5</v>
      </c>
      <c r="G56" s="420" t="s">
        <v>204</v>
      </c>
      <c r="H56" s="419">
        <v>0</v>
      </c>
      <c r="I56" s="419">
        <v>0</v>
      </c>
      <c r="J56" s="420" t="s">
        <v>204</v>
      </c>
      <c r="K56" s="420" t="s">
        <v>204</v>
      </c>
      <c r="L56" s="420" t="s">
        <v>204</v>
      </c>
      <c r="M56" s="419">
        <v>1.5</v>
      </c>
      <c r="N56" s="420" t="s">
        <v>204</v>
      </c>
      <c r="O56" s="419">
        <v>0</v>
      </c>
      <c r="P56" s="419">
        <v>0</v>
      </c>
      <c r="Q56" s="420" t="s">
        <v>204</v>
      </c>
      <c r="R56" s="416" t="str">
        <f t="shared" si="3"/>
        <v>нд</v>
      </c>
      <c r="S56" s="548">
        <v>0</v>
      </c>
      <c r="T56" s="548">
        <f>M56</f>
        <v>1.5</v>
      </c>
      <c r="U56" s="548">
        <v>0</v>
      </c>
      <c r="V56" s="548">
        <v>0</v>
      </c>
      <c r="W56" s="548">
        <v>0</v>
      </c>
      <c r="X56" s="549" t="str">
        <f t="shared" si="4"/>
        <v>нд</v>
      </c>
    </row>
    <row r="57" spans="1:24" ht="32.25" customHeight="1">
      <c r="A57" s="87" t="s">
        <v>247</v>
      </c>
      <c r="B57" s="179" t="s">
        <v>392</v>
      </c>
      <c r="C57" s="180" t="s">
        <v>249</v>
      </c>
      <c r="D57" s="182" t="s">
        <v>204</v>
      </c>
      <c r="E57" s="182" t="s">
        <v>204</v>
      </c>
      <c r="F57" s="194">
        <v>1.5</v>
      </c>
      <c r="G57" s="182" t="s">
        <v>204</v>
      </c>
      <c r="H57" s="194">
        <v>0</v>
      </c>
      <c r="I57" s="194">
        <v>0</v>
      </c>
      <c r="J57" s="182" t="s">
        <v>204</v>
      </c>
      <c r="K57" s="182" t="s">
        <v>204</v>
      </c>
      <c r="L57" s="182" t="s">
        <v>204</v>
      </c>
      <c r="M57" s="194">
        <f>F57</f>
        <v>1.5</v>
      </c>
      <c r="N57" s="182" t="s">
        <v>204</v>
      </c>
      <c r="O57" s="194">
        <v>0</v>
      </c>
      <c r="P57" s="194">
        <v>0</v>
      </c>
      <c r="Q57" s="182" t="s">
        <v>204</v>
      </c>
      <c r="R57" s="416" t="str">
        <f t="shared" si="3"/>
        <v>нд</v>
      </c>
      <c r="S57" s="541">
        <v>0</v>
      </c>
      <c r="T57" s="541">
        <f>M57</f>
        <v>1.5</v>
      </c>
      <c r="U57" s="541">
        <v>0</v>
      </c>
      <c r="V57" s="541">
        <v>0</v>
      </c>
      <c r="W57" s="541">
        <v>0</v>
      </c>
      <c r="X57" s="549" t="str">
        <f t="shared" si="4"/>
        <v>нд</v>
      </c>
    </row>
    <row r="58" spans="1:24" ht="32.25" customHeight="1">
      <c r="A58" s="374" t="s">
        <v>131</v>
      </c>
      <c r="B58" s="375" t="s">
        <v>250</v>
      </c>
      <c r="C58" s="376" t="s">
        <v>204</v>
      </c>
      <c r="D58" s="173" t="s">
        <v>204</v>
      </c>
      <c r="E58" s="380" t="s">
        <v>204</v>
      </c>
      <c r="F58" s="198">
        <f>F59</f>
        <v>0</v>
      </c>
      <c r="G58" s="380" t="s">
        <v>204</v>
      </c>
      <c r="H58" s="206">
        <v>0</v>
      </c>
      <c r="I58" s="206">
        <v>0</v>
      </c>
      <c r="J58" s="173">
        <f>J59</f>
        <v>358</v>
      </c>
      <c r="K58" s="173" t="s">
        <v>204</v>
      </c>
      <c r="L58" s="380" t="s">
        <v>204</v>
      </c>
      <c r="M58" s="198">
        <f>M59</f>
        <v>0</v>
      </c>
      <c r="N58" s="380" t="s">
        <v>204</v>
      </c>
      <c r="O58" s="206">
        <v>0</v>
      </c>
      <c r="P58" s="206">
        <v>0</v>
      </c>
      <c r="Q58" s="173">
        <f>Q59</f>
        <v>358</v>
      </c>
      <c r="R58" s="388" t="str">
        <f t="shared" si="3"/>
        <v>нд</v>
      </c>
      <c r="S58" s="414">
        <v>0</v>
      </c>
      <c r="T58" s="414">
        <f t="shared" si="8"/>
        <v>0</v>
      </c>
      <c r="U58" s="414">
        <v>0</v>
      </c>
      <c r="V58" s="414">
        <v>0</v>
      </c>
      <c r="W58" s="414">
        <v>0</v>
      </c>
      <c r="X58" s="492">
        <f>Q58</f>
        <v>358</v>
      </c>
    </row>
    <row r="59" spans="1:24" ht="32.25" customHeight="1">
      <c r="A59" s="70" t="s">
        <v>132</v>
      </c>
      <c r="B59" s="183" t="s">
        <v>251</v>
      </c>
      <c r="C59" s="184" t="s">
        <v>204</v>
      </c>
      <c r="D59" s="380" t="s">
        <v>204</v>
      </c>
      <c r="E59" s="380" t="s">
        <v>204</v>
      </c>
      <c r="F59" s="206">
        <v>0</v>
      </c>
      <c r="G59" s="380" t="s">
        <v>204</v>
      </c>
      <c r="H59" s="206">
        <v>0</v>
      </c>
      <c r="I59" s="206">
        <v>0</v>
      </c>
      <c r="J59" s="380">
        <f>J60+J61</f>
        <v>358</v>
      </c>
      <c r="K59" s="380" t="s">
        <v>204</v>
      </c>
      <c r="L59" s="380" t="s">
        <v>204</v>
      </c>
      <c r="M59" s="206">
        <v>0</v>
      </c>
      <c r="N59" s="380" t="s">
        <v>204</v>
      </c>
      <c r="O59" s="206">
        <v>0</v>
      </c>
      <c r="P59" s="206">
        <v>0</v>
      </c>
      <c r="Q59" s="380">
        <f>Q60+Q61</f>
        <v>358</v>
      </c>
      <c r="R59" s="388" t="str">
        <f t="shared" si="3"/>
        <v>нд</v>
      </c>
      <c r="S59" s="414">
        <v>0</v>
      </c>
      <c r="T59" s="414">
        <f t="shared" si="8"/>
        <v>0</v>
      </c>
      <c r="U59" s="414">
        <v>0</v>
      </c>
      <c r="V59" s="414">
        <v>0</v>
      </c>
      <c r="W59" s="414">
        <v>0</v>
      </c>
      <c r="X59" s="492">
        <f>Q59</f>
        <v>358</v>
      </c>
    </row>
    <row r="60" spans="1:24" ht="32.25" customHeight="1">
      <c r="A60" s="136" t="s">
        <v>252</v>
      </c>
      <c r="B60" s="134" t="s">
        <v>435</v>
      </c>
      <c r="C60" s="74" t="s">
        <v>254</v>
      </c>
      <c r="D60" s="167" t="s">
        <v>204</v>
      </c>
      <c r="E60" s="167" t="s">
        <v>204</v>
      </c>
      <c r="F60" s="195">
        <v>0</v>
      </c>
      <c r="G60" s="167" t="s">
        <v>204</v>
      </c>
      <c r="H60" s="195">
        <v>0</v>
      </c>
      <c r="I60" s="195">
        <v>0</v>
      </c>
      <c r="J60" s="167">
        <v>253</v>
      </c>
      <c r="K60" s="167" t="s">
        <v>204</v>
      </c>
      <c r="L60" s="167" t="s">
        <v>204</v>
      </c>
      <c r="M60" s="195">
        <v>0</v>
      </c>
      <c r="N60" s="167" t="s">
        <v>204</v>
      </c>
      <c r="O60" s="195">
        <v>0</v>
      </c>
      <c r="P60" s="195">
        <v>0</v>
      </c>
      <c r="Q60" s="167">
        <v>253</v>
      </c>
      <c r="R60" s="416" t="str">
        <f t="shared" si="3"/>
        <v>нд</v>
      </c>
      <c r="S60" s="542">
        <v>0</v>
      </c>
      <c r="T60" s="415">
        <f t="shared" si="8"/>
        <v>0</v>
      </c>
      <c r="U60" s="542">
        <v>0</v>
      </c>
      <c r="V60" s="542">
        <v>0</v>
      </c>
      <c r="W60" s="542">
        <v>0</v>
      </c>
      <c r="X60" s="538">
        <f>Q60</f>
        <v>253</v>
      </c>
    </row>
    <row r="61" spans="1:24" ht="32.25" customHeight="1">
      <c r="A61" s="136" t="s">
        <v>420</v>
      </c>
      <c r="B61" s="134" t="s">
        <v>435</v>
      </c>
      <c r="C61" s="74" t="s">
        <v>255</v>
      </c>
      <c r="D61" s="182" t="s">
        <v>204</v>
      </c>
      <c r="E61" s="182" t="s">
        <v>204</v>
      </c>
      <c r="F61" s="194">
        <v>0</v>
      </c>
      <c r="G61" s="182" t="s">
        <v>204</v>
      </c>
      <c r="H61" s="194">
        <v>0</v>
      </c>
      <c r="I61" s="194">
        <v>0</v>
      </c>
      <c r="J61" s="182">
        <v>105</v>
      </c>
      <c r="K61" s="182" t="s">
        <v>204</v>
      </c>
      <c r="L61" s="182" t="s">
        <v>204</v>
      </c>
      <c r="M61" s="194">
        <v>0</v>
      </c>
      <c r="N61" s="182" t="s">
        <v>204</v>
      </c>
      <c r="O61" s="194">
        <v>0</v>
      </c>
      <c r="P61" s="194">
        <v>0</v>
      </c>
      <c r="Q61" s="182">
        <v>105</v>
      </c>
      <c r="R61" s="416" t="str">
        <f t="shared" si="3"/>
        <v>нд</v>
      </c>
      <c r="S61" s="415">
        <v>0</v>
      </c>
      <c r="T61" s="415">
        <f t="shared" si="8"/>
        <v>0</v>
      </c>
      <c r="U61" s="415">
        <v>0</v>
      </c>
      <c r="V61" s="415">
        <v>0</v>
      </c>
      <c r="W61" s="415">
        <v>0</v>
      </c>
      <c r="X61" s="538">
        <f t="shared" si="4"/>
        <v>105</v>
      </c>
    </row>
    <row r="62" spans="1:24" ht="32.25" customHeight="1">
      <c r="A62" s="70" t="s">
        <v>135</v>
      </c>
      <c r="B62" s="390" t="s">
        <v>256</v>
      </c>
      <c r="C62" s="184" t="s">
        <v>204</v>
      </c>
      <c r="D62" s="380">
        <f>D63+D71</f>
        <v>0.26</v>
      </c>
      <c r="E62" s="380" t="s">
        <v>204</v>
      </c>
      <c r="F62" s="206">
        <f>F67+F65+F69</f>
        <v>4.72</v>
      </c>
      <c r="G62" s="380" t="s">
        <v>204</v>
      </c>
      <c r="H62" s="206">
        <v>0</v>
      </c>
      <c r="I62" s="206">
        <v>0</v>
      </c>
      <c r="J62" s="380" t="s">
        <v>204</v>
      </c>
      <c r="K62" s="383">
        <f>K63+K71</f>
        <v>0.26</v>
      </c>
      <c r="L62" s="380" t="s">
        <v>204</v>
      </c>
      <c r="M62" s="206">
        <f>M67+M65+M69</f>
        <v>4.72</v>
      </c>
      <c r="N62" s="380" t="s">
        <v>204</v>
      </c>
      <c r="O62" s="206">
        <v>0</v>
      </c>
      <c r="P62" s="206">
        <v>0</v>
      </c>
      <c r="Q62" s="380" t="s">
        <v>204</v>
      </c>
      <c r="R62" s="388">
        <f>K62</f>
        <v>0.26</v>
      </c>
      <c r="S62" s="414">
        <v>0</v>
      </c>
      <c r="T62" s="414">
        <f t="shared" si="8"/>
        <v>4.72</v>
      </c>
      <c r="U62" s="414">
        <v>0</v>
      </c>
      <c r="V62" s="414">
        <v>0</v>
      </c>
      <c r="W62" s="414">
        <v>0</v>
      </c>
      <c r="X62" s="492" t="str">
        <f t="shared" si="4"/>
        <v>нд</v>
      </c>
    </row>
    <row r="63" spans="1:24" ht="32.25" customHeight="1">
      <c r="A63" s="306" t="s">
        <v>137</v>
      </c>
      <c r="B63" s="89" t="s">
        <v>257</v>
      </c>
      <c r="C63" s="74" t="s">
        <v>258</v>
      </c>
      <c r="D63" s="182">
        <v>0.16</v>
      </c>
      <c r="E63" s="182" t="s">
        <v>204</v>
      </c>
      <c r="F63" s="194">
        <v>0</v>
      </c>
      <c r="G63" s="182" t="s">
        <v>204</v>
      </c>
      <c r="H63" s="194">
        <f>H65</f>
        <v>0</v>
      </c>
      <c r="I63" s="194">
        <f>I65</f>
        <v>0</v>
      </c>
      <c r="J63" s="182" t="s">
        <v>204</v>
      </c>
      <c r="K63" s="182">
        <v>0.16</v>
      </c>
      <c r="L63" s="182" t="s">
        <v>204</v>
      </c>
      <c r="M63" s="194">
        <v>0</v>
      </c>
      <c r="N63" s="182" t="s">
        <v>204</v>
      </c>
      <c r="O63" s="194">
        <f>O65</f>
        <v>0</v>
      </c>
      <c r="P63" s="194">
        <f>P65</f>
        <v>0</v>
      </c>
      <c r="Q63" s="182" t="s">
        <v>204</v>
      </c>
      <c r="R63" s="416">
        <f t="shared" si="3"/>
        <v>0.16</v>
      </c>
      <c r="S63" s="415">
        <v>0</v>
      </c>
      <c r="T63" s="415">
        <f t="shared" si="8"/>
        <v>0</v>
      </c>
      <c r="U63" s="415">
        <v>0</v>
      </c>
      <c r="V63" s="415">
        <v>0</v>
      </c>
      <c r="W63" s="415">
        <v>0</v>
      </c>
      <c r="X63" s="538" t="str">
        <f t="shared" si="4"/>
        <v>нд</v>
      </c>
    </row>
    <row r="64" spans="1:24" ht="32.25" customHeight="1">
      <c r="A64" s="306" t="s">
        <v>259</v>
      </c>
      <c r="B64" s="89" t="s">
        <v>257</v>
      </c>
      <c r="C64" s="74" t="s">
        <v>260</v>
      </c>
      <c r="D64" s="194">
        <v>0</v>
      </c>
      <c r="E64" s="182" t="s">
        <v>204</v>
      </c>
      <c r="F64" s="194">
        <v>0</v>
      </c>
      <c r="G64" s="182" t="s">
        <v>204</v>
      </c>
      <c r="H64" s="194">
        <f>H66</f>
        <v>0</v>
      </c>
      <c r="I64" s="194">
        <f>I66</f>
        <v>0</v>
      </c>
      <c r="J64" s="182" t="s">
        <v>204</v>
      </c>
      <c r="K64" s="194" t="s">
        <v>204</v>
      </c>
      <c r="L64" s="182" t="s">
        <v>204</v>
      </c>
      <c r="M64" s="194">
        <v>0</v>
      </c>
      <c r="N64" s="182" t="s">
        <v>204</v>
      </c>
      <c r="O64" s="194">
        <f>O66</f>
        <v>0</v>
      </c>
      <c r="P64" s="194">
        <f>P66</f>
        <v>0</v>
      </c>
      <c r="Q64" s="182" t="s">
        <v>204</v>
      </c>
      <c r="R64" s="416" t="str">
        <f t="shared" si="3"/>
        <v>нд</v>
      </c>
      <c r="S64" s="415">
        <v>0</v>
      </c>
      <c r="T64" s="415">
        <f t="shared" si="8"/>
        <v>0</v>
      </c>
      <c r="U64" s="415">
        <v>0</v>
      </c>
      <c r="V64" s="415">
        <v>0</v>
      </c>
      <c r="W64" s="415">
        <v>0</v>
      </c>
      <c r="X64" s="538" t="str">
        <f t="shared" si="4"/>
        <v>нд</v>
      </c>
    </row>
    <row r="65" spans="1:24" ht="32.25" customHeight="1">
      <c r="A65" s="306" t="s">
        <v>261</v>
      </c>
      <c r="B65" s="89" t="s">
        <v>262</v>
      </c>
      <c r="C65" s="74" t="s">
        <v>263</v>
      </c>
      <c r="D65" s="182" t="s">
        <v>204</v>
      </c>
      <c r="E65" s="182" t="s">
        <v>204</v>
      </c>
      <c r="F65" s="194">
        <v>0.1</v>
      </c>
      <c r="G65" s="182" t="s">
        <v>204</v>
      </c>
      <c r="H65" s="194">
        <v>0</v>
      </c>
      <c r="I65" s="194">
        <v>0</v>
      </c>
      <c r="J65" s="182" t="s">
        <v>204</v>
      </c>
      <c r="K65" s="182" t="s">
        <v>204</v>
      </c>
      <c r="L65" s="182" t="s">
        <v>204</v>
      </c>
      <c r="M65" s="194">
        <v>0.1</v>
      </c>
      <c r="N65" s="182" t="s">
        <v>204</v>
      </c>
      <c r="O65" s="194">
        <v>0</v>
      </c>
      <c r="P65" s="194">
        <v>0</v>
      </c>
      <c r="Q65" s="182" t="s">
        <v>204</v>
      </c>
      <c r="R65" s="416" t="str">
        <f t="shared" si="3"/>
        <v>нд</v>
      </c>
      <c r="S65" s="415">
        <v>0</v>
      </c>
      <c r="T65" s="415">
        <f t="shared" si="8"/>
        <v>0.1</v>
      </c>
      <c r="U65" s="415">
        <v>0</v>
      </c>
      <c r="V65" s="415">
        <v>0</v>
      </c>
      <c r="W65" s="415">
        <v>0</v>
      </c>
      <c r="X65" s="538" t="str">
        <f t="shared" si="4"/>
        <v>нд</v>
      </c>
    </row>
    <row r="66" spans="1:24" ht="32.25" customHeight="1">
      <c r="A66" s="306" t="s">
        <v>264</v>
      </c>
      <c r="B66" s="89" t="s">
        <v>262</v>
      </c>
      <c r="C66" s="74" t="s">
        <v>265</v>
      </c>
      <c r="D66" s="182" t="s">
        <v>204</v>
      </c>
      <c r="E66" s="182" t="s">
        <v>204</v>
      </c>
      <c r="F66" s="194">
        <v>0</v>
      </c>
      <c r="G66" s="182" t="s">
        <v>204</v>
      </c>
      <c r="H66" s="194">
        <v>0</v>
      </c>
      <c r="I66" s="194">
        <v>0</v>
      </c>
      <c r="J66" s="182" t="s">
        <v>204</v>
      </c>
      <c r="K66" s="182" t="s">
        <v>204</v>
      </c>
      <c r="L66" s="182" t="s">
        <v>204</v>
      </c>
      <c r="M66" s="194">
        <v>0</v>
      </c>
      <c r="N66" s="182" t="s">
        <v>204</v>
      </c>
      <c r="O66" s="194">
        <v>0</v>
      </c>
      <c r="P66" s="194">
        <v>0</v>
      </c>
      <c r="Q66" s="182" t="s">
        <v>204</v>
      </c>
      <c r="R66" s="416" t="str">
        <f t="shared" si="3"/>
        <v>нд</v>
      </c>
      <c r="S66" s="415">
        <v>0</v>
      </c>
      <c r="T66" s="415">
        <f t="shared" si="8"/>
        <v>0</v>
      </c>
      <c r="U66" s="415">
        <v>0</v>
      </c>
      <c r="V66" s="415">
        <v>0</v>
      </c>
      <c r="W66" s="415">
        <v>0</v>
      </c>
      <c r="X66" s="538" t="str">
        <f t="shared" si="4"/>
        <v>нд</v>
      </c>
    </row>
    <row r="67" spans="1:24" ht="32.25" customHeight="1">
      <c r="A67" s="306" t="s">
        <v>266</v>
      </c>
      <c r="B67" s="89" t="s">
        <v>267</v>
      </c>
      <c r="C67" s="74" t="s">
        <v>268</v>
      </c>
      <c r="D67" s="182" t="s">
        <v>204</v>
      </c>
      <c r="E67" s="182" t="s">
        <v>204</v>
      </c>
      <c r="F67" s="194">
        <v>3.92</v>
      </c>
      <c r="G67" s="182" t="s">
        <v>204</v>
      </c>
      <c r="H67" s="194">
        <v>0</v>
      </c>
      <c r="I67" s="194">
        <v>0</v>
      </c>
      <c r="J67" s="182" t="s">
        <v>204</v>
      </c>
      <c r="K67" s="182" t="s">
        <v>204</v>
      </c>
      <c r="L67" s="182" t="s">
        <v>204</v>
      </c>
      <c r="M67" s="194">
        <v>3.92</v>
      </c>
      <c r="N67" s="182" t="s">
        <v>204</v>
      </c>
      <c r="O67" s="194">
        <v>0</v>
      </c>
      <c r="P67" s="194">
        <v>0</v>
      </c>
      <c r="Q67" s="182" t="s">
        <v>204</v>
      </c>
      <c r="R67" s="416" t="str">
        <f t="shared" si="3"/>
        <v>нд</v>
      </c>
      <c r="S67" s="415">
        <v>0</v>
      </c>
      <c r="T67" s="415">
        <f t="shared" si="8"/>
        <v>3.92</v>
      </c>
      <c r="U67" s="415">
        <v>0</v>
      </c>
      <c r="V67" s="415">
        <v>0</v>
      </c>
      <c r="W67" s="415">
        <v>0</v>
      </c>
      <c r="X67" s="538" t="str">
        <f t="shared" si="4"/>
        <v>нд</v>
      </c>
    </row>
    <row r="68" spans="1:24" ht="32.25" customHeight="1">
      <c r="A68" s="307" t="s">
        <v>269</v>
      </c>
      <c r="B68" s="186" t="s">
        <v>267</v>
      </c>
      <c r="C68" s="74" t="s">
        <v>270</v>
      </c>
      <c r="D68" s="182" t="s">
        <v>204</v>
      </c>
      <c r="E68" s="182" t="s">
        <v>204</v>
      </c>
      <c r="F68" s="194">
        <v>0</v>
      </c>
      <c r="G68" s="182" t="s">
        <v>204</v>
      </c>
      <c r="H68" s="194">
        <v>0</v>
      </c>
      <c r="I68" s="194">
        <v>0</v>
      </c>
      <c r="J68" s="182" t="s">
        <v>204</v>
      </c>
      <c r="K68" s="182" t="s">
        <v>204</v>
      </c>
      <c r="L68" s="182" t="s">
        <v>204</v>
      </c>
      <c r="M68" s="194">
        <v>0</v>
      </c>
      <c r="N68" s="182" t="s">
        <v>204</v>
      </c>
      <c r="O68" s="194">
        <v>0</v>
      </c>
      <c r="P68" s="194">
        <v>0</v>
      </c>
      <c r="Q68" s="182" t="s">
        <v>204</v>
      </c>
      <c r="R68" s="416" t="str">
        <f t="shared" si="3"/>
        <v>нд</v>
      </c>
      <c r="S68" s="415">
        <v>0</v>
      </c>
      <c r="T68" s="415">
        <f t="shared" si="8"/>
        <v>0</v>
      </c>
      <c r="U68" s="415">
        <v>0</v>
      </c>
      <c r="V68" s="415">
        <v>0</v>
      </c>
      <c r="W68" s="415">
        <v>0</v>
      </c>
      <c r="X68" s="538" t="str">
        <f t="shared" si="4"/>
        <v>нд</v>
      </c>
    </row>
    <row r="69" spans="1:24" ht="32.25" customHeight="1">
      <c r="A69" s="307" t="s">
        <v>271</v>
      </c>
      <c r="B69" s="188" t="s">
        <v>394</v>
      </c>
      <c r="C69" s="189" t="s">
        <v>278</v>
      </c>
      <c r="D69" s="182" t="s">
        <v>204</v>
      </c>
      <c r="E69" s="182" t="s">
        <v>204</v>
      </c>
      <c r="F69" s="194">
        <v>0.7</v>
      </c>
      <c r="G69" s="182" t="s">
        <v>204</v>
      </c>
      <c r="H69" s="194">
        <v>0</v>
      </c>
      <c r="I69" s="194">
        <v>0</v>
      </c>
      <c r="J69" s="182" t="s">
        <v>204</v>
      </c>
      <c r="K69" s="182" t="s">
        <v>204</v>
      </c>
      <c r="L69" s="182" t="s">
        <v>204</v>
      </c>
      <c r="M69" s="194">
        <v>0.7</v>
      </c>
      <c r="N69" s="182" t="s">
        <v>204</v>
      </c>
      <c r="O69" s="194">
        <v>0</v>
      </c>
      <c r="P69" s="194">
        <v>0</v>
      </c>
      <c r="Q69" s="182" t="s">
        <v>204</v>
      </c>
      <c r="R69" s="416" t="str">
        <f t="shared" si="3"/>
        <v>нд</v>
      </c>
      <c r="S69" s="415">
        <v>0</v>
      </c>
      <c r="T69" s="415">
        <f t="shared" si="8"/>
        <v>0.7</v>
      </c>
      <c r="U69" s="415">
        <v>0</v>
      </c>
      <c r="V69" s="415">
        <v>0</v>
      </c>
      <c r="W69" s="415">
        <v>0</v>
      </c>
      <c r="X69" s="538" t="str">
        <f t="shared" si="4"/>
        <v>нд</v>
      </c>
    </row>
    <row r="70" spans="1:24" ht="32.25" customHeight="1">
      <c r="A70" s="307" t="s">
        <v>274</v>
      </c>
      <c r="B70" s="188" t="s">
        <v>394</v>
      </c>
      <c r="C70" s="189" t="s">
        <v>280</v>
      </c>
      <c r="D70" s="182" t="s">
        <v>204</v>
      </c>
      <c r="E70" s="182" t="s">
        <v>204</v>
      </c>
      <c r="F70" s="194">
        <v>0</v>
      </c>
      <c r="G70" s="182" t="s">
        <v>204</v>
      </c>
      <c r="H70" s="194">
        <v>0</v>
      </c>
      <c r="I70" s="194">
        <v>0</v>
      </c>
      <c r="J70" s="182" t="s">
        <v>204</v>
      </c>
      <c r="K70" s="182" t="s">
        <v>204</v>
      </c>
      <c r="L70" s="182" t="s">
        <v>204</v>
      </c>
      <c r="M70" s="194">
        <v>0</v>
      </c>
      <c r="N70" s="182" t="s">
        <v>204</v>
      </c>
      <c r="O70" s="194">
        <v>0</v>
      </c>
      <c r="P70" s="194">
        <v>0</v>
      </c>
      <c r="Q70" s="182" t="s">
        <v>204</v>
      </c>
      <c r="R70" s="416" t="str">
        <f t="shared" si="3"/>
        <v>нд</v>
      </c>
      <c r="S70" s="415">
        <v>0</v>
      </c>
      <c r="T70" s="415">
        <f t="shared" si="8"/>
        <v>0</v>
      </c>
      <c r="U70" s="415">
        <v>0</v>
      </c>
      <c r="V70" s="415">
        <v>0</v>
      </c>
      <c r="W70" s="415">
        <v>0</v>
      </c>
      <c r="X70" s="538" t="str">
        <f t="shared" si="4"/>
        <v>нд</v>
      </c>
    </row>
    <row r="71" spans="1:24" ht="32.25" customHeight="1">
      <c r="A71" s="307" t="s">
        <v>276</v>
      </c>
      <c r="B71" s="84" t="s">
        <v>395</v>
      </c>
      <c r="C71" s="90" t="s">
        <v>273</v>
      </c>
      <c r="D71" s="289">
        <v>0.1</v>
      </c>
      <c r="E71" s="182" t="s">
        <v>204</v>
      </c>
      <c r="F71" s="194">
        <v>0</v>
      </c>
      <c r="G71" s="182" t="s">
        <v>204</v>
      </c>
      <c r="H71" s="194">
        <v>0</v>
      </c>
      <c r="I71" s="194">
        <v>0</v>
      </c>
      <c r="J71" s="182" t="s">
        <v>204</v>
      </c>
      <c r="K71" s="289">
        <v>0.1</v>
      </c>
      <c r="L71" s="182" t="s">
        <v>204</v>
      </c>
      <c r="M71" s="194">
        <v>0</v>
      </c>
      <c r="N71" s="182" t="s">
        <v>204</v>
      </c>
      <c r="O71" s="194">
        <v>0</v>
      </c>
      <c r="P71" s="194">
        <v>0</v>
      </c>
      <c r="Q71" s="182" t="s">
        <v>204</v>
      </c>
      <c r="R71" s="416">
        <f t="shared" si="3"/>
        <v>0.1</v>
      </c>
      <c r="S71" s="415">
        <v>0</v>
      </c>
      <c r="T71" s="415">
        <f t="shared" si="8"/>
        <v>0</v>
      </c>
      <c r="U71" s="415">
        <v>0</v>
      </c>
      <c r="V71" s="415">
        <v>0</v>
      </c>
      <c r="W71" s="415">
        <v>0</v>
      </c>
      <c r="X71" s="538" t="str">
        <f t="shared" si="4"/>
        <v>нд</v>
      </c>
    </row>
    <row r="72" spans="1:24" ht="32.25" customHeight="1">
      <c r="A72" s="307" t="s">
        <v>279</v>
      </c>
      <c r="B72" s="84" t="s">
        <v>395</v>
      </c>
      <c r="C72" s="91" t="s">
        <v>275</v>
      </c>
      <c r="D72" s="182" t="s">
        <v>204</v>
      </c>
      <c r="E72" s="182" t="s">
        <v>204</v>
      </c>
      <c r="F72" s="194">
        <v>0</v>
      </c>
      <c r="G72" s="182" t="s">
        <v>204</v>
      </c>
      <c r="H72" s="194">
        <v>0</v>
      </c>
      <c r="I72" s="194">
        <v>0</v>
      </c>
      <c r="J72" s="182" t="s">
        <v>204</v>
      </c>
      <c r="K72" s="182" t="s">
        <v>204</v>
      </c>
      <c r="L72" s="182" t="s">
        <v>204</v>
      </c>
      <c r="M72" s="194">
        <v>0</v>
      </c>
      <c r="N72" s="182" t="s">
        <v>204</v>
      </c>
      <c r="O72" s="194">
        <v>0</v>
      </c>
      <c r="P72" s="194">
        <v>0</v>
      </c>
      <c r="Q72" s="182" t="s">
        <v>204</v>
      </c>
      <c r="R72" s="416" t="str">
        <f t="shared" si="3"/>
        <v>нд</v>
      </c>
      <c r="S72" s="415">
        <v>0</v>
      </c>
      <c r="T72" s="415">
        <f t="shared" si="8"/>
        <v>0</v>
      </c>
      <c r="U72" s="415">
        <v>0</v>
      </c>
      <c r="V72" s="415">
        <v>0</v>
      </c>
      <c r="W72" s="415">
        <v>0</v>
      </c>
      <c r="X72" s="538" t="str">
        <f t="shared" si="4"/>
        <v>нд</v>
      </c>
    </row>
    <row r="73" spans="1:24" ht="32.25" customHeight="1">
      <c r="A73" s="243" t="s">
        <v>347</v>
      </c>
      <c r="B73" s="308" t="s">
        <v>348</v>
      </c>
      <c r="C73" s="182" t="s">
        <v>204</v>
      </c>
      <c r="D73" s="182" t="s">
        <v>204</v>
      </c>
      <c r="E73" s="182" t="s">
        <v>204</v>
      </c>
      <c r="F73" s="194">
        <v>0</v>
      </c>
      <c r="G73" s="182" t="s">
        <v>204</v>
      </c>
      <c r="H73" s="194">
        <v>0</v>
      </c>
      <c r="I73" s="194">
        <v>0</v>
      </c>
      <c r="J73" s="182" t="s">
        <v>204</v>
      </c>
      <c r="K73" s="182" t="s">
        <v>204</v>
      </c>
      <c r="L73" s="182" t="s">
        <v>204</v>
      </c>
      <c r="M73" s="194">
        <v>0</v>
      </c>
      <c r="N73" s="182" t="s">
        <v>204</v>
      </c>
      <c r="O73" s="194">
        <v>0</v>
      </c>
      <c r="P73" s="194">
        <v>0</v>
      </c>
      <c r="Q73" s="182" t="s">
        <v>204</v>
      </c>
      <c r="R73" s="416" t="str">
        <f t="shared" si="3"/>
        <v>нд</v>
      </c>
      <c r="S73" s="415">
        <v>0</v>
      </c>
      <c r="T73" s="415">
        <f t="shared" si="8"/>
        <v>0</v>
      </c>
      <c r="U73" s="415">
        <v>0</v>
      </c>
      <c r="V73" s="415">
        <v>0</v>
      </c>
      <c r="W73" s="415">
        <v>0</v>
      </c>
      <c r="X73" s="538" t="str">
        <f t="shared" si="4"/>
        <v>нд</v>
      </c>
    </row>
    <row r="74" spans="1:24" ht="32.25" customHeight="1">
      <c r="A74" s="389" t="s">
        <v>281</v>
      </c>
      <c r="B74" s="365" t="s">
        <v>282</v>
      </c>
      <c r="C74" s="379" t="s">
        <v>204</v>
      </c>
      <c r="D74" s="381" t="s">
        <v>204</v>
      </c>
      <c r="E74" s="380" t="s">
        <v>204</v>
      </c>
      <c r="F74" s="382">
        <f>F75</f>
        <v>0</v>
      </c>
      <c r="G74" s="380" t="s">
        <v>204</v>
      </c>
      <c r="H74" s="206">
        <v>0</v>
      </c>
      <c r="I74" s="206">
        <v>0</v>
      </c>
      <c r="J74" s="381" t="s">
        <v>204</v>
      </c>
      <c r="K74" s="381" t="s">
        <v>204</v>
      </c>
      <c r="L74" s="380" t="s">
        <v>204</v>
      </c>
      <c r="M74" s="382">
        <f>M75</f>
        <v>0</v>
      </c>
      <c r="N74" s="380" t="s">
        <v>204</v>
      </c>
      <c r="O74" s="206">
        <v>0</v>
      </c>
      <c r="P74" s="206">
        <v>0</v>
      </c>
      <c r="Q74" s="381" t="s">
        <v>204</v>
      </c>
      <c r="R74" s="388" t="str">
        <f t="shared" si="3"/>
        <v>нд</v>
      </c>
      <c r="S74" s="414">
        <v>0</v>
      </c>
      <c r="T74" s="414">
        <f t="shared" si="8"/>
        <v>0</v>
      </c>
      <c r="U74" s="414">
        <v>0</v>
      </c>
      <c r="V74" s="414">
        <v>0</v>
      </c>
      <c r="W74" s="414">
        <v>0</v>
      </c>
      <c r="X74" s="492" t="str">
        <f t="shared" si="4"/>
        <v>нд</v>
      </c>
    </row>
    <row r="75" spans="1:24" ht="19.5" customHeight="1">
      <c r="A75" s="258" t="s">
        <v>283</v>
      </c>
      <c r="B75" s="89" t="s">
        <v>284</v>
      </c>
      <c r="C75" s="293" t="s">
        <v>285</v>
      </c>
      <c r="D75" s="294" t="s">
        <v>204</v>
      </c>
      <c r="E75" s="182" t="s">
        <v>204</v>
      </c>
      <c r="F75" s="207">
        <v>0</v>
      </c>
      <c r="G75" s="182" t="s">
        <v>204</v>
      </c>
      <c r="H75" s="194">
        <v>0</v>
      </c>
      <c r="I75" s="194">
        <v>0</v>
      </c>
      <c r="J75" s="294" t="s">
        <v>204</v>
      </c>
      <c r="K75" s="294" t="s">
        <v>204</v>
      </c>
      <c r="L75" s="182" t="s">
        <v>204</v>
      </c>
      <c r="M75" s="207">
        <v>0</v>
      </c>
      <c r="N75" s="182" t="s">
        <v>204</v>
      </c>
      <c r="O75" s="194">
        <v>0</v>
      </c>
      <c r="P75" s="194">
        <v>0</v>
      </c>
      <c r="Q75" s="294" t="s">
        <v>204</v>
      </c>
      <c r="R75" s="416" t="str">
        <f t="shared" si="3"/>
        <v>нд</v>
      </c>
      <c r="S75" s="418">
        <v>0</v>
      </c>
      <c r="T75" s="417">
        <f t="shared" si="8"/>
        <v>0</v>
      </c>
      <c r="U75" s="418">
        <v>0</v>
      </c>
      <c r="V75" s="418">
        <v>0</v>
      </c>
      <c r="W75" s="418">
        <v>0</v>
      </c>
      <c r="X75" s="538" t="str">
        <f t="shared" si="4"/>
        <v>нд</v>
      </c>
    </row>
    <row r="76" spans="1:24" ht="19.5" customHeight="1">
      <c r="A76" s="258" t="s">
        <v>286</v>
      </c>
      <c r="B76" s="89" t="s">
        <v>287</v>
      </c>
      <c r="C76" s="309" t="s">
        <v>288</v>
      </c>
      <c r="D76" s="294" t="s">
        <v>204</v>
      </c>
      <c r="E76" s="296" t="s">
        <v>204</v>
      </c>
      <c r="F76" s="207">
        <v>0</v>
      </c>
      <c r="G76" s="296" t="s">
        <v>204</v>
      </c>
      <c r="H76" s="297">
        <v>0</v>
      </c>
      <c r="I76" s="297">
        <v>0</v>
      </c>
      <c r="J76" s="294" t="s">
        <v>204</v>
      </c>
      <c r="K76" s="294" t="s">
        <v>204</v>
      </c>
      <c r="L76" s="296" t="s">
        <v>204</v>
      </c>
      <c r="M76" s="207">
        <v>0</v>
      </c>
      <c r="N76" s="296" t="s">
        <v>204</v>
      </c>
      <c r="O76" s="297">
        <v>0</v>
      </c>
      <c r="P76" s="297">
        <v>0</v>
      </c>
      <c r="Q76" s="294" t="s">
        <v>204</v>
      </c>
      <c r="R76" s="416" t="str">
        <f t="shared" si="3"/>
        <v>нд</v>
      </c>
      <c r="S76" s="418">
        <v>0</v>
      </c>
      <c r="T76" s="417">
        <f t="shared" si="8"/>
        <v>0</v>
      </c>
      <c r="U76" s="418">
        <v>0</v>
      </c>
      <c r="V76" s="418">
        <v>0</v>
      </c>
      <c r="W76" s="418">
        <v>0</v>
      </c>
      <c r="X76" s="538" t="str">
        <f t="shared" si="4"/>
        <v>нд</v>
      </c>
    </row>
    <row r="116" spans="1:24" s="19" customFormat="1" ht="23.25" customHeight="1">
      <c r="A116" s="657" t="s">
        <v>167</v>
      </c>
      <c r="B116" s="657"/>
      <c r="C116" s="657"/>
      <c r="D116" s="657"/>
      <c r="E116" s="657"/>
      <c r="F116" s="657"/>
      <c r="G116" s="657"/>
      <c r="H116" s="657"/>
      <c r="I116" s="657"/>
      <c r="J116" s="657"/>
      <c r="K116" s="657"/>
      <c r="L116" s="657"/>
      <c r="M116" s="657"/>
      <c r="N116" s="657"/>
      <c r="O116" s="657"/>
      <c r="P116" s="657"/>
      <c r="Q116" s="657"/>
      <c r="R116" s="398"/>
      <c r="S116" s="39"/>
      <c r="X116" s="303"/>
    </row>
    <row r="117" spans="1:24" s="19" customFormat="1" ht="23.25" customHeight="1">
      <c r="A117" s="657" t="s">
        <v>166</v>
      </c>
      <c r="B117" s="657"/>
      <c r="C117" s="657"/>
      <c r="D117" s="657"/>
      <c r="E117" s="657"/>
      <c r="F117" s="657"/>
      <c r="G117" s="657"/>
      <c r="H117" s="657"/>
      <c r="I117" s="657"/>
      <c r="J117" s="657"/>
      <c r="K117" s="657"/>
      <c r="L117" s="657"/>
      <c r="M117" s="657"/>
      <c r="N117" s="657"/>
      <c r="O117" s="657"/>
      <c r="P117" s="657"/>
      <c r="Q117" s="657"/>
      <c r="R117" s="398"/>
      <c r="S117" s="39"/>
      <c r="X117" s="303"/>
    </row>
    <row r="118" spans="1:24" ht="37.5" customHeight="1">
      <c r="A118" s="654" t="s">
        <v>168</v>
      </c>
      <c r="B118" s="654"/>
      <c r="C118" s="654"/>
      <c r="D118" s="654"/>
      <c r="E118" s="654"/>
      <c r="F118" s="654"/>
      <c r="G118" s="654"/>
      <c r="H118" s="654"/>
      <c r="I118" s="654"/>
      <c r="J118" s="654"/>
      <c r="K118" s="654"/>
      <c r="L118" s="654"/>
      <c r="M118" s="654"/>
      <c r="N118" s="654"/>
      <c r="O118" s="654"/>
      <c r="P118" s="654"/>
      <c r="Q118" s="654"/>
    </row>
    <row r="119" spans="1:24" ht="16.5" customHeight="1">
      <c r="A119" s="654" t="s">
        <v>148</v>
      </c>
      <c r="B119" s="654"/>
      <c r="C119" s="654"/>
      <c r="D119" s="654"/>
      <c r="E119" s="654"/>
      <c r="F119" s="654"/>
      <c r="G119" s="654"/>
      <c r="H119" s="654"/>
      <c r="I119" s="654"/>
      <c r="J119" s="654"/>
      <c r="K119" s="654"/>
      <c r="L119" s="654"/>
      <c r="M119" s="654"/>
      <c r="N119" s="654"/>
      <c r="O119" s="654"/>
      <c r="P119" s="654"/>
      <c r="Q119" s="654"/>
    </row>
    <row r="120" spans="1:24" ht="19.5" customHeight="1">
      <c r="A120" s="654" t="s">
        <v>188</v>
      </c>
      <c r="B120" s="654"/>
      <c r="C120" s="654"/>
      <c r="D120" s="654"/>
      <c r="E120" s="654"/>
      <c r="F120" s="654"/>
      <c r="G120" s="654"/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</row>
    <row r="121" spans="1:24" ht="19.5" customHeight="1">
      <c r="A121" s="654" t="s">
        <v>149</v>
      </c>
      <c r="B121" s="654"/>
      <c r="C121" s="654"/>
      <c r="D121" s="654"/>
      <c r="E121" s="654"/>
      <c r="F121" s="654"/>
      <c r="G121" s="654"/>
      <c r="H121" s="654"/>
      <c r="I121" s="654"/>
      <c r="J121" s="654"/>
      <c r="K121" s="654"/>
      <c r="L121" s="654"/>
      <c r="M121" s="654"/>
      <c r="N121" s="654"/>
      <c r="O121" s="654"/>
      <c r="P121" s="654"/>
      <c r="Q121" s="654"/>
    </row>
    <row r="122" spans="1:24" ht="38.25" customHeight="1">
      <c r="A122" s="665" t="s">
        <v>169</v>
      </c>
      <c r="B122" s="665"/>
      <c r="C122" s="665"/>
      <c r="D122" s="665"/>
      <c r="E122" s="665"/>
      <c r="F122" s="665"/>
      <c r="G122" s="665"/>
      <c r="H122" s="665"/>
      <c r="I122" s="665"/>
      <c r="J122" s="665"/>
      <c r="K122" s="665"/>
      <c r="L122" s="665"/>
      <c r="M122" s="665"/>
      <c r="N122" s="665"/>
      <c r="O122" s="665"/>
      <c r="P122" s="665"/>
      <c r="Q122" s="665"/>
    </row>
  </sheetData>
  <mergeCells count="23">
    <mergeCell ref="A116:Q116"/>
    <mergeCell ref="A117:Q117"/>
    <mergeCell ref="K12:Q12"/>
    <mergeCell ref="D12:J12"/>
    <mergeCell ref="A10:A13"/>
    <mergeCell ref="K11:Q11"/>
    <mergeCell ref="D10:J11"/>
    <mergeCell ref="C10:C13"/>
    <mergeCell ref="B10:B13"/>
    <mergeCell ref="A122:Q122"/>
    <mergeCell ref="A118:Q118"/>
    <mergeCell ref="A119:Q119"/>
    <mergeCell ref="A120:Q120"/>
    <mergeCell ref="A121:Q121"/>
    <mergeCell ref="A9:O9"/>
    <mergeCell ref="R11:X11"/>
    <mergeCell ref="K10:X10"/>
    <mergeCell ref="R12:X12"/>
    <mergeCell ref="Q1:X3"/>
    <mergeCell ref="A4:X4"/>
    <mergeCell ref="A5:X5"/>
    <mergeCell ref="A7:X7"/>
    <mergeCell ref="A8:X8"/>
  </mergeCells>
  <pageMargins left="0.59055118110236227" right="0.39370078740157483" top="0.78740157480314965" bottom="0.39370078740157483" header="0.31496062992125984" footer="0.31496062992125984"/>
  <pageSetup paperSize="9" scale="50" fitToWidth="2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abSelected="1" view="pageBreakPreview" topLeftCell="A37" zoomScale="70" zoomScaleSheetLayoutView="70" workbookViewId="0">
      <selection activeCell="A53" sqref="A53:E53"/>
    </sheetView>
  </sheetViews>
  <sheetFormatPr defaultColWidth="9" defaultRowHeight="15.75"/>
  <cols>
    <col min="1" max="1" width="8.875" style="434" customWidth="1"/>
    <col min="2" max="2" width="77.875" style="26" customWidth="1"/>
    <col min="3" max="3" width="27.625" style="27" customWidth="1"/>
    <col min="4" max="4" width="27.875" style="27" customWidth="1"/>
    <col min="5" max="5" width="9.375" style="27" customWidth="1"/>
    <col min="6" max="6" width="157.375" style="27" customWidth="1"/>
    <col min="7" max="247" width="9" style="27"/>
    <col min="248" max="248" width="8.875" style="27" customWidth="1"/>
    <col min="249" max="249" width="72.75" style="27" customWidth="1"/>
    <col min="250" max="250" width="10.75" style="27" customWidth="1"/>
    <col min="251" max="251" width="8.625" style="27" customWidth="1"/>
    <col min="252" max="252" width="9" style="27" customWidth="1"/>
    <col min="253" max="253" width="13.375" style="27" customWidth="1"/>
    <col min="254" max="254" width="17.125" style="27" customWidth="1"/>
    <col min="255" max="255" width="13.25" style="27" customWidth="1"/>
    <col min="256" max="256" width="17.375" style="27" customWidth="1"/>
    <col min="257" max="257" width="13.125" style="27" customWidth="1"/>
    <col min="258" max="258" width="16.5" style="27" customWidth="1"/>
    <col min="259" max="259" width="13.25" style="27" customWidth="1"/>
    <col min="260" max="260" width="17.125" style="27" customWidth="1"/>
    <col min="261" max="261" width="91.875" style="27" customWidth="1"/>
    <col min="262" max="262" width="157.375" style="27" customWidth="1"/>
    <col min="263" max="503" width="9" style="27"/>
    <col min="504" max="504" width="8.875" style="27" customWidth="1"/>
    <col min="505" max="505" width="72.75" style="27" customWidth="1"/>
    <col min="506" max="506" width="10.75" style="27" customWidth="1"/>
    <col min="507" max="507" width="8.625" style="27" customWidth="1"/>
    <col min="508" max="508" width="9" style="27" customWidth="1"/>
    <col min="509" max="509" width="13.375" style="27" customWidth="1"/>
    <col min="510" max="510" width="17.125" style="27" customWidth="1"/>
    <col min="511" max="511" width="13.25" style="27" customWidth="1"/>
    <col min="512" max="512" width="17.375" style="27" customWidth="1"/>
    <col min="513" max="513" width="13.125" style="27" customWidth="1"/>
    <col min="514" max="514" width="16.5" style="27" customWidth="1"/>
    <col min="515" max="515" width="13.25" style="27" customWidth="1"/>
    <col min="516" max="516" width="17.125" style="27" customWidth="1"/>
    <col min="517" max="517" width="91.875" style="27" customWidth="1"/>
    <col min="518" max="518" width="157.375" style="27" customWidth="1"/>
    <col min="519" max="759" width="9" style="27"/>
    <col min="760" max="760" width="8.875" style="27" customWidth="1"/>
    <col min="761" max="761" width="72.75" style="27" customWidth="1"/>
    <col min="762" max="762" width="10.75" style="27" customWidth="1"/>
    <col min="763" max="763" width="8.625" style="27" customWidth="1"/>
    <col min="764" max="764" width="9" style="27" customWidth="1"/>
    <col min="765" max="765" width="13.375" style="27" customWidth="1"/>
    <col min="766" max="766" width="17.125" style="27" customWidth="1"/>
    <col min="767" max="767" width="13.25" style="27" customWidth="1"/>
    <col min="768" max="768" width="17.375" style="27" customWidth="1"/>
    <col min="769" max="769" width="13.125" style="27" customWidth="1"/>
    <col min="770" max="770" width="16.5" style="27" customWidth="1"/>
    <col min="771" max="771" width="13.25" style="27" customWidth="1"/>
    <col min="772" max="772" width="17.125" style="27" customWidth="1"/>
    <col min="773" max="773" width="91.875" style="27" customWidth="1"/>
    <col min="774" max="774" width="157.375" style="27" customWidth="1"/>
    <col min="775" max="1015" width="9" style="27"/>
    <col min="1016" max="1016" width="8.875" style="27" customWidth="1"/>
    <col min="1017" max="1017" width="72.75" style="27" customWidth="1"/>
    <col min="1018" max="1018" width="10.75" style="27" customWidth="1"/>
    <col min="1019" max="1019" width="8.625" style="27" customWidth="1"/>
    <col min="1020" max="1020" width="9" style="27" customWidth="1"/>
    <col min="1021" max="1021" width="13.375" style="27" customWidth="1"/>
    <col min="1022" max="1022" width="17.125" style="27" customWidth="1"/>
    <col min="1023" max="1023" width="13.25" style="27" customWidth="1"/>
    <col min="1024" max="1024" width="17.375" style="27" customWidth="1"/>
    <col min="1025" max="1025" width="13.125" style="27" customWidth="1"/>
    <col min="1026" max="1026" width="16.5" style="27" customWidth="1"/>
    <col min="1027" max="1027" width="13.25" style="27" customWidth="1"/>
    <col min="1028" max="1028" width="17.125" style="27" customWidth="1"/>
    <col min="1029" max="1029" width="91.875" style="27" customWidth="1"/>
    <col min="1030" max="1030" width="157.375" style="27" customWidth="1"/>
    <col min="1031" max="1271" width="9" style="27"/>
    <col min="1272" max="1272" width="8.875" style="27" customWidth="1"/>
    <col min="1273" max="1273" width="72.75" style="27" customWidth="1"/>
    <col min="1274" max="1274" width="10.75" style="27" customWidth="1"/>
    <col min="1275" max="1275" width="8.625" style="27" customWidth="1"/>
    <col min="1276" max="1276" width="9" style="27" customWidth="1"/>
    <col min="1277" max="1277" width="13.375" style="27" customWidth="1"/>
    <col min="1278" max="1278" width="17.125" style="27" customWidth="1"/>
    <col min="1279" max="1279" width="13.25" style="27" customWidth="1"/>
    <col min="1280" max="1280" width="17.375" style="27" customWidth="1"/>
    <col min="1281" max="1281" width="13.125" style="27" customWidth="1"/>
    <col min="1282" max="1282" width="16.5" style="27" customWidth="1"/>
    <col min="1283" max="1283" width="13.25" style="27" customWidth="1"/>
    <col min="1284" max="1284" width="17.125" style="27" customWidth="1"/>
    <col min="1285" max="1285" width="91.875" style="27" customWidth="1"/>
    <col min="1286" max="1286" width="157.375" style="27" customWidth="1"/>
    <col min="1287" max="1527" width="9" style="27"/>
    <col min="1528" max="1528" width="8.875" style="27" customWidth="1"/>
    <col min="1529" max="1529" width="72.75" style="27" customWidth="1"/>
    <col min="1530" max="1530" width="10.75" style="27" customWidth="1"/>
    <col min="1531" max="1531" width="8.625" style="27" customWidth="1"/>
    <col min="1532" max="1532" width="9" style="27" customWidth="1"/>
    <col min="1533" max="1533" width="13.375" style="27" customWidth="1"/>
    <col min="1534" max="1534" width="17.125" style="27" customWidth="1"/>
    <col min="1535" max="1535" width="13.25" style="27" customWidth="1"/>
    <col min="1536" max="1536" width="17.375" style="27" customWidth="1"/>
    <col min="1537" max="1537" width="13.125" style="27" customWidth="1"/>
    <col min="1538" max="1538" width="16.5" style="27" customWidth="1"/>
    <col min="1539" max="1539" width="13.25" style="27" customWidth="1"/>
    <col min="1540" max="1540" width="17.125" style="27" customWidth="1"/>
    <col min="1541" max="1541" width="91.875" style="27" customWidth="1"/>
    <col min="1542" max="1542" width="157.375" style="27" customWidth="1"/>
    <col min="1543" max="1783" width="9" style="27"/>
    <col min="1784" max="1784" width="8.875" style="27" customWidth="1"/>
    <col min="1785" max="1785" width="72.75" style="27" customWidth="1"/>
    <col min="1786" max="1786" width="10.75" style="27" customWidth="1"/>
    <col min="1787" max="1787" width="8.625" style="27" customWidth="1"/>
    <col min="1788" max="1788" width="9" style="27" customWidth="1"/>
    <col min="1789" max="1789" width="13.375" style="27" customWidth="1"/>
    <col min="1790" max="1790" width="17.125" style="27" customWidth="1"/>
    <col min="1791" max="1791" width="13.25" style="27" customWidth="1"/>
    <col min="1792" max="1792" width="17.375" style="27" customWidth="1"/>
    <col min="1793" max="1793" width="13.125" style="27" customWidth="1"/>
    <col min="1794" max="1794" width="16.5" style="27" customWidth="1"/>
    <col min="1795" max="1795" width="13.25" style="27" customWidth="1"/>
    <col min="1796" max="1796" width="17.125" style="27" customWidth="1"/>
    <col min="1797" max="1797" width="91.875" style="27" customWidth="1"/>
    <col min="1798" max="1798" width="157.375" style="27" customWidth="1"/>
    <col min="1799" max="2039" width="9" style="27"/>
    <col min="2040" max="2040" width="8.875" style="27" customWidth="1"/>
    <col min="2041" max="2041" width="72.75" style="27" customWidth="1"/>
    <col min="2042" max="2042" width="10.75" style="27" customWidth="1"/>
    <col min="2043" max="2043" width="8.625" style="27" customWidth="1"/>
    <col min="2044" max="2044" width="9" style="27" customWidth="1"/>
    <col min="2045" max="2045" width="13.375" style="27" customWidth="1"/>
    <col min="2046" max="2046" width="17.125" style="27" customWidth="1"/>
    <col min="2047" max="2047" width="13.25" style="27" customWidth="1"/>
    <col min="2048" max="2048" width="17.375" style="27" customWidth="1"/>
    <col min="2049" max="2049" width="13.125" style="27" customWidth="1"/>
    <col min="2050" max="2050" width="16.5" style="27" customWidth="1"/>
    <col min="2051" max="2051" width="13.25" style="27" customWidth="1"/>
    <col min="2052" max="2052" width="17.125" style="27" customWidth="1"/>
    <col min="2053" max="2053" width="91.875" style="27" customWidth="1"/>
    <col min="2054" max="2054" width="157.375" style="27" customWidth="1"/>
    <col min="2055" max="2295" width="9" style="27"/>
    <col min="2296" max="2296" width="8.875" style="27" customWidth="1"/>
    <col min="2297" max="2297" width="72.75" style="27" customWidth="1"/>
    <col min="2298" max="2298" width="10.75" style="27" customWidth="1"/>
    <col min="2299" max="2299" width="8.625" style="27" customWidth="1"/>
    <col min="2300" max="2300" width="9" style="27" customWidth="1"/>
    <col min="2301" max="2301" width="13.375" style="27" customWidth="1"/>
    <col min="2302" max="2302" width="17.125" style="27" customWidth="1"/>
    <col min="2303" max="2303" width="13.25" style="27" customWidth="1"/>
    <col min="2304" max="2304" width="17.375" style="27" customWidth="1"/>
    <col min="2305" max="2305" width="13.125" style="27" customWidth="1"/>
    <col min="2306" max="2306" width="16.5" style="27" customWidth="1"/>
    <col min="2307" max="2307" width="13.25" style="27" customWidth="1"/>
    <col min="2308" max="2308" width="17.125" style="27" customWidth="1"/>
    <col min="2309" max="2309" width="91.875" style="27" customWidth="1"/>
    <col min="2310" max="2310" width="157.375" style="27" customWidth="1"/>
    <col min="2311" max="2551" width="9" style="27"/>
    <col min="2552" max="2552" width="8.875" style="27" customWidth="1"/>
    <col min="2553" max="2553" width="72.75" style="27" customWidth="1"/>
    <col min="2554" max="2554" width="10.75" style="27" customWidth="1"/>
    <col min="2555" max="2555" width="8.625" style="27" customWidth="1"/>
    <col min="2556" max="2556" width="9" style="27" customWidth="1"/>
    <col min="2557" max="2557" width="13.375" style="27" customWidth="1"/>
    <col min="2558" max="2558" width="17.125" style="27" customWidth="1"/>
    <col min="2559" max="2559" width="13.25" style="27" customWidth="1"/>
    <col min="2560" max="2560" width="17.375" style="27" customWidth="1"/>
    <col min="2561" max="2561" width="13.125" style="27" customWidth="1"/>
    <col min="2562" max="2562" width="16.5" style="27" customWidth="1"/>
    <col min="2563" max="2563" width="13.25" style="27" customWidth="1"/>
    <col min="2564" max="2564" width="17.125" style="27" customWidth="1"/>
    <col min="2565" max="2565" width="91.875" style="27" customWidth="1"/>
    <col min="2566" max="2566" width="157.375" style="27" customWidth="1"/>
    <col min="2567" max="2807" width="9" style="27"/>
    <col min="2808" max="2808" width="8.875" style="27" customWidth="1"/>
    <col min="2809" max="2809" width="72.75" style="27" customWidth="1"/>
    <col min="2810" max="2810" width="10.75" style="27" customWidth="1"/>
    <col min="2811" max="2811" width="8.625" style="27" customWidth="1"/>
    <col min="2812" max="2812" width="9" style="27" customWidth="1"/>
    <col min="2813" max="2813" width="13.375" style="27" customWidth="1"/>
    <col min="2814" max="2814" width="17.125" style="27" customWidth="1"/>
    <col min="2815" max="2815" width="13.25" style="27" customWidth="1"/>
    <col min="2816" max="2816" width="17.375" style="27" customWidth="1"/>
    <col min="2817" max="2817" width="13.125" style="27" customWidth="1"/>
    <col min="2818" max="2818" width="16.5" style="27" customWidth="1"/>
    <col min="2819" max="2819" width="13.25" style="27" customWidth="1"/>
    <col min="2820" max="2820" width="17.125" style="27" customWidth="1"/>
    <col min="2821" max="2821" width="91.875" style="27" customWidth="1"/>
    <col min="2822" max="2822" width="157.375" style="27" customWidth="1"/>
    <col min="2823" max="3063" width="9" style="27"/>
    <col min="3064" max="3064" width="8.875" style="27" customWidth="1"/>
    <col min="3065" max="3065" width="72.75" style="27" customWidth="1"/>
    <col min="3066" max="3066" width="10.75" style="27" customWidth="1"/>
    <col min="3067" max="3067" width="8.625" style="27" customWidth="1"/>
    <col min="3068" max="3068" width="9" style="27" customWidth="1"/>
    <col min="3069" max="3069" width="13.375" style="27" customWidth="1"/>
    <col min="3070" max="3070" width="17.125" style="27" customWidth="1"/>
    <col min="3071" max="3071" width="13.25" style="27" customWidth="1"/>
    <col min="3072" max="3072" width="17.375" style="27" customWidth="1"/>
    <col min="3073" max="3073" width="13.125" style="27" customWidth="1"/>
    <col min="3074" max="3074" width="16.5" style="27" customWidth="1"/>
    <col min="3075" max="3075" width="13.25" style="27" customWidth="1"/>
    <col min="3076" max="3076" width="17.125" style="27" customWidth="1"/>
    <col min="3077" max="3077" width="91.875" style="27" customWidth="1"/>
    <col min="3078" max="3078" width="157.375" style="27" customWidth="1"/>
    <col min="3079" max="3319" width="9" style="27"/>
    <col min="3320" max="3320" width="8.875" style="27" customWidth="1"/>
    <col min="3321" max="3321" width="72.75" style="27" customWidth="1"/>
    <col min="3322" max="3322" width="10.75" style="27" customWidth="1"/>
    <col min="3323" max="3323" width="8.625" style="27" customWidth="1"/>
    <col min="3324" max="3324" width="9" style="27" customWidth="1"/>
    <col min="3325" max="3325" width="13.375" style="27" customWidth="1"/>
    <col min="3326" max="3326" width="17.125" style="27" customWidth="1"/>
    <col min="3327" max="3327" width="13.25" style="27" customWidth="1"/>
    <col min="3328" max="3328" width="17.375" style="27" customWidth="1"/>
    <col min="3329" max="3329" width="13.125" style="27" customWidth="1"/>
    <col min="3330" max="3330" width="16.5" style="27" customWidth="1"/>
    <col min="3331" max="3331" width="13.25" style="27" customWidth="1"/>
    <col min="3332" max="3332" width="17.125" style="27" customWidth="1"/>
    <col min="3333" max="3333" width="91.875" style="27" customWidth="1"/>
    <col min="3334" max="3334" width="157.375" style="27" customWidth="1"/>
    <col min="3335" max="3575" width="9" style="27"/>
    <col min="3576" max="3576" width="8.875" style="27" customWidth="1"/>
    <col min="3577" max="3577" width="72.75" style="27" customWidth="1"/>
    <col min="3578" max="3578" width="10.75" style="27" customWidth="1"/>
    <col min="3579" max="3579" width="8.625" style="27" customWidth="1"/>
    <col min="3580" max="3580" width="9" style="27" customWidth="1"/>
    <col min="3581" max="3581" width="13.375" style="27" customWidth="1"/>
    <col min="3582" max="3582" width="17.125" style="27" customWidth="1"/>
    <col min="3583" max="3583" width="13.25" style="27" customWidth="1"/>
    <col min="3584" max="3584" width="17.375" style="27" customWidth="1"/>
    <col min="3585" max="3585" width="13.125" style="27" customWidth="1"/>
    <col min="3586" max="3586" width="16.5" style="27" customWidth="1"/>
    <col min="3587" max="3587" width="13.25" style="27" customWidth="1"/>
    <col min="3588" max="3588" width="17.125" style="27" customWidth="1"/>
    <col min="3589" max="3589" width="91.875" style="27" customWidth="1"/>
    <col min="3590" max="3590" width="157.375" style="27" customWidth="1"/>
    <col min="3591" max="3831" width="9" style="27"/>
    <col min="3832" max="3832" width="8.875" style="27" customWidth="1"/>
    <col min="3833" max="3833" width="72.75" style="27" customWidth="1"/>
    <col min="3834" max="3834" width="10.75" style="27" customWidth="1"/>
    <col min="3835" max="3835" width="8.625" style="27" customWidth="1"/>
    <col min="3836" max="3836" width="9" style="27" customWidth="1"/>
    <col min="3837" max="3837" width="13.375" style="27" customWidth="1"/>
    <col min="3838" max="3838" width="17.125" style="27" customWidth="1"/>
    <col min="3839" max="3839" width="13.25" style="27" customWidth="1"/>
    <col min="3840" max="3840" width="17.375" style="27" customWidth="1"/>
    <col min="3841" max="3841" width="13.125" style="27" customWidth="1"/>
    <col min="3842" max="3842" width="16.5" style="27" customWidth="1"/>
    <col min="3843" max="3843" width="13.25" style="27" customWidth="1"/>
    <col min="3844" max="3844" width="17.125" style="27" customWidth="1"/>
    <col min="3845" max="3845" width="91.875" style="27" customWidth="1"/>
    <col min="3846" max="3846" width="157.375" style="27" customWidth="1"/>
    <col min="3847" max="4087" width="9" style="27"/>
    <col min="4088" max="4088" width="8.875" style="27" customWidth="1"/>
    <col min="4089" max="4089" width="72.75" style="27" customWidth="1"/>
    <col min="4090" max="4090" width="10.75" style="27" customWidth="1"/>
    <col min="4091" max="4091" width="8.625" style="27" customWidth="1"/>
    <col min="4092" max="4092" width="9" style="27" customWidth="1"/>
    <col min="4093" max="4093" width="13.375" style="27" customWidth="1"/>
    <col min="4094" max="4094" width="17.125" style="27" customWidth="1"/>
    <col min="4095" max="4095" width="13.25" style="27" customWidth="1"/>
    <col min="4096" max="4096" width="17.375" style="27" customWidth="1"/>
    <col min="4097" max="4097" width="13.125" style="27" customWidth="1"/>
    <col min="4098" max="4098" width="16.5" style="27" customWidth="1"/>
    <col min="4099" max="4099" width="13.25" style="27" customWidth="1"/>
    <col min="4100" max="4100" width="17.125" style="27" customWidth="1"/>
    <col min="4101" max="4101" width="91.875" style="27" customWidth="1"/>
    <col min="4102" max="4102" width="157.375" style="27" customWidth="1"/>
    <col min="4103" max="4343" width="9" style="27"/>
    <col min="4344" max="4344" width="8.875" style="27" customWidth="1"/>
    <col min="4345" max="4345" width="72.75" style="27" customWidth="1"/>
    <col min="4346" max="4346" width="10.75" style="27" customWidth="1"/>
    <col min="4347" max="4347" width="8.625" style="27" customWidth="1"/>
    <col min="4348" max="4348" width="9" style="27" customWidth="1"/>
    <col min="4349" max="4349" width="13.375" style="27" customWidth="1"/>
    <col min="4350" max="4350" width="17.125" style="27" customWidth="1"/>
    <col min="4351" max="4351" width="13.25" style="27" customWidth="1"/>
    <col min="4352" max="4352" width="17.375" style="27" customWidth="1"/>
    <col min="4353" max="4353" width="13.125" style="27" customWidth="1"/>
    <col min="4354" max="4354" width="16.5" style="27" customWidth="1"/>
    <col min="4355" max="4355" width="13.25" style="27" customWidth="1"/>
    <col min="4356" max="4356" width="17.125" style="27" customWidth="1"/>
    <col min="4357" max="4357" width="91.875" style="27" customWidth="1"/>
    <col min="4358" max="4358" width="157.375" style="27" customWidth="1"/>
    <col min="4359" max="4599" width="9" style="27"/>
    <col min="4600" max="4600" width="8.875" style="27" customWidth="1"/>
    <col min="4601" max="4601" width="72.75" style="27" customWidth="1"/>
    <col min="4602" max="4602" width="10.75" style="27" customWidth="1"/>
    <col min="4603" max="4603" width="8.625" style="27" customWidth="1"/>
    <col min="4604" max="4604" width="9" style="27" customWidth="1"/>
    <col min="4605" max="4605" width="13.375" style="27" customWidth="1"/>
    <col min="4606" max="4606" width="17.125" style="27" customWidth="1"/>
    <col min="4607" max="4607" width="13.25" style="27" customWidth="1"/>
    <col min="4608" max="4608" width="17.375" style="27" customWidth="1"/>
    <col min="4609" max="4609" width="13.125" style="27" customWidth="1"/>
    <col min="4610" max="4610" width="16.5" style="27" customWidth="1"/>
    <col min="4611" max="4611" width="13.25" style="27" customWidth="1"/>
    <col min="4612" max="4612" width="17.125" style="27" customWidth="1"/>
    <col min="4613" max="4613" width="91.875" style="27" customWidth="1"/>
    <col min="4614" max="4614" width="157.375" style="27" customWidth="1"/>
    <col min="4615" max="4855" width="9" style="27"/>
    <col min="4856" max="4856" width="8.875" style="27" customWidth="1"/>
    <col min="4857" max="4857" width="72.75" style="27" customWidth="1"/>
    <col min="4858" max="4858" width="10.75" style="27" customWidth="1"/>
    <col min="4859" max="4859" width="8.625" style="27" customWidth="1"/>
    <col min="4860" max="4860" width="9" style="27" customWidth="1"/>
    <col min="4861" max="4861" width="13.375" style="27" customWidth="1"/>
    <col min="4862" max="4862" width="17.125" style="27" customWidth="1"/>
    <col min="4863" max="4863" width="13.25" style="27" customWidth="1"/>
    <col min="4864" max="4864" width="17.375" style="27" customWidth="1"/>
    <col min="4865" max="4865" width="13.125" style="27" customWidth="1"/>
    <col min="4866" max="4866" width="16.5" style="27" customWidth="1"/>
    <col min="4867" max="4867" width="13.25" style="27" customWidth="1"/>
    <col min="4868" max="4868" width="17.125" style="27" customWidth="1"/>
    <col min="4869" max="4869" width="91.875" style="27" customWidth="1"/>
    <col min="4870" max="4870" width="157.375" style="27" customWidth="1"/>
    <col min="4871" max="5111" width="9" style="27"/>
    <col min="5112" max="5112" width="8.875" style="27" customWidth="1"/>
    <col min="5113" max="5113" width="72.75" style="27" customWidth="1"/>
    <col min="5114" max="5114" width="10.75" style="27" customWidth="1"/>
    <col min="5115" max="5115" width="8.625" style="27" customWidth="1"/>
    <col min="5116" max="5116" width="9" style="27" customWidth="1"/>
    <col min="5117" max="5117" width="13.375" style="27" customWidth="1"/>
    <col min="5118" max="5118" width="17.125" style="27" customWidth="1"/>
    <col min="5119" max="5119" width="13.25" style="27" customWidth="1"/>
    <col min="5120" max="5120" width="17.375" style="27" customWidth="1"/>
    <col min="5121" max="5121" width="13.125" style="27" customWidth="1"/>
    <col min="5122" max="5122" width="16.5" style="27" customWidth="1"/>
    <col min="5123" max="5123" width="13.25" style="27" customWidth="1"/>
    <col min="5124" max="5124" width="17.125" style="27" customWidth="1"/>
    <col min="5125" max="5125" width="91.875" style="27" customWidth="1"/>
    <col min="5126" max="5126" width="157.375" style="27" customWidth="1"/>
    <col min="5127" max="5367" width="9" style="27"/>
    <col min="5368" max="5368" width="8.875" style="27" customWidth="1"/>
    <col min="5369" max="5369" width="72.75" style="27" customWidth="1"/>
    <col min="5370" max="5370" width="10.75" style="27" customWidth="1"/>
    <col min="5371" max="5371" width="8.625" style="27" customWidth="1"/>
    <col min="5372" max="5372" width="9" style="27" customWidth="1"/>
    <col min="5373" max="5373" width="13.375" style="27" customWidth="1"/>
    <col min="5374" max="5374" width="17.125" style="27" customWidth="1"/>
    <col min="5375" max="5375" width="13.25" style="27" customWidth="1"/>
    <col min="5376" max="5376" width="17.375" style="27" customWidth="1"/>
    <col min="5377" max="5377" width="13.125" style="27" customWidth="1"/>
    <col min="5378" max="5378" width="16.5" style="27" customWidth="1"/>
    <col min="5379" max="5379" width="13.25" style="27" customWidth="1"/>
    <col min="5380" max="5380" width="17.125" style="27" customWidth="1"/>
    <col min="5381" max="5381" width="91.875" style="27" customWidth="1"/>
    <col min="5382" max="5382" width="157.375" style="27" customWidth="1"/>
    <col min="5383" max="5623" width="9" style="27"/>
    <col min="5624" max="5624" width="8.875" style="27" customWidth="1"/>
    <col min="5625" max="5625" width="72.75" style="27" customWidth="1"/>
    <col min="5626" max="5626" width="10.75" style="27" customWidth="1"/>
    <col min="5627" max="5627" width="8.625" style="27" customWidth="1"/>
    <col min="5628" max="5628" width="9" style="27" customWidth="1"/>
    <col min="5629" max="5629" width="13.375" style="27" customWidth="1"/>
    <col min="5630" max="5630" width="17.125" style="27" customWidth="1"/>
    <col min="5631" max="5631" width="13.25" style="27" customWidth="1"/>
    <col min="5632" max="5632" width="17.375" style="27" customWidth="1"/>
    <col min="5633" max="5633" width="13.125" style="27" customWidth="1"/>
    <col min="5634" max="5634" width="16.5" style="27" customWidth="1"/>
    <col min="5635" max="5635" width="13.25" style="27" customWidth="1"/>
    <col min="5636" max="5636" width="17.125" style="27" customWidth="1"/>
    <col min="5637" max="5637" width="91.875" style="27" customWidth="1"/>
    <col min="5638" max="5638" width="157.375" style="27" customWidth="1"/>
    <col min="5639" max="5879" width="9" style="27"/>
    <col min="5880" max="5880" width="8.875" style="27" customWidth="1"/>
    <col min="5881" max="5881" width="72.75" style="27" customWidth="1"/>
    <col min="5882" max="5882" width="10.75" style="27" customWidth="1"/>
    <col min="5883" max="5883" width="8.625" style="27" customWidth="1"/>
    <col min="5884" max="5884" width="9" style="27" customWidth="1"/>
    <col min="5885" max="5885" width="13.375" style="27" customWidth="1"/>
    <col min="5886" max="5886" width="17.125" style="27" customWidth="1"/>
    <col min="5887" max="5887" width="13.25" style="27" customWidth="1"/>
    <col min="5888" max="5888" width="17.375" style="27" customWidth="1"/>
    <col min="5889" max="5889" width="13.125" style="27" customWidth="1"/>
    <col min="5890" max="5890" width="16.5" style="27" customWidth="1"/>
    <col min="5891" max="5891" width="13.25" style="27" customWidth="1"/>
    <col min="5892" max="5892" width="17.125" style="27" customWidth="1"/>
    <col min="5893" max="5893" width="91.875" style="27" customWidth="1"/>
    <col min="5894" max="5894" width="157.375" style="27" customWidth="1"/>
    <col min="5895" max="6135" width="9" style="27"/>
    <col min="6136" max="6136" width="8.875" style="27" customWidth="1"/>
    <col min="6137" max="6137" width="72.75" style="27" customWidth="1"/>
    <col min="6138" max="6138" width="10.75" style="27" customWidth="1"/>
    <col min="6139" max="6139" width="8.625" style="27" customWidth="1"/>
    <col min="6140" max="6140" width="9" style="27" customWidth="1"/>
    <col min="6141" max="6141" width="13.375" style="27" customWidth="1"/>
    <col min="6142" max="6142" width="17.125" style="27" customWidth="1"/>
    <col min="6143" max="6143" width="13.25" style="27" customWidth="1"/>
    <col min="6144" max="6144" width="17.375" style="27" customWidth="1"/>
    <col min="6145" max="6145" width="13.125" style="27" customWidth="1"/>
    <col min="6146" max="6146" width="16.5" style="27" customWidth="1"/>
    <col min="6147" max="6147" width="13.25" style="27" customWidth="1"/>
    <col min="6148" max="6148" width="17.125" style="27" customWidth="1"/>
    <col min="6149" max="6149" width="91.875" style="27" customWidth="1"/>
    <col min="6150" max="6150" width="157.375" style="27" customWidth="1"/>
    <col min="6151" max="6391" width="9" style="27"/>
    <col min="6392" max="6392" width="8.875" style="27" customWidth="1"/>
    <col min="6393" max="6393" width="72.75" style="27" customWidth="1"/>
    <col min="6394" max="6394" width="10.75" style="27" customWidth="1"/>
    <col min="6395" max="6395" width="8.625" style="27" customWidth="1"/>
    <col min="6396" max="6396" width="9" style="27" customWidth="1"/>
    <col min="6397" max="6397" width="13.375" style="27" customWidth="1"/>
    <col min="6398" max="6398" width="17.125" style="27" customWidth="1"/>
    <col min="6399" max="6399" width="13.25" style="27" customWidth="1"/>
    <col min="6400" max="6400" width="17.375" style="27" customWidth="1"/>
    <col min="6401" max="6401" width="13.125" style="27" customWidth="1"/>
    <col min="6402" max="6402" width="16.5" style="27" customWidth="1"/>
    <col min="6403" max="6403" width="13.25" style="27" customWidth="1"/>
    <col min="6404" max="6404" width="17.125" style="27" customWidth="1"/>
    <col min="6405" max="6405" width="91.875" style="27" customWidth="1"/>
    <col min="6406" max="6406" width="157.375" style="27" customWidth="1"/>
    <col min="6407" max="6647" width="9" style="27"/>
    <col min="6648" max="6648" width="8.875" style="27" customWidth="1"/>
    <col min="6649" max="6649" width="72.75" style="27" customWidth="1"/>
    <col min="6650" max="6650" width="10.75" style="27" customWidth="1"/>
    <col min="6651" max="6651" width="8.625" style="27" customWidth="1"/>
    <col min="6652" max="6652" width="9" style="27" customWidth="1"/>
    <col min="6653" max="6653" width="13.375" style="27" customWidth="1"/>
    <col min="6654" max="6654" width="17.125" style="27" customWidth="1"/>
    <col min="6655" max="6655" width="13.25" style="27" customWidth="1"/>
    <col min="6656" max="6656" width="17.375" style="27" customWidth="1"/>
    <col min="6657" max="6657" width="13.125" style="27" customWidth="1"/>
    <col min="6658" max="6658" width="16.5" style="27" customWidth="1"/>
    <col min="6659" max="6659" width="13.25" style="27" customWidth="1"/>
    <col min="6660" max="6660" width="17.125" style="27" customWidth="1"/>
    <col min="6661" max="6661" width="91.875" style="27" customWidth="1"/>
    <col min="6662" max="6662" width="157.375" style="27" customWidth="1"/>
    <col min="6663" max="6903" width="9" style="27"/>
    <col min="6904" max="6904" width="8.875" style="27" customWidth="1"/>
    <col min="6905" max="6905" width="72.75" style="27" customWidth="1"/>
    <col min="6906" max="6906" width="10.75" style="27" customWidth="1"/>
    <col min="6907" max="6907" width="8.625" style="27" customWidth="1"/>
    <col min="6908" max="6908" width="9" style="27" customWidth="1"/>
    <col min="6909" max="6909" width="13.375" style="27" customWidth="1"/>
    <col min="6910" max="6910" width="17.125" style="27" customWidth="1"/>
    <col min="6911" max="6911" width="13.25" style="27" customWidth="1"/>
    <col min="6912" max="6912" width="17.375" style="27" customWidth="1"/>
    <col min="6913" max="6913" width="13.125" style="27" customWidth="1"/>
    <col min="6914" max="6914" width="16.5" style="27" customWidth="1"/>
    <col min="6915" max="6915" width="13.25" style="27" customWidth="1"/>
    <col min="6916" max="6916" width="17.125" style="27" customWidth="1"/>
    <col min="6917" max="6917" width="91.875" style="27" customWidth="1"/>
    <col min="6918" max="6918" width="157.375" style="27" customWidth="1"/>
    <col min="6919" max="7159" width="9" style="27"/>
    <col min="7160" max="7160" width="8.875" style="27" customWidth="1"/>
    <col min="7161" max="7161" width="72.75" style="27" customWidth="1"/>
    <col min="7162" max="7162" width="10.75" style="27" customWidth="1"/>
    <col min="7163" max="7163" width="8.625" style="27" customWidth="1"/>
    <col min="7164" max="7164" width="9" style="27" customWidth="1"/>
    <col min="7165" max="7165" width="13.375" style="27" customWidth="1"/>
    <col min="7166" max="7166" width="17.125" style="27" customWidth="1"/>
    <col min="7167" max="7167" width="13.25" style="27" customWidth="1"/>
    <col min="7168" max="7168" width="17.375" style="27" customWidth="1"/>
    <col min="7169" max="7169" width="13.125" style="27" customWidth="1"/>
    <col min="7170" max="7170" width="16.5" style="27" customWidth="1"/>
    <col min="7171" max="7171" width="13.25" style="27" customWidth="1"/>
    <col min="7172" max="7172" width="17.125" style="27" customWidth="1"/>
    <col min="7173" max="7173" width="91.875" style="27" customWidth="1"/>
    <col min="7174" max="7174" width="157.375" style="27" customWidth="1"/>
    <col min="7175" max="7415" width="9" style="27"/>
    <col min="7416" max="7416" width="8.875" style="27" customWidth="1"/>
    <col min="7417" max="7417" width="72.75" style="27" customWidth="1"/>
    <col min="7418" max="7418" width="10.75" style="27" customWidth="1"/>
    <col min="7419" max="7419" width="8.625" style="27" customWidth="1"/>
    <col min="7420" max="7420" width="9" style="27" customWidth="1"/>
    <col min="7421" max="7421" width="13.375" style="27" customWidth="1"/>
    <col min="7422" max="7422" width="17.125" style="27" customWidth="1"/>
    <col min="7423" max="7423" width="13.25" style="27" customWidth="1"/>
    <col min="7424" max="7424" width="17.375" style="27" customWidth="1"/>
    <col min="7425" max="7425" width="13.125" style="27" customWidth="1"/>
    <col min="7426" max="7426" width="16.5" style="27" customWidth="1"/>
    <col min="7427" max="7427" width="13.25" style="27" customWidth="1"/>
    <col min="7428" max="7428" width="17.125" style="27" customWidth="1"/>
    <col min="7429" max="7429" width="91.875" style="27" customWidth="1"/>
    <col min="7430" max="7430" width="157.375" style="27" customWidth="1"/>
    <col min="7431" max="7671" width="9" style="27"/>
    <col min="7672" max="7672" width="8.875" style="27" customWidth="1"/>
    <col min="7673" max="7673" width="72.75" style="27" customWidth="1"/>
    <col min="7674" max="7674" width="10.75" style="27" customWidth="1"/>
    <col min="7675" max="7675" width="8.625" style="27" customWidth="1"/>
    <col min="7676" max="7676" width="9" style="27" customWidth="1"/>
    <col min="7677" max="7677" width="13.375" style="27" customWidth="1"/>
    <col min="7678" max="7678" width="17.125" style="27" customWidth="1"/>
    <col min="7679" max="7679" width="13.25" style="27" customWidth="1"/>
    <col min="7680" max="7680" width="17.375" style="27" customWidth="1"/>
    <col min="7681" max="7681" width="13.125" style="27" customWidth="1"/>
    <col min="7682" max="7682" width="16.5" style="27" customWidth="1"/>
    <col min="7683" max="7683" width="13.25" style="27" customWidth="1"/>
    <col min="7684" max="7684" width="17.125" style="27" customWidth="1"/>
    <col min="7685" max="7685" width="91.875" style="27" customWidth="1"/>
    <col min="7686" max="7686" width="157.375" style="27" customWidth="1"/>
    <col min="7687" max="7927" width="9" style="27"/>
    <col min="7928" max="7928" width="8.875" style="27" customWidth="1"/>
    <col min="7929" max="7929" width="72.75" style="27" customWidth="1"/>
    <col min="7930" max="7930" width="10.75" style="27" customWidth="1"/>
    <col min="7931" max="7931" width="8.625" style="27" customWidth="1"/>
    <col min="7932" max="7932" width="9" style="27" customWidth="1"/>
    <col min="7933" max="7933" width="13.375" style="27" customWidth="1"/>
    <col min="7934" max="7934" width="17.125" style="27" customWidth="1"/>
    <col min="7935" max="7935" width="13.25" style="27" customWidth="1"/>
    <col min="7936" max="7936" width="17.375" style="27" customWidth="1"/>
    <col min="7937" max="7937" width="13.125" style="27" customWidth="1"/>
    <col min="7938" max="7938" width="16.5" style="27" customWidth="1"/>
    <col min="7939" max="7939" width="13.25" style="27" customWidth="1"/>
    <col min="7940" max="7940" width="17.125" style="27" customWidth="1"/>
    <col min="7941" max="7941" width="91.875" style="27" customWidth="1"/>
    <col min="7942" max="7942" width="157.375" style="27" customWidth="1"/>
    <col min="7943" max="8183" width="9" style="27"/>
    <col min="8184" max="8184" width="8.875" style="27" customWidth="1"/>
    <col min="8185" max="8185" width="72.75" style="27" customWidth="1"/>
    <col min="8186" max="8186" width="10.75" style="27" customWidth="1"/>
    <col min="8187" max="8187" width="8.625" style="27" customWidth="1"/>
    <col min="8188" max="8188" width="9" style="27" customWidth="1"/>
    <col min="8189" max="8189" width="13.375" style="27" customWidth="1"/>
    <col min="8190" max="8190" width="17.125" style="27" customWidth="1"/>
    <col min="8191" max="8191" width="13.25" style="27" customWidth="1"/>
    <col min="8192" max="8192" width="17.375" style="27" customWidth="1"/>
    <col min="8193" max="8193" width="13.125" style="27" customWidth="1"/>
    <col min="8194" max="8194" width="16.5" style="27" customWidth="1"/>
    <col min="8195" max="8195" width="13.25" style="27" customWidth="1"/>
    <col min="8196" max="8196" width="17.125" style="27" customWidth="1"/>
    <col min="8197" max="8197" width="91.875" style="27" customWidth="1"/>
    <col min="8198" max="8198" width="157.375" style="27" customWidth="1"/>
    <col min="8199" max="8439" width="9" style="27"/>
    <col min="8440" max="8440" width="8.875" style="27" customWidth="1"/>
    <col min="8441" max="8441" width="72.75" style="27" customWidth="1"/>
    <col min="8442" max="8442" width="10.75" style="27" customWidth="1"/>
    <col min="8443" max="8443" width="8.625" style="27" customWidth="1"/>
    <col min="8444" max="8444" width="9" style="27" customWidth="1"/>
    <col min="8445" max="8445" width="13.375" style="27" customWidth="1"/>
    <col min="8446" max="8446" width="17.125" style="27" customWidth="1"/>
    <col min="8447" max="8447" width="13.25" style="27" customWidth="1"/>
    <col min="8448" max="8448" width="17.375" style="27" customWidth="1"/>
    <col min="8449" max="8449" width="13.125" style="27" customWidth="1"/>
    <col min="8450" max="8450" width="16.5" style="27" customWidth="1"/>
    <col min="8451" max="8451" width="13.25" style="27" customWidth="1"/>
    <col min="8452" max="8452" width="17.125" style="27" customWidth="1"/>
    <col min="8453" max="8453" width="91.875" style="27" customWidth="1"/>
    <col min="8454" max="8454" width="157.375" style="27" customWidth="1"/>
    <col min="8455" max="8695" width="9" style="27"/>
    <col min="8696" max="8696" width="8.875" style="27" customWidth="1"/>
    <col min="8697" max="8697" width="72.75" style="27" customWidth="1"/>
    <col min="8698" max="8698" width="10.75" style="27" customWidth="1"/>
    <col min="8699" max="8699" width="8.625" style="27" customWidth="1"/>
    <col min="8700" max="8700" width="9" style="27" customWidth="1"/>
    <col min="8701" max="8701" width="13.375" style="27" customWidth="1"/>
    <col min="8702" max="8702" width="17.125" style="27" customWidth="1"/>
    <col min="8703" max="8703" width="13.25" style="27" customWidth="1"/>
    <col min="8704" max="8704" width="17.375" style="27" customWidth="1"/>
    <col min="8705" max="8705" width="13.125" style="27" customWidth="1"/>
    <col min="8706" max="8706" width="16.5" style="27" customWidth="1"/>
    <col min="8707" max="8707" width="13.25" style="27" customWidth="1"/>
    <col min="8708" max="8708" width="17.125" style="27" customWidth="1"/>
    <col min="8709" max="8709" width="91.875" style="27" customWidth="1"/>
    <col min="8710" max="8710" width="157.375" style="27" customWidth="1"/>
    <col min="8711" max="8951" width="9" style="27"/>
    <col min="8952" max="8952" width="8.875" style="27" customWidth="1"/>
    <col min="8953" max="8953" width="72.75" style="27" customWidth="1"/>
    <col min="8954" max="8954" width="10.75" style="27" customWidth="1"/>
    <col min="8955" max="8955" width="8.625" style="27" customWidth="1"/>
    <col min="8956" max="8956" width="9" style="27" customWidth="1"/>
    <col min="8957" max="8957" width="13.375" style="27" customWidth="1"/>
    <col min="8958" max="8958" width="17.125" style="27" customWidth="1"/>
    <col min="8959" max="8959" width="13.25" style="27" customWidth="1"/>
    <col min="8960" max="8960" width="17.375" style="27" customWidth="1"/>
    <col min="8961" max="8961" width="13.125" style="27" customWidth="1"/>
    <col min="8962" max="8962" width="16.5" style="27" customWidth="1"/>
    <col min="8963" max="8963" width="13.25" style="27" customWidth="1"/>
    <col min="8964" max="8964" width="17.125" style="27" customWidth="1"/>
    <col min="8965" max="8965" width="91.875" style="27" customWidth="1"/>
    <col min="8966" max="8966" width="157.375" style="27" customWidth="1"/>
    <col min="8967" max="9207" width="9" style="27"/>
    <col min="9208" max="9208" width="8.875" style="27" customWidth="1"/>
    <col min="9209" max="9209" width="72.75" style="27" customWidth="1"/>
    <col min="9210" max="9210" width="10.75" style="27" customWidth="1"/>
    <col min="9211" max="9211" width="8.625" style="27" customWidth="1"/>
    <col min="9212" max="9212" width="9" style="27" customWidth="1"/>
    <col min="9213" max="9213" width="13.375" style="27" customWidth="1"/>
    <col min="9214" max="9214" width="17.125" style="27" customWidth="1"/>
    <col min="9215" max="9215" width="13.25" style="27" customWidth="1"/>
    <col min="9216" max="9216" width="17.375" style="27" customWidth="1"/>
    <col min="9217" max="9217" width="13.125" style="27" customWidth="1"/>
    <col min="9218" max="9218" width="16.5" style="27" customWidth="1"/>
    <col min="9219" max="9219" width="13.25" style="27" customWidth="1"/>
    <col min="9220" max="9220" width="17.125" style="27" customWidth="1"/>
    <col min="9221" max="9221" width="91.875" style="27" customWidth="1"/>
    <col min="9222" max="9222" width="157.375" style="27" customWidth="1"/>
    <col min="9223" max="9463" width="9" style="27"/>
    <col min="9464" max="9464" width="8.875" style="27" customWidth="1"/>
    <col min="9465" max="9465" width="72.75" style="27" customWidth="1"/>
    <col min="9466" max="9466" width="10.75" style="27" customWidth="1"/>
    <col min="9467" max="9467" width="8.625" style="27" customWidth="1"/>
    <col min="9468" max="9468" width="9" style="27" customWidth="1"/>
    <col min="9469" max="9469" width="13.375" style="27" customWidth="1"/>
    <col min="9470" max="9470" width="17.125" style="27" customWidth="1"/>
    <col min="9471" max="9471" width="13.25" style="27" customWidth="1"/>
    <col min="9472" max="9472" width="17.375" style="27" customWidth="1"/>
    <col min="9473" max="9473" width="13.125" style="27" customWidth="1"/>
    <col min="9474" max="9474" width="16.5" style="27" customWidth="1"/>
    <col min="9475" max="9475" width="13.25" style="27" customWidth="1"/>
    <col min="9476" max="9476" width="17.125" style="27" customWidth="1"/>
    <col min="9477" max="9477" width="91.875" style="27" customWidth="1"/>
    <col min="9478" max="9478" width="157.375" style="27" customWidth="1"/>
    <col min="9479" max="9719" width="9" style="27"/>
    <col min="9720" max="9720" width="8.875" style="27" customWidth="1"/>
    <col min="9721" max="9721" width="72.75" style="27" customWidth="1"/>
    <col min="9722" max="9722" width="10.75" style="27" customWidth="1"/>
    <col min="9723" max="9723" width="8.625" style="27" customWidth="1"/>
    <col min="9724" max="9724" width="9" style="27" customWidth="1"/>
    <col min="9725" max="9725" width="13.375" style="27" customWidth="1"/>
    <col min="9726" max="9726" width="17.125" style="27" customWidth="1"/>
    <col min="9727" max="9727" width="13.25" style="27" customWidth="1"/>
    <col min="9728" max="9728" width="17.375" style="27" customWidth="1"/>
    <col min="9729" max="9729" width="13.125" style="27" customWidth="1"/>
    <col min="9730" max="9730" width="16.5" style="27" customWidth="1"/>
    <col min="9731" max="9731" width="13.25" style="27" customWidth="1"/>
    <col min="9732" max="9732" width="17.125" style="27" customWidth="1"/>
    <col min="9733" max="9733" width="91.875" style="27" customWidth="1"/>
    <col min="9734" max="9734" width="157.375" style="27" customWidth="1"/>
    <col min="9735" max="9975" width="9" style="27"/>
    <col min="9976" max="9976" width="8.875" style="27" customWidth="1"/>
    <col min="9977" max="9977" width="72.75" style="27" customWidth="1"/>
    <col min="9978" max="9978" width="10.75" style="27" customWidth="1"/>
    <col min="9979" max="9979" width="8.625" style="27" customWidth="1"/>
    <col min="9980" max="9980" width="9" style="27" customWidth="1"/>
    <col min="9981" max="9981" width="13.375" style="27" customWidth="1"/>
    <col min="9982" max="9982" width="17.125" style="27" customWidth="1"/>
    <col min="9983" max="9983" width="13.25" style="27" customWidth="1"/>
    <col min="9984" max="9984" width="17.375" style="27" customWidth="1"/>
    <col min="9985" max="9985" width="13.125" style="27" customWidth="1"/>
    <col min="9986" max="9986" width="16.5" style="27" customWidth="1"/>
    <col min="9987" max="9987" width="13.25" style="27" customWidth="1"/>
    <col min="9988" max="9988" width="17.125" style="27" customWidth="1"/>
    <col min="9989" max="9989" width="91.875" style="27" customWidth="1"/>
    <col min="9990" max="9990" width="157.375" style="27" customWidth="1"/>
    <col min="9991" max="10231" width="9" style="27"/>
    <col min="10232" max="10232" width="8.875" style="27" customWidth="1"/>
    <col min="10233" max="10233" width="72.75" style="27" customWidth="1"/>
    <col min="10234" max="10234" width="10.75" style="27" customWidth="1"/>
    <col min="10235" max="10235" width="8.625" style="27" customWidth="1"/>
    <col min="10236" max="10236" width="9" style="27" customWidth="1"/>
    <col min="10237" max="10237" width="13.375" style="27" customWidth="1"/>
    <col min="10238" max="10238" width="17.125" style="27" customWidth="1"/>
    <col min="10239" max="10239" width="13.25" style="27" customWidth="1"/>
    <col min="10240" max="10240" width="17.375" style="27" customWidth="1"/>
    <col min="10241" max="10241" width="13.125" style="27" customWidth="1"/>
    <col min="10242" max="10242" width="16.5" style="27" customWidth="1"/>
    <col min="10243" max="10243" width="13.25" style="27" customWidth="1"/>
    <col min="10244" max="10244" width="17.125" style="27" customWidth="1"/>
    <col min="10245" max="10245" width="91.875" style="27" customWidth="1"/>
    <col min="10246" max="10246" width="157.375" style="27" customWidth="1"/>
    <col min="10247" max="10487" width="9" style="27"/>
    <col min="10488" max="10488" width="8.875" style="27" customWidth="1"/>
    <col min="10489" max="10489" width="72.75" style="27" customWidth="1"/>
    <col min="10490" max="10490" width="10.75" style="27" customWidth="1"/>
    <col min="10491" max="10491" width="8.625" style="27" customWidth="1"/>
    <col min="10492" max="10492" width="9" style="27" customWidth="1"/>
    <col min="10493" max="10493" width="13.375" style="27" customWidth="1"/>
    <col min="10494" max="10494" width="17.125" style="27" customWidth="1"/>
    <col min="10495" max="10495" width="13.25" style="27" customWidth="1"/>
    <col min="10496" max="10496" width="17.375" style="27" customWidth="1"/>
    <col min="10497" max="10497" width="13.125" style="27" customWidth="1"/>
    <col min="10498" max="10498" width="16.5" style="27" customWidth="1"/>
    <col min="10499" max="10499" width="13.25" style="27" customWidth="1"/>
    <col min="10500" max="10500" width="17.125" style="27" customWidth="1"/>
    <col min="10501" max="10501" width="91.875" style="27" customWidth="1"/>
    <col min="10502" max="10502" width="157.375" style="27" customWidth="1"/>
    <col min="10503" max="10743" width="9" style="27"/>
    <col min="10744" max="10744" width="8.875" style="27" customWidth="1"/>
    <col min="10745" max="10745" width="72.75" style="27" customWidth="1"/>
    <col min="10746" max="10746" width="10.75" style="27" customWidth="1"/>
    <col min="10747" max="10747" width="8.625" style="27" customWidth="1"/>
    <col min="10748" max="10748" width="9" style="27" customWidth="1"/>
    <col min="10749" max="10749" width="13.375" style="27" customWidth="1"/>
    <col min="10750" max="10750" width="17.125" style="27" customWidth="1"/>
    <col min="10751" max="10751" width="13.25" style="27" customWidth="1"/>
    <col min="10752" max="10752" width="17.375" style="27" customWidth="1"/>
    <col min="10753" max="10753" width="13.125" style="27" customWidth="1"/>
    <col min="10754" max="10754" width="16.5" style="27" customWidth="1"/>
    <col min="10755" max="10755" width="13.25" style="27" customWidth="1"/>
    <col min="10756" max="10756" width="17.125" style="27" customWidth="1"/>
    <col min="10757" max="10757" width="91.875" style="27" customWidth="1"/>
    <col min="10758" max="10758" width="157.375" style="27" customWidth="1"/>
    <col min="10759" max="10999" width="9" style="27"/>
    <col min="11000" max="11000" width="8.875" style="27" customWidth="1"/>
    <col min="11001" max="11001" width="72.75" style="27" customWidth="1"/>
    <col min="11002" max="11002" width="10.75" style="27" customWidth="1"/>
    <col min="11003" max="11003" width="8.625" style="27" customWidth="1"/>
    <col min="11004" max="11004" width="9" style="27" customWidth="1"/>
    <col min="11005" max="11005" width="13.375" style="27" customWidth="1"/>
    <col min="11006" max="11006" width="17.125" style="27" customWidth="1"/>
    <col min="11007" max="11007" width="13.25" style="27" customWidth="1"/>
    <col min="11008" max="11008" width="17.375" style="27" customWidth="1"/>
    <col min="11009" max="11009" width="13.125" style="27" customWidth="1"/>
    <col min="11010" max="11010" width="16.5" style="27" customWidth="1"/>
    <col min="11011" max="11011" width="13.25" style="27" customWidth="1"/>
    <col min="11012" max="11012" width="17.125" style="27" customWidth="1"/>
    <col min="11013" max="11013" width="91.875" style="27" customWidth="1"/>
    <col min="11014" max="11014" width="157.375" style="27" customWidth="1"/>
    <col min="11015" max="11255" width="9" style="27"/>
    <col min="11256" max="11256" width="8.875" style="27" customWidth="1"/>
    <col min="11257" max="11257" width="72.75" style="27" customWidth="1"/>
    <col min="11258" max="11258" width="10.75" style="27" customWidth="1"/>
    <col min="11259" max="11259" width="8.625" style="27" customWidth="1"/>
    <col min="11260" max="11260" width="9" style="27" customWidth="1"/>
    <col min="11261" max="11261" width="13.375" style="27" customWidth="1"/>
    <col min="11262" max="11262" width="17.125" style="27" customWidth="1"/>
    <col min="11263" max="11263" width="13.25" style="27" customWidth="1"/>
    <col min="11264" max="11264" width="17.375" style="27" customWidth="1"/>
    <col min="11265" max="11265" width="13.125" style="27" customWidth="1"/>
    <col min="11266" max="11266" width="16.5" style="27" customWidth="1"/>
    <col min="11267" max="11267" width="13.25" style="27" customWidth="1"/>
    <col min="11268" max="11268" width="17.125" style="27" customWidth="1"/>
    <col min="11269" max="11269" width="91.875" style="27" customWidth="1"/>
    <col min="11270" max="11270" width="157.375" style="27" customWidth="1"/>
    <col min="11271" max="11511" width="9" style="27"/>
    <col min="11512" max="11512" width="8.875" style="27" customWidth="1"/>
    <col min="11513" max="11513" width="72.75" style="27" customWidth="1"/>
    <col min="11514" max="11514" width="10.75" style="27" customWidth="1"/>
    <col min="11515" max="11515" width="8.625" style="27" customWidth="1"/>
    <col min="11516" max="11516" width="9" style="27" customWidth="1"/>
    <col min="11517" max="11517" width="13.375" style="27" customWidth="1"/>
    <col min="11518" max="11518" width="17.125" style="27" customWidth="1"/>
    <col min="11519" max="11519" width="13.25" style="27" customWidth="1"/>
    <col min="11520" max="11520" width="17.375" style="27" customWidth="1"/>
    <col min="11521" max="11521" width="13.125" style="27" customWidth="1"/>
    <col min="11522" max="11522" width="16.5" style="27" customWidth="1"/>
    <col min="11523" max="11523" width="13.25" style="27" customWidth="1"/>
    <col min="11524" max="11524" width="17.125" style="27" customWidth="1"/>
    <col min="11525" max="11525" width="91.875" style="27" customWidth="1"/>
    <col min="11526" max="11526" width="157.375" style="27" customWidth="1"/>
    <col min="11527" max="11767" width="9" style="27"/>
    <col min="11768" max="11768" width="8.875" style="27" customWidth="1"/>
    <col min="11769" max="11769" width="72.75" style="27" customWidth="1"/>
    <col min="11770" max="11770" width="10.75" style="27" customWidth="1"/>
    <col min="11771" max="11771" width="8.625" style="27" customWidth="1"/>
    <col min="11772" max="11772" width="9" style="27" customWidth="1"/>
    <col min="11773" max="11773" width="13.375" style="27" customWidth="1"/>
    <col min="11774" max="11774" width="17.125" style="27" customWidth="1"/>
    <col min="11775" max="11775" width="13.25" style="27" customWidth="1"/>
    <col min="11776" max="11776" width="17.375" style="27" customWidth="1"/>
    <col min="11777" max="11777" width="13.125" style="27" customWidth="1"/>
    <col min="11778" max="11778" width="16.5" style="27" customWidth="1"/>
    <col min="11779" max="11779" width="13.25" style="27" customWidth="1"/>
    <col min="11780" max="11780" width="17.125" style="27" customWidth="1"/>
    <col min="11781" max="11781" width="91.875" style="27" customWidth="1"/>
    <col min="11782" max="11782" width="157.375" style="27" customWidth="1"/>
    <col min="11783" max="12023" width="9" style="27"/>
    <col min="12024" max="12024" width="8.875" style="27" customWidth="1"/>
    <col min="12025" max="12025" width="72.75" style="27" customWidth="1"/>
    <col min="12026" max="12026" width="10.75" style="27" customWidth="1"/>
    <col min="12027" max="12027" width="8.625" style="27" customWidth="1"/>
    <col min="12028" max="12028" width="9" style="27" customWidth="1"/>
    <col min="12029" max="12029" width="13.375" style="27" customWidth="1"/>
    <col min="12030" max="12030" width="17.125" style="27" customWidth="1"/>
    <col min="12031" max="12031" width="13.25" style="27" customWidth="1"/>
    <col min="12032" max="12032" width="17.375" style="27" customWidth="1"/>
    <col min="12033" max="12033" width="13.125" style="27" customWidth="1"/>
    <col min="12034" max="12034" width="16.5" style="27" customWidth="1"/>
    <col min="12035" max="12035" width="13.25" style="27" customWidth="1"/>
    <col min="12036" max="12036" width="17.125" style="27" customWidth="1"/>
    <col min="12037" max="12037" width="91.875" style="27" customWidth="1"/>
    <col min="12038" max="12038" width="157.375" style="27" customWidth="1"/>
    <col min="12039" max="12279" width="9" style="27"/>
    <col min="12280" max="12280" width="8.875" style="27" customWidth="1"/>
    <col min="12281" max="12281" width="72.75" style="27" customWidth="1"/>
    <col min="12282" max="12282" width="10.75" style="27" customWidth="1"/>
    <col min="12283" max="12283" width="8.625" style="27" customWidth="1"/>
    <col min="12284" max="12284" width="9" style="27" customWidth="1"/>
    <col min="12285" max="12285" width="13.375" style="27" customWidth="1"/>
    <col min="12286" max="12286" width="17.125" style="27" customWidth="1"/>
    <col min="12287" max="12287" width="13.25" style="27" customWidth="1"/>
    <col min="12288" max="12288" width="17.375" style="27" customWidth="1"/>
    <col min="12289" max="12289" width="13.125" style="27" customWidth="1"/>
    <col min="12290" max="12290" width="16.5" style="27" customWidth="1"/>
    <col min="12291" max="12291" width="13.25" style="27" customWidth="1"/>
    <col min="12292" max="12292" width="17.125" style="27" customWidth="1"/>
    <col min="12293" max="12293" width="91.875" style="27" customWidth="1"/>
    <col min="12294" max="12294" width="157.375" style="27" customWidth="1"/>
    <col min="12295" max="12535" width="9" style="27"/>
    <col min="12536" max="12536" width="8.875" style="27" customWidth="1"/>
    <col min="12537" max="12537" width="72.75" style="27" customWidth="1"/>
    <col min="12538" max="12538" width="10.75" style="27" customWidth="1"/>
    <col min="12539" max="12539" width="8.625" style="27" customWidth="1"/>
    <col min="12540" max="12540" width="9" style="27" customWidth="1"/>
    <col min="12541" max="12541" width="13.375" style="27" customWidth="1"/>
    <col min="12542" max="12542" width="17.125" style="27" customWidth="1"/>
    <col min="12543" max="12543" width="13.25" style="27" customWidth="1"/>
    <col min="12544" max="12544" width="17.375" style="27" customWidth="1"/>
    <col min="12545" max="12545" width="13.125" style="27" customWidth="1"/>
    <col min="12546" max="12546" width="16.5" style="27" customWidth="1"/>
    <col min="12547" max="12547" width="13.25" style="27" customWidth="1"/>
    <col min="12548" max="12548" width="17.125" style="27" customWidth="1"/>
    <col min="12549" max="12549" width="91.875" style="27" customWidth="1"/>
    <col min="12550" max="12550" width="157.375" style="27" customWidth="1"/>
    <col min="12551" max="12791" width="9" style="27"/>
    <col min="12792" max="12792" width="8.875" style="27" customWidth="1"/>
    <col min="12793" max="12793" width="72.75" style="27" customWidth="1"/>
    <col min="12794" max="12794" width="10.75" style="27" customWidth="1"/>
    <col min="12795" max="12795" width="8.625" style="27" customWidth="1"/>
    <col min="12796" max="12796" width="9" style="27" customWidth="1"/>
    <col min="12797" max="12797" width="13.375" style="27" customWidth="1"/>
    <col min="12798" max="12798" width="17.125" style="27" customWidth="1"/>
    <col min="12799" max="12799" width="13.25" style="27" customWidth="1"/>
    <col min="12800" max="12800" width="17.375" style="27" customWidth="1"/>
    <col min="12801" max="12801" width="13.125" style="27" customWidth="1"/>
    <col min="12802" max="12802" width="16.5" style="27" customWidth="1"/>
    <col min="12803" max="12803" width="13.25" style="27" customWidth="1"/>
    <col min="12804" max="12804" width="17.125" style="27" customWidth="1"/>
    <col min="12805" max="12805" width="91.875" style="27" customWidth="1"/>
    <col min="12806" max="12806" width="157.375" style="27" customWidth="1"/>
    <col min="12807" max="13047" width="9" style="27"/>
    <col min="13048" max="13048" width="8.875" style="27" customWidth="1"/>
    <col min="13049" max="13049" width="72.75" style="27" customWidth="1"/>
    <col min="13050" max="13050" width="10.75" style="27" customWidth="1"/>
    <col min="13051" max="13051" width="8.625" style="27" customWidth="1"/>
    <col min="13052" max="13052" width="9" style="27" customWidth="1"/>
    <col min="13053" max="13053" width="13.375" style="27" customWidth="1"/>
    <col min="13054" max="13054" width="17.125" style="27" customWidth="1"/>
    <col min="13055" max="13055" width="13.25" style="27" customWidth="1"/>
    <col min="13056" max="13056" width="17.375" style="27" customWidth="1"/>
    <col min="13057" max="13057" width="13.125" style="27" customWidth="1"/>
    <col min="13058" max="13058" width="16.5" style="27" customWidth="1"/>
    <col min="13059" max="13059" width="13.25" style="27" customWidth="1"/>
    <col min="13060" max="13060" width="17.125" style="27" customWidth="1"/>
    <col min="13061" max="13061" width="91.875" style="27" customWidth="1"/>
    <col min="13062" max="13062" width="157.375" style="27" customWidth="1"/>
    <col min="13063" max="13303" width="9" style="27"/>
    <col min="13304" max="13304" width="8.875" style="27" customWidth="1"/>
    <col min="13305" max="13305" width="72.75" style="27" customWidth="1"/>
    <col min="13306" max="13306" width="10.75" style="27" customWidth="1"/>
    <col min="13307" max="13307" width="8.625" style="27" customWidth="1"/>
    <col min="13308" max="13308" width="9" style="27" customWidth="1"/>
    <col min="13309" max="13309" width="13.375" style="27" customWidth="1"/>
    <col min="13310" max="13310" width="17.125" style="27" customWidth="1"/>
    <col min="13311" max="13311" width="13.25" style="27" customWidth="1"/>
    <col min="13312" max="13312" width="17.375" style="27" customWidth="1"/>
    <col min="13313" max="13313" width="13.125" style="27" customWidth="1"/>
    <col min="13314" max="13314" width="16.5" style="27" customWidth="1"/>
    <col min="13315" max="13315" width="13.25" style="27" customWidth="1"/>
    <col min="13316" max="13316" width="17.125" style="27" customWidth="1"/>
    <col min="13317" max="13317" width="91.875" style="27" customWidth="1"/>
    <col min="13318" max="13318" width="157.375" style="27" customWidth="1"/>
    <col min="13319" max="13559" width="9" style="27"/>
    <col min="13560" max="13560" width="8.875" style="27" customWidth="1"/>
    <col min="13561" max="13561" width="72.75" style="27" customWidth="1"/>
    <col min="13562" max="13562" width="10.75" style="27" customWidth="1"/>
    <col min="13563" max="13563" width="8.625" style="27" customWidth="1"/>
    <col min="13564" max="13564" width="9" style="27" customWidth="1"/>
    <col min="13565" max="13565" width="13.375" style="27" customWidth="1"/>
    <col min="13566" max="13566" width="17.125" style="27" customWidth="1"/>
    <col min="13567" max="13567" width="13.25" style="27" customWidth="1"/>
    <col min="13568" max="13568" width="17.375" style="27" customWidth="1"/>
    <col min="13569" max="13569" width="13.125" style="27" customWidth="1"/>
    <col min="13570" max="13570" width="16.5" style="27" customWidth="1"/>
    <col min="13571" max="13571" width="13.25" style="27" customWidth="1"/>
    <col min="13572" max="13572" width="17.125" style="27" customWidth="1"/>
    <col min="13573" max="13573" width="91.875" style="27" customWidth="1"/>
    <col min="13574" max="13574" width="157.375" style="27" customWidth="1"/>
    <col min="13575" max="13815" width="9" style="27"/>
    <col min="13816" max="13816" width="8.875" style="27" customWidth="1"/>
    <col min="13817" max="13817" width="72.75" style="27" customWidth="1"/>
    <col min="13818" max="13818" width="10.75" style="27" customWidth="1"/>
    <col min="13819" max="13819" width="8.625" style="27" customWidth="1"/>
    <col min="13820" max="13820" width="9" style="27" customWidth="1"/>
    <col min="13821" max="13821" width="13.375" style="27" customWidth="1"/>
    <col min="13822" max="13822" width="17.125" style="27" customWidth="1"/>
    <col min="13823" max="13823" width="13.25" style="27" customWidth="1"/>
    <col min="13824" max="13824" width="17.375" style="27" customWidth="1"/>
    <col min="13825" max="13825" width="13.125" style="27" customWidth="1"/>
    <col min="13826" max="13826" width="16.5" style="27" customWidth="1"/>
    <col min="13827" max="13827" width="13.25" style="27" customWidth="1"/>
    <col min="13828" max="13828" width="17.125" style="27" customWidth="1"/>
    <col min="13829" max="13829" width="91.875" style="27" customWidth="1"/>
    <col min="13830" max="13830" width="157.375" style="27" customWidth="1"/>
    <col min="13831" max="14071" width="9" style="27"/>
    <col min="14072" max="14072" width="8.875" style="27" customWidth="1"/>
    <col min="14073" max="14073" width="72.75" style="27" customWidth="1"/>
    <col min="14074" max="14074" width="10.75" style="27" customWidth="1"/>
    <col min="14075" max="14075" width="8.625" style="27" customWidth="1"/>
    <col min="14076" max="14076" width="9" style="27" customWidth="1"/>
    <col min="14077" max="14077" width="13.375" style="27" customWidth="1"/>
    <col min="14078" max="14078" width="17.125" style="27" customWidth="1"/>
    <col min="14079" max="14079" width="13.25" style="27" customWidth="1"/>
    <col min="14080" max="14080" width="17.375" style="27" customWidth="1"/>
    <col min="14081" max="14081" width="13.125" style="27" customWidth="1"/>
    <col min="14082" max="14082" width="16.5" style="27" customWidth="1"/>
    <col min="14083" max="14083" width="13.25" style="27" customWidth="1"/>
    <col min="14084" max="14084" width="17.125" style="27" customWidth="1"/>
    <col min="14085" max="14085" width="91.875" style="27" customWidth="1"/>
    <col min="14086" max="14086" width="157.375" style="27" customWidth="1"/>
    <col min="14087" max="14327" width="9" style="27"/>
    <col min="14328" max="14328" width="8.875" style="27" customWidth="1"/>
    <col min="14329" max="14329" width="72.75" style="27" customWidth="1"/>
    <col min="14330" max="14330" width="10.75" style="27" customWidth="1"/>
    <col min="14331" max="14331" width="8.625" style="27" customWidth="1"/>
    <col min="14332" max="14332" width="9" style="27" customWidth="1"/>
    <col min="14333" max="14333" width="13.375" style="27" customWidth="1"/>
    <col min="14334" max="14334" width="17.125" style="27" customWidth="1"/>
    <col min="14335" max="14335" width="13.25" style="27" customWidth="1"/>
    <col min="14336" max="14336" width="17.375" style="27" customWidth="1"/>
    <col min="14337" max="14337" width="13.125" style="27" customWidth="1"/>
    <col min="14338" max="14338" width="16.5" style="27" customWidth="1"/>
    <col min="14339" max="14339" width="13.25" style="27" customWidth="1"/>
    <col min="14340" max="14340" width="17.125" style="27" customWidth="1"/>
    <col min="14341" max="14341" width="91.875" style="27" customWidth="1"/>
    <col min="14342" max="14342" width="157.375" style="27" customWidth="1"/>
    <col min="14343" max="14583" width="9" style="27"/>
    <col min="14584" max="14584" width="8.875" style="27" customWidth="1"/>
    <col min="14585" max="14585" width="72.75" style="27" customWidth="1"/>
    <col min="14586" max="14586" width="10.75" style="27" customWidth="1"/>
    <col min="14587" max="14587" width="8.625" style="27" customWidth="1"/>
    <col min="14588" max="14588" width="9" style="27" customWidth="1"/>
    <col min="14589" max="14589" width="13.375" style="27" customWidth="1"/>
    <col min="14590" max="14590" width="17.125" style="27" customWidth="1"/>
    <col min="14591" max="14591" width="13.25" style="27" customWidth="1"/>
    <col min="14592" max="14592" width="17.375" style="27" customWidth="1"/>
    <col min="14593" max="14593" width="13.125" style="27" customWidth="1"/>
    <col min="14594" max="14594" width="16.5" style="27" customWidth="1"/>
    <col min="14595" max="14595" width="13.25" style="27" customWidth="1"/>
    <col min="14596" max="14596" width="17.125" style="27" customWidth="1"/>
    <col min="14597" max="14597" width="91.875" style="27" customWidth="1"/>
    <col min="14598" max="14598" width="157.375" style="27" customWidth="1"/>
    <col min="14599" max="14839" width="9" style="27"/>
    <col min="14840" max="14840" width="8.875" style="27" customWidth="1"/>
    <col min="14841" max="14841" width="72.75" style="27" customWidth="1"/>
    <col min="14842" max="14842" width="10.75" style="27" customWidth="1"/>
    <col min="14843" max="14843" width="8.625" style="27" customWidth="1"/>
    <col min="14844" max="14844" width="9" style="27" customWidth="1"/>
    <col min="14845" max="14845" width="13.375" style="27" customWidth="1"/>
    <col min="14846" max="14846" width="17.125" style="27" customWidth="1"/>
    <col min="14847" max="14847" width="13.25" style="27" customWidth="1"/>
    <col min="14848" max="14848" width="17.375" style="27" customWidth="1"/>
    <col min="14849" max="14849" width="13.125" style="27" customWidth="1"/>
    <col min="14850" max="14850" width="16.5" style="27" customWidth="1"/>
    <col min="14851" max="14851" width="13.25" style="27" customWidth="1"/>
    <col min="14852" max="14852" width="17.125" style="27" customWidth="1"/>
    <col min="14853" max="14853" width="91.875" style="27" customWidth="1"/>
    <col min="14854" max="14854" width="157.375" style="27" customWidth="1"/>
    <col min="14855" max="15095" width="9" style="27"/>
    <col min="15096" max="15096" width="8.875" style="27" customWidth="1"/>
    <col min="15097" max="15097" width="72.75" style="27" customWidth="1"/>
    <col min="15098" max="15098" width="10.75" style="27" customWidth="1"/>
    <col min="15099" max="15099" width="8.625" style="27" customWidth="1"/>
    <col min="15100" max="15100" width="9" style="27" customWidth="1"/>
    <col min="15101" max="15101" width="13.375" style="27" customWidth="1"/>
    <col min="15102" max="15102" width="17.125" style="27" customWidth="1"/>
    <col min="15103" max="15103" width="13.25" style="27" customWidth="1"/>
    <col min="15104" max="15104" width="17.375" style="27" customWidth="1"/>
    <col min="15105" max="15105" width="13.125" style="27" customWidth="1"/>
    <col min="15106" max="15106" width="16.5" style="27" customWidth="1"/>
    <col min="15107" max="15107" width="13.25" style="27" customWidth="1"/>
    <col min="15108" max="15108" width="17.125" style="27" customWidth="1"/>
    <col min="15109" max="15109" width="91.875" style="27" customWidth="1"/>
    <col min="15110" max="15110" width="157.375" style="27" customWidth="1"/>
    <col min="15111" max="15351" width="9" style="27"/>
    <col min="15352" max="15352" width="8.875" style="27" customWidth="1"/>
    <col min="15353" max="15353" width="72.75" style="27" customWidth="1"/>
    <col min="15354" max="15354" width="10.75" style="27" customWidth="1"/>
    <col min="15355" max="15355" width="8.625" style="27" customWidth="1"/>
    <col min="15356" max="15356" width="9" style="27" customWidth="1"/>
    <col min="15357" max="15357" width="13.375" style="27" customWidth="1"/>
    <col min="15358" max="15358" width="17.125" style="27" customWidth="1"/>
    <col min="15359" max="15359" width="13.25" style="27" customWidth="1"/>
    <col min="15360" max="15360" width="17.375" style="27" customWidth="1"/>
    <col min="15361" max="15361" width="13.125" style="27" customWidth="1"/>
    <col min="15362" max="15362" width="16.5" style="27" customWidth="1"/>
    <col min="15363" max="15363" width="13.25" style="27" customWidth="1"/>
    <col min="15364" max="15364" width="17.125" style="27" customWidth="1"/>
    <col min="15365" max="15365" width="91.875" style="27" customWidth="1"/>
    <col min="15366" max="15366" width="157.375" style="27" customWidth="1"/>
    <col min="15367" max="15607" width="9" style="27"/>
    <col min="15608" max="15608" width="8.875" style="27" customWidth="1"/>
    <col min="15609" max="15609" width="72.75" style="27" customWidth="1"/>
    <col min="15610" max="15610" width="10.75" style="27" customWidth="1"/>
    <col min="15611" max="15611" width="8.625" style="27" customWidth="1"/>
    <col min="15612" max="15612" width="9" style="27" customWidth="1"/>
    <col min="15613" max="15613" width="13.375" style="27" customWidth="1"/>
    <col min="15614" max="15614" width="17.125" style="27" customWidth="1"/>
    <col min="15615" max="15615" width="13.25" style="27" customWidth="1"/>
    <col min="15616" max="15616" width="17.375" style="27" customWidth="1"/>
    <col min="15617" max="15617" width="13.125" style="27" customWidth="1"/>
    <col min="15618" max="15618" width="16.5" style="27" customWidth="1"/>
    <col min="15619" max="15619" width="13.25" style="27" customWidth="1"/>
    <col min="15620" max="15620" width="17.125" style="27" customWidth="1"/>
    <col min="15621" max="15621" width="91.875" style="27" customWidth="1"/>
    <col min="15622" max="15622" width="157.375" style="27" customWidth="1"/>
    <col min="15623" max="15863" width="9" style="27"/>
    <col min="15864" max="15864" width="8.875" style="27" customWidth="1"/>
    <col min="15865" max="15865" width="72.75" style="27" customWidth="1"/>
    <col min="15866" max="15866" width="10.75" style="27" customWidth="1"/>
    <col min="15867" max="15867" width="8.625" style="27" customWidth="1"/>
    <col min="15868" max="15868" width="9" style="27" customWidth="1"/>
    <col min="15869" max="15869" width="13.375" style="27" customWidth="1"/>
    <col min="15870" max="15870" width="17.125" style="27" customWidth="1"/>
    <col min="15871" max="15871" width="13.25" style="27" customWidth="1"/>
    <col min="15872" max="15872" width="17.375" style="27" customWidth="1"/>
    <col min="15873" max="15873" width="13.125" style="27" customWidth="1"/>
    <col min="15874" max="15874" width="16.5" style="27" customWidth="1"/>
    <col min="15875" max="15875" width="13.25" style="27" customWidth="1"/>
    <col min="15876" max="15876" width="17.125" style="27" customWidth="1"/>
    <col min="15877" max="15877" width="91.875" style="27" customWidth="1"/>
    <col min="15878" max="15878" width="157.375" style="27" customWidth="1"/>
    <col min="15879" max="16119" width="9" style="27"/>
    <col min="16120" max="16120" width="8.875" style="27" customWidth="1"/>
    <col min="16121" max="16121" width="72.75" style="27" customWidth="1"/>
    <col min="16122" max="16122" width="10.75" style="27" customWidth="1"/>
    <col min="16123" max="16123" width="8.625" style="27" customWidth="1"/>
    <col min="16124" max="16124" width="9" style="27" customWidth="1"/>
    <col min="16125" max="16125" width="13.375" style="27" customWidth="1"/>
    <col min="16126" max="16126" width="17.125" style="27" customWidth="1"/>
    <col min="16127" max="16127" width="13.25" style="27" customWidth="1"/>
    <col min="16128" max="16128" width="17.375" style="27" customWidth="1"/>
    <col min="16129" max="16129" width="13.125" style="27" customWidth="1"/>
    <col min="16130" max="16130" width="16.5" style="27" customWidth="1"/>
    <col min="16131" max="16131" width="13.25" style="27" customWidth="1"/>
    <col min="16132" max="16132" width="17.125" style="27" customWidth="1"/>
    <col min="16133" max="16133" width="91.875" style="27" customWidth="1"/>
    <col min="16134" max="16134" width="157.375" style="27" customWidth="1"/>
    <col min="16135" max="16384" width="9" style="27"/>
  </cols>
  <sheetData>
    <row r="1" spans="1:43" ht="15.75" customHeight="1">
      <c r="A1" s="19"/>
      <c r="B1" s="19"/>
      <c r="C1" s="635" t="s">
        <v>482</v>
      </c>
      <c r="D1" s="635"/>
      <c r="E1" s="576"/>
      <c r="F1" s="576"/>
      <c r="G1" s="576"/>
      <c r="H1" s="576"/>
      <c r="I1" s="576"/>
      <c r="J1" s="19"/>
      <c r="K1" s="19"/>
      <c r="L1" s="19"/>
      <c r="M1" s="58"/>
      <c r="N1" s="58"/>
      <c r="O1" s="58"/>
      <c r="P1" s="58"/>
      <c r="Q1" s="58"/>
      <c r="R1" s="58"/>
      <c r="S1" s="19"/>
      <c r="T1" s="58"/>
      <c r="U1" s="58"/>
      <c r="V1" s="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K1" s="19"/>
      <c r="AL1" s="19"/>
      <c r="AM1" s="19"/>
      <c r="AN1" s="19"/>
      <c r="AO1" s="19"/>
      <c r="AP1" s="19"/>
      <c r="AQ1" s="19"/>
    </row>
    <row r="2" spans="1:43">
      <c r="A2" s="19"/>
      <c r="B2" s="19"/>
      <c r="C2" s="635"/>
      <c r="D2" s="635"/>
      <c r="E2" s="576"/>
      <c r="F2" s="576"/>
      <c r="G2" s="576"/>
      <c r="H2" s="576"/>
      <c r="I2" s="576"/>
      <c r="J2" s="19"/>
      <c r="K2" s="19"/>
      <c r="L2" s="19"/>
      <c r="M2" s="58"/>
      <c r="N2" s="58"/>
      <c r="O2" s="58"/>
      <c r="P2" s="58"/>
      <c r="Q2" s="58"/>
      <c r="R2" s="58"/>
      <c r="S2" s="19"/>
      <c r="T2" s="58"/>
      <c r="U2" s="58"/>
      <c r="V2" s="5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19"/>
      <c r="AL2" s="19"/>
      <c r="AM2" s="19"/>
      <c r="AN2" s="19"/>
      <c r="AO2" s="19"/>
      <c r="AP2" s="19"/>
      <c r="AQ2" s="19"/>
    </row>
    <row r="3" spans="1:43" ht="33" customHeight="1">
      <c r="A3" s="19"/>
      <c r="B3" s="19"/>
      <c r="C3" s="635"/>
      <c r="D3" s="635"/>
      <c r="E3" s="576"/>
      <c r="F3" s="576"/>
      <c r="G3" s="576"/>
      <c r="H3" s="576"/>
      <c r="I3" s="576"/>
      <c r="J3" s="19"/>
      <c r="K3" s="19"/>
      <c r="L3" s="19"/>
      <c r="M3" s="58"/>
      <c r="N3" s="58"/>
      <c r="O3" s="58"/>
      <c r="P3" s="58"/>
      <c r="Q3" s="58"/>
      <c r="R3" s="58"/>
      <c r="S3" s="19"/>
      <c r="T3" s="58"/>
      <c r="U3" s="58"/>
      <c r="V3" s="5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19"/>
      <c r="AL3" s="19"/>
      <c r="AM3" s="19"/>
      <c r="AN3" s="19"/>
      <c r="AO3" s="19"/>
      <c r="AP3" s="19"/>
      <c r="AQ3" s="19"/>
    </row>
    <row r="4" spans="1:43" ht="18.75">
      <c r="A4" s="19"/>
      <c r="B4" s="19"/>
      <c r="C4" s="19"/>
      <c r="D4" s="4"/>
      <c r="F4" s="19"/>
      <c r="G4" s="19"/>
      <c r="H4" s="19"/>
      <c r="I4" s="19"/>
      <c r="J4" s="19"/>
      <c r="K4" s="19"/>
      <c r="L4" s="19"/>
      <c r="M4" s="58"/>
      <c r="N4" s="58"/>
      <c r="O4" s="58"/>
      <c r="P4" s="58"/>
      <c r="Q4" s="58"/>
      <c r="R4" s="58"/>
      <c r="S4" s="19"/>
      <c r="T4" s="58"/>
      <c r="U4" s="58"/>
      <c r="V4" s="5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19"/>
      <c r="AL4" s="19"/>
      <c r="AM4" s="19"/>
      <c r="AN4" s="19"/>
      <c r="AO4" s="19"/>
      <c r="AP4" s="19"/>
      <c r="AQ4" s="19"/>
    </row>
    <row r="5" spans="1:43" ht="20.25" customHeight="1">
      <c r="A5" s="677" t="s">
        <v>95</v>
      </c>
      <c r="B5" s="677"/>
      <c r="C5" s="677"/>
      <c r="D5" s="677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5.75" customHeight="1">
      <c r="A6" s="678" t="s">
        <v>182</v>
      </c>
      <c r="B6" s="678"/>
      <c r="C6" s="678"/>
      <c r="D6" s="678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19"/>
      <c r="AL6" s="19"/>
      <c r="AM6" s="19"/>
      <c r="AN6" s="19"/>
      <c r="AO6" s="19"/>
      <c r="AP6" s="19"/>
      <c r="AQ6" s="19"/>
    </row>
    <row r="7" spans="1:43" ht="9" customHeight="1">
      <c r="A7" s="679"/>
      <c r="B7" s="679"/>
      <c r="C7" s="679"/>
      <c r="D7" s="679"/>
    </row>
    <row r="8" spans="1:43" ht="21.75" customHeight="1">
      <c r="A8" s="680" t="s">
        <v>460</v>
      </c>
      <c r="B8" s="680"/>
      <c r="C8" s="680"/>
      <c r="D8" s="680"/>
    </row>
    <row r="9" spans="1:43">
      <c r="A9" s="681" t="s">
        <v>99</v>
      </c>
      <c r="B9" s="681"/>
      <c r="C9" s="681"/>
      <c r="D9" s="681"/>
    </row>
    <row r="10" spans="1:43" ht="15.75" customHeight="1">
      <c r="A10" s="682"/>
      <c r="B10" s="682"/>
      <c r="C10" s="682"/>
      <c r="D10" s="682"/>
    </row>
    <row r="11" spans="1:43">
      <c r="A11" s="27"/>
      <c r="B11" s="27"/>
      <c r="D11" s="45" t="s">
        <v>147</v>
      </c>
    </row>
    <row r="12" spans="1:43" ht="33" customHeight="1">
      <c r="A12" s="683" t="s">
        <v>103</v>
      </c>
      <c r="B12" s="684" t="s">
        <v>104</v>
      </c>
      <c r="C12" s="46" t="s">
        <v>471</v>
      </c>
      <c r="D12" s="46" t="s">
        <v>146</v>
      </c>
    </row>
    <row r="13" spans="1:43" ht="44.25" customHeight="1">
      <c r="A13" s="683"/>
      <c r="B13" s="684"/>
      <c r="C13" s="32" t="s">
        <v>94</v>
      </c>
      <c r="D13" s="32" t="s">
        <v>11</v>
      </c>
    </row>
    <row r="14" spans="1:43">
      <c r="A14" s="47">
        <v>1</v>
      </c>
      <c r="B14" s="48">
        <v>2</v>
      </c>
      <c r="C14" s="47" t="s">
        <v>156</v>
      </c>
      <c r="D14" s="47" t="s">
        <v>157</v>
      </c>
    </row>
    <row r="15" spans="1:43" ht="30.75" customHeight="1">
      <c r="A15" s="685" t="s">
        <v>120</v>
      </c>
      <c r="B15" s="685"/>
      <c r="C15" s="485">
        <f>C16+C40</f>
        <v>16.233999999999998</v>
      </c>
      <c r="D15" s="486">
        <f>C15</f>
        <v>16.233999999999998</v>
      </c>
    </row>
    <row r="16" spans="1:43">
      <c r="A16" s="49" t="s">
        <v>105</v>
      </c>
      <c r="B16" s="40" t="s">
        <v>164</v>
      </c>
      <c r="C16" s="486">
        <f>C17+C27+C37</f>
        <v>16.233999999999998</v>
      </c>
      <c r="D16" s="486">
        <f t="shared" ref="D16:D51" si="0">C16</f>
        <v>16.233999999999998</v>
      </c>
    </row>
    <row r="17" spans="1:4">
      <c r="A17" s="49" t="s">
        <v>106</v>
      </c>
      <c r="B17" s="42" t="s">
        <v>121</v>
      </c>
      <c r="C17" s="486">
        <f>C18</f>
        <v>11.103999999999999</v>
      </c>
      <c r="D17" s="486">
        <f t="shared" si="0"/>
        <v>11.103999999999999</v>
      </c>
    </row>
    <row r="18" spans="1:4" ht="31.5">
      <c r="A18" s="49" t="s">
        <v>107</v>
      </c>
      <c r="B18" s="43" t="s">
        <v>466</v>
      </c>
      <c r="C18" s="486">
        <f>C21</f>
        <v>11.103999999999999</v>
      </c>
      <c r="D18" s="486">
        <f t="shared" si="0"/>
        <v>11.103999999999999</v>
      </c>
    </row>
    <row r="19" spans="1:4">
      <c r="A19" s="49" t="s">
        <v>122</v>
      </c>
      <c r="B19" s="44" t="s">
        <v>467</v>
      </c>
      <c r="C19" s="486"/>
      <c r="D19" s="486">
        <f t="shared" si="0"/>
        <v>0</v>
      </c>
    </row>
    <row r="20" spans="1:4">
      <c r="A20" s="49" t="s">
        <v>123</v>
      </c>
      <c r="B20" s="44" t="s">
        <v>468</v>
      </c>
      <c r="C20" s="486"/>
      <c r="D20" s="486">
        <f t="shared" si="0"/>
        <v>0</v>
      </c>
    </row>
    <row r="21" spans="1:4">
      <c r="A21" s="49" t="s">
        <v>302</v>
      </c>
      <c r="B21" s="44" t="s">
        <v>469</v>
      </c>
      <c r="C21" s="486">
        <f>2.274+8.83</f>
        <v>11.103999999999999</v>
      </c>
      <c r="D21" s="486">
        <f t="shared" si="0"/>
        <v>11.103999999999999</v>
      </c>
    </row>
    <row r="22" spans="1:4" ht="30.75" customHeight="1">
      <c r="A22" s="49" t="s">
        <v>108</v>
      </c>
      <c r="B22" s="43" t="s">
        <v>151</v>
      </c>
      <c r="C22" s="486"/>
      <c r="D22" s="486">
        <f t="shared" si="0"/>
        <v>0</v>
      </c>
    </row>
    <row r="23" spans="1:4" ht="20.25" customHeight="1">
      <c r="A23" s="49" t="s">
        <v>109</v>
      </c>
      <c r="B23" s="43" t="s">
        <v>190</v>
      </c>
      <c r="C23" s="486"/>
      <c r="D23" s="486">
        <f t="shared" si="0"/>
        <v>0</v>
      </c>
    </row>
    <row r="24" spans="1:4" ht="31.5">
      <c r="A24" s="49" t="s">
        <v>124</v>
      </c>
      <c r="B24" s="44" t="s">
        <v>158</v>
      </c>
      <c r="C24" s="486"/>
      <c r="D24" s="486">
        <f t="shared" si="0"/>
        <v>0</v>
      </c>
    </row>
    <row r="25" spans="1:4">
      <c r="A25" s="49" t="s">
        <v>125</v>
      </c>
      <c r="B25" s="44" t="s">
        <v>159</v>
      </c>
      <c r="C25" s="486"/>
      <c r="D25" s="486">
        <f t="shared" si="0"/>
        <v>0</v>
      </c>
    </row>
    <row r="26" spans="1:4">
      <c r="A26" s="49" t="s">
        <v>110</v>
      </c>
      <c r="B26" s="43" t="s">
        <v>160</v>
      </c>
      <c r="C26" s="486"/>
      <c r="D26" s="486">
        <f t="shared" si="0"/>
        <v>0</v>
      </c>
    </row>
    <row r="27" spans="1:4">
      <c r="A27" s="49" t="s">
        <v>111</v>
      </c>
      <c r="B27" s="43" t="s">
        <v>165</v>
      </c>
      <c r="C27" s="486">
        <f>C28</f>
        <v>2.65</v>
      </c>
      <c r="D27" s="486">
        <f t="shared" si="0"/>
        <v>2.65</v>
      </c>
    </row>
    <row r="28" spans="1:4">
      <c r="A28" s="49" t="s">
        <v>126</v>
      </c>
      <c r="B28" s="43" t="s">
        <v>161</v>
      </c>
      <c r="C28" s="486">
        <f>C31</f>
        <v>2.65</v>
      </c>
      <c r="D28" s="486">
        <f t="shared" si="0"/>
        <v>2.65</v>
      </c>
    </row>
    <row r="29" spans="1:4">
      <c r="A29" s="49" t="s">
        <v>127</v>
      </c>
      <c r="B29" s="44" t="s">
        <v>467</v>
      </c>
      <c r="C29" s="486"/>
      <c r="D29" s="486">
        <f t="shared" si="0"/>
        <v>0</v>
      </c>
    </row>
    <row r="30" spans="1:4">
      <c r="A30" s="49" t="s">
        <v>128</v>
      </c>
      <c r="B30" s="44" t="s">
        <v>468</v>
      </c>
      <c r="C30" s="486"/>
      <c r="D30" s="486">
        <f t="shared" si="0"/>
        <v>0</v>
      </c>
    </row>
    <row r="31" spans="1:4">
      <c r="A31" s="49" t="s">
        <v>470</v>
      </c>
      <c r="B31" s="44" t="s">
        <v>469</v>
      </c>
      <c r="C31" s="486">
        <v>2.65</v>
      </c>
      <c r="D31" s="486">
        <f t="shared" si="0"/>
        <v>2.65</v>
      </c>
    </row>
    <row r="32" spans="1:4">
      <c r="A32" s="49" t="s">
        <v>129</v>
      </c>
      <c r="B32" s="43" t="s">
        <v>130</v>
      </c>
      <c r="C32" s="486"/>
      <c r="D32" s="486">
        <f t="shared" si="0"/>
        <v>0</v>
      </c>
    </row>
    <row r="33" spans="1:6">
      <c r="A33" s="49" t="s">
        <v>131</v>
      </c>
      <c r="B33" s="43" t="s">
        <v>152</v>
      </c>
      <c r="C33" s="486"/>
      <c r="D33" s="486">
        <f t="shared" si="0"/>
        <v>0</v>
      </c>
    </row>
    <row r="34" spans="1:6" ht="18.75" hidden="1">
      <c r="A34" s="49" t="s">
        <v>132</v>
      </c>
      <c r="B34" s="44" t="s">
        <v>183</v>
      </c>
      <c r="C34" s="486"/>
      <c r="D34" s="486">
        <f t="shared" si="0"/>
        <v>0</v>
      </c>
    </row>
    <row r="35" spans="1:6" ht="18.75" hidden="1">
      <c r="A35" s="49" t="s">
        <v>133</v>
      </c>
      <c r="B35" s="44" t="s">
        <v>183</v>
      </c>
      <c r="C35" s="486"/>
      <c r="D35" s="486">
        <f t="shared" si="0"/>
        <v>0</v>
      </c>
    </row>
    <row r="36" spans="1:6" hidden="1">
      <c r="A36" s="49" t="s">
        <v>0</v>
      </c>
      <c r="B36" s="44" t="s">
        <v>0</v>
      </c>
      <c r="C36" s="486"/>
      <c r="D36" s="486">
        <f t="shared" si="0"/>
        <v>0</v>
      </c>
    </row>
    <row r="37" spans="1:6">
      <c r="A37" s="49" t="s">
        <v>134</v>
      </c>
      <c r="B37" s="42" t="s">
        <v>153</v>
      </c>
      <c r="C37" s="487">
        <v>2.48</v>
      </c>
      <c r="D37" s="486">
        <f t="shared" si="0"/>
        <v>2.48</v>
      </c>
    </row>
    <row r="38" spans="1:6">
      <c r="A38" s="49" t="s">
        <v>135</v>
      </c>
      <c r="B38" s="42" t="s">
        <v>136</v>
      </c>
      <c r="C38" s="486"/>
      <c r="D38" s="486">
        <f t="shared" si="0"/>
        <v>0</v>
      </c>
    </row>
    <row r="39" spans="1:6" ht="18.75">
      <c r="A39" s="49" t="s">
        <v>137</v>
      </c>
      <c r="B39" s="43" t="s">
        <v>162</v>
      </c>
      <c r="C39" s="486"/>
      <c r="D39" s="486">
        <f t="shared" si="0"/>
        <v>0</v>
      </c>
      <c r="E39" s="28"/>
      <c r="F39" s="29"/>
    </row>
    <row r="40" spans="1:6">
      <c r="A40" s="49" t="s">
        <v>112</v>
      </c>
      <c r="B40" s="40" t="s">
        <v>163</v>
      </c>
      <c r="C40" s="486">
        <f>C50</f>
        <v>0</v>
      </c>
      <c r="D40" s="486">
        <f t="shared" si="0"/>
        <v>0</v>
      </c>
    </row>
    <row r="41" spans="1:6">
      <c r="A41" s="49" t="s">
        <v>113</v>
      </c>
      <c r="B41" s="42" t="s">
        <v>138</v>
      </c>
      <c r="C41" s="486"/>
      <c r="D41" s="486">
        <f t="shared" si="0"/>
        <v>0</v>
      </c>
    </row>
    <row r="42" spans="1:6">
      <c r="A42" s="49" t="s">
        <v>114</v>
      </c>
      <c r="B42" s="42" t="s">
        <v>139</v>
      </c>
      <c r="C42" s="486"/>
      <c r="D42" s="486">
        <f t="shared" si="0"/>
        <v>0</v>
      </c>
    </row>
    <row r="43" spans="1:6">
      <c r="A43" s="49" t="s">
        <v>115</v>
      </c>
      <c r="B43" s="42" t="s">
        <v>140</v>
      </c>
      <c r="C43" s="486"/>
      <c r="D43" s="486">
        <f t="shared" si="0"/>
        <v>0</v>
      </c>
    </row>
    <row r="44" spans="1:6">
      <c r="A44" s="49" t="s">
        <v>116</v>
      </c>
      <c r="B44" s="42" t="s">
        <v>141</v>
      </c>
      <c r="C44" s="486"/>
      <c r="D44" s="486">
        <f t="shared" si="0"/>
        <v>0</v>
      </c>
    </row>
    <row r="45" spans="1:6">
      <c r="A45" s="49" t="s">
        <v>117</v>
      </c>
      <c r="B45" s="42" t="s">
        <v>184</v>
      </c>
      <c r="C45" s="486"/>
      <c r="D45" s="486">
        <f t="shared" si="0"/>
        <v>0</v>
      </c>
    </row>
    <row r="46" spans="1:6">
      <c r="A46" s="49" t="s">
        <v>142</v>
      </c>
      <c r="B46" s="43" t="s">
        <v>185</v>
      </c>
      <c r="C46" s="486"/>
      <c r="D46" s="486">
        <f t="shared" si="0"/>
        <v>0</v>
      </c>
    </row>
    <row r="47" spans="1:6" ht="33" customHeight="1">
      <c r="A47" s="49" t="s">
        <v>154</v>
      </c>
      <c r="B47" s="44" t="s">
        <v>191</v>
      </c>
      <c r="C47" s="486"/>
      <c r="D47" s="486">
        <f t="shared" si="0"/>
        <v>0</v>
      </c>
    </row>
    <row r="48" spans="1:6" ht="31.5">
      <c r="A48" s="49" t="s">
        <v>143</v>
      </c>
      <c r="B48" s="43" t="s">
        <v>186</v>
      </c>
      <c r="C48" s="486"/>
      <c r="D48" s="486">
        <f t="shared" si="0"/>
        <v>0</v>
      </c>
    </row>
    <row r="49" spans="1:36" ht="31.5">
      <c r="A49" s="49" t="s">
        <v>155</v>
      </c>
      <c r="B49" s="44" t="s">
        <v>192</v>
      </c>
      <c r="C49" s="486"/>
      <c r="D49" s="486">
        <f t="shared" si="0"/>
        <v>0</v>
      </c>
    </row>
    <row r="50" spans="1:36">
      <c r="A50" s="49" t="s">
        <v>118</v>
      </c>
      <c r="B50" s="42" t="s">
        <v>144</v>
      </c>
      <c r="C50" s="486">
        <v>0</v>
      </c>
      <c r="D50" s="486">
        <f t="shared" si="0"/>
        <v>0</v>
      </c>
    </row>
    <row r="51" spans="1:36" ht="20.25">
      <c r="A51" s="49" t="s">
        <v>119</v>
      </c>
      <c r="B51" s="42" t="s">
        <v>145</v>
      </c>
      <c r="C51" s="41"/>
      <c r="D51" s="486">
        <f t="shared" si="0"/>
        <v>0</v>
      </c>
      <c r="E51" s="620" t="s">
        <v>485</v>
      </c>
    </row>
    <row r="53" spans="1:36" ht="196.5" customHeight="1">
      <c r="A53" s="673" t="s">
        <v>483</v>
      </c>
      <c r="B53" s="673"/>
      <c r="C53" s="673"/>
      <c r="D53" s="673"/>
      <c r="E53" s="673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</row>
    <row r="54" spans="1:36" ht="37.5" customHeight="1">
      <c r="A54" s="657"/>
      <c r="B54" s="657"/>
      <c r="C54" s="657"/>
      <c r="D54" s="657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</row>
    <row r="55" spans="1:36" ht="53.25" customHeight="1">
      <c r="A55" s="674" t="s">
        <v>484</v>
      </c>
      <c r="B55" s="674"/>
      <c r="C55" s="674"/>
      <c r="D55" s="674"/>
      <c r="E55" s="674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</row>
    <row r="56" spans="1:36" ht="48.75" customHeight="1">
      <c r="A56" s="675"/>
      <c r="B56" s="675"/>
      <c r="C56" s="675"/>
      <c r="D56" s="675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33"/>
    </row>
    <row r="57" spans="1:36" ht="144" customHeight="1">
      <c r="A57" s="654"/>
      <c r="B57" s="654"/>
      <c r="C57" s="654"/>
      <c r="D57" s="654"/>
      <c r="E57" s="433"/>
    </row>
    <row r="58" spans="1:36" ht="132" customHeight="1">
      <c r="A58" s="676"/>
      <c r="B58" s="676"/>
      <c r="C58" s="676"/>
      <c r="D58" s="676"/>
    </row>
  </sheetData>
  <mergeCells count="16">
    <mergeCell ref="A58:D58"/>
    <mergeCell ref="A5:D5"/>
    <mergeCell ref="A6:D6"/>
    <mergeCell ref="A7:D7"/>
    <mergeCell ref="A8:D8"/>
    <mergeCell ref="A9:D9"/>
    <mergeCell ref="A10:D10"/>
    <mergeCell ref="A12:A13"/>
    <mergeCell ref="B12:B13"/>
    <mergeCell ref="A15:B15"/>
    <mergeCell ref="A54:D54"/>
    <mergeCell ref="A53:E53"/>
    <mergeCell ref="A55:E55"/>
    <mergeCell ref="C1:D3"/>
    <mergeCell ref="A56:D56"/>
    <mergeCell ref="A57:D57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55" fitToWidth="0" fitToHeight="0" orientation="portrait" r:id="rId1"/>
  <headerFooter>
    <oddHeader>&amp;C&amp;P</oddHeader>
  </headerFooter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1</vt:lpstr>
      <vt:lpstr>2</vt:lpstr>
      <vt:lpstr>3-19</vt:lpstr>
      <vt:lpstr>4</vt:lpstr>
      <vt:lpstr>5 </vt:lpstr>
      <vt:lpstr>6</vt:lpstr>
      <vt:lpstr>7</vt:lpstr>
      <vt:lpstr>8</vt:lpstr>
      <vt:lpstr>'1'!Заголовки_для_печати</vt:lpstr>
      <vt:lpstr>'2'!Заголовки_для_печати</vt:lpstr>
      <vt:lpstr>'3-19'!Заголовки_для_печати</vt:lpstr>
      <vt:lpstr>'4'!Заголовки_для_печати</vt:lpstr>
      <vt:lpstr>'5 '!Заголовки_для_печати</vt:lpstr>
      <vt:lpstr>'6'!Заголовки_для_печати</vt:lpstr>
      <vt:lpstr>'1'!Область_печати</vt:lpstr>
      <vt:lpstr>'2'!Область_печати</vt:lpstr>
      <vt:lpstr>'3-19'!Область_печати</vt:lpstr>
      <vt:lpstr>'4'!Область_печати</vt:lpstr>
      <vt:lpstr>'5 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EFREMOVA</cp:lastModifiedBy>
  <cp:lastPrinted>2019-11-14T08:03:06Z</cp:lastPrinted>
  <dcterms:created xsi:type="dcterms:W3CDTF">2009-07-27T10:10:26Z</dcterms:created>
  <dcterms:modified xsi:type="dcterms:W3CDTF">2019-11-14T08:03:10Z</dcterms:modified>
</cp:coreProperties>
</file>