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585" yWindow="75" windowWidth="19110" windowHeight="11250" tabRatio="823" firstSheet="6" activeTab="25"/>
  </bookViews>
  <sheets>
    <sheet name="1-20" sheetId="1" r:id="rId1"/>
    <sheet name="1-21" sheetId="35" r:id="rId2"/>
    <sheet name="1-22" sheetId="36" r:id="rId3"/>
    <sheet name="1-23" sheetId="37" r:id="rId4"/>
    <sheet name="1-24" sheetId="45" r:id="rId5"/>
    <sheet name="2" sheetId="5" r:id="rId6"/>
    <sheet name="3" sheetId="6" r:id="rId7"/>
    <sheet name="4" sheetId="47" r:id="rId8"/>
    <sheet name="5" sheetId="48" r:id="rId9"/>
    <sheet name="6" sheetId="49" r:id="rId10"/>
    <sheet name="7" sheetId="10" r:id="rId11"/>
    <sheet name="8" sheetId="11" r:id="rId12"/>
    <sheet name="9" sheetId="12" r:id="rId13"/>
    <sheet name="10" sheetId="13" r:id="rId14"/>
    <sheet name="11.1" sheetId="42" r:id="rId15"/>
    <sheet name="11.2" sheetId="44" r:id="rId16"/>
    <sheet name="11.3" sheetId="43" r:id="rId17"/>
    <sheet name="12" sheetId="17" r:id="rId18"/>
    <sheet name="13" sheetId="18" r:id="rId19"/>
    <sheet name="14 " sheetId="51" r:id="rId20"/>
    <sheet name="15" sheetId="20" r:id="rId21"/>
    <sheet name="16" sheetId="21" r:id="rId22"/>
    <sheet name="17" sheetId="22" r:id="rId23"/>
    <sheet name="18" sheetId="26" r:id="rId24"/>
    <sheet name="19" sheetId="28" r:id="rId25"/>
    <sheet name="Источники" sheetId="52" r:id="rId26"/>
  </sheets>
  <definedNames>
    <definedName name="__xlnm._FilterDatabase" localSheetId="23">#N/A</definedName>
    <definedName name="__xlnm._FilterDatabase" localSheetId="12">#N/A</definedName>
    <definedName name="__xlnm.Print_Area" localSheetId="13">#N/A</definedName>
    <definedName name="__xlnm.Print_Area" localSheetId="17">#N/A</definedName>
    <definedName name="__xlnm.Print_Area" localSheetId="18">#N/A</definedName>
    <definedName name="__xlnm.Print_Area" localSheetId="20">#N/A</definedName>
    <definedName name="__xlnm.Print_Area" localSheetId="21">#N/A</definedName>
    <definedName name="__xlnm.Print_Area" localSheetId="22">#N/A</definedName>
    <definedName name="__xlnm.Print_Area" localSheetId="23">#N/A</definedName>
    <definedName name="__xlnm.Print_Area" localSheetId="12">#N/A</definedName>
    <definedName name="_xlnm.Print_Area" localSheetId="5">'2'!$A$13:$CF$66</definedName>
    <definedName name="_xlnm.Print_Area" localSheetId="6">'3'!$A$14:$AO$97</definedName>
  </definedNames>
  <calcPr calcId="145621"/>
</workbook>
</file>

<file path=xl/calcChain.xml><?xml version="1.0" encoding="utf-8"?>
<calcChain xmlns="http://schemas.openxmlformats.org/spreadsheetml/2006/main">
  <c r="BN17" i="52" l="1"/>
  <c r="BN22" i="52"/>
  <c r="BN24" i="52"/>
  <c r="BN25" i="52"/>
  <c r="BN26" i="52"/>
  <c r="BN27" i="52"/>
  <c r="BN28" i="52"/>
  <c r="AK16" i="52"/>
  <c r="AK15" i="52" s="1"/>
  <c r="BN15" i="52" s="1"/>
  <c r="AR16" i="52"/>
  <c r="AR15" i="52" s="1"/>
  <c r="AY16" i="52"/>
  <c r="AY15" i="52" s="1"/>
  <c r="BF16" i="52"/>
  <c r="BF15" i="52" s="1"/>
  <c r="BM16" i="52"/>
  <c r="BM15" i="52" s="1"/>
  <c r="AK23" i="52"/>
  <c r="BN23" i="52" s="1"/>
  <c r="AR23" i="52"/>
  <c r="AY23" i="52"/>
  <c r="BF23" i="52"/>
  <c r="BM23" i="52"/>
  <c r="BN16" i="52" l="1"/>
  <c r="BF14" i="52"/>
  <c r="AR14" i="52"/>
  <c r="BM14" i="52"/>
  <c r="AY14" i="52"/>
  <c r="AK14" i="52"/>
  <c r="U71" i="6"/>
  <c r="V71" i="6"/>
  <c r="W71" i="6"/>
  <c r="X71" i="6"/>
  <c r="H71" i="6"/>
  <c r="K71" i="6"/>
  <c r="BN14" i="52" l="1"/>
  <c r="W52" i="5"/>
  <c r="V52" i="5"/>
  <c r="T52" i="5"/>
  <c r="I52" i="5"/>
  <c r="I51" i="5"/>
  <c r="I32" i="5"/>
  <c r="I31" i="5" s="1"/>
  <c r="AE70" i="48"/>
  <c r="AE69" i="48" s="1"/>
  <c r="Z70" i="48"/>
  <c r="AG70" i="48" s="1"/>
  <c r="U71" i="47"/>
  <c r="AI52" i="47"/>
  <c r="AZ61" i="1"/>
  <c r="AB52" i="5"/>
  <c r="AV53" i="5"/>
  <c r="AC71" i="6"/>
  <c r="R50" i="51"/>
  <c r="R49" i="51" s="1"/>
  <c r="R48" i="51" s="1"/>
  <c r="R21" i="51" s="1"/>
  <c r="R16" i="51" s="1"/>
  <c r="R15" i="51" s="1"/>
  <c r="M50" i="51"/>
  <c r="D50" i="51"/>
  <c r="DD70" i="10"/>
  <c r="CR71" i="47"/>
  <c r="AW70" i="47"/>
  <c r="BY70" i="47"/>
  <c r="CM71" i="47"/>
  <c r="D71" i="47"/>
  <c r="M71" i="6"/>
  <c r="BF52" i="5"/>
  <c r="Y52" i="5"/>
  <c r="AI52" i="5"/>
  <c r="AL62" i="1"/>
  <c r="V54" i="45"/>
  <c r="V53" i="45" s="1"/>
  <c r="V24" i="45"/>
  <c r="V96" i="36"/>
  <c r="V26" i="36" s="1"/>
  <c r="V54" i="36"/>
  <c r="V53" i="36"/>
  <c r="V49" i="36" s="1"/>
  <c r="V76" i="1"/>
  <c r="V54" i="1"/>
  <c r="V53" i="1" s="1"/>
  <c r="V49" i="1" s="1"/>
  <c r="AC51" i="6"/>
  <c r="U52" i="47"/>
  <c r="BP26" i="47"/>
  <c r="F51" i="10"/>
  <c r="F50" i="10" s="1"/>
  <c r="F46" i="10" s="1"/>
  <c r="F21" i="10" s="1"/>
  <c r="CB52" i="47"/>
  <c r="CB47" i="47"/>
  <c r="CB22" i="47" s="1"/>
  <c r="CL25" i="10"/>
  <c r="CL23" i="10"/>
  <c r="DD25" i="10"/>
  <c r="H46" i="10"/>
  <c r="AH51" i="10"/>
  <c r="AH50" i="10" s="1"/>
  <c r="I73" i="10"/>
  <c r="I74" i="10"/>
  <c r="I75" i="10"/>
  <c r="I76" i="10"/>
  <c r="I77" i="10"/>
  <c r="I79" i="10"/>
  <c r="I80" i="10"/>
  <c r="I81" i="10"/>
  <c r="J69" i="10"/>
  <c r="J68" i="10" s="1"/>
  <c r="E82" i="10"/>
  <c r="F82" i="10"/>
  <c r="F23" i="10" s="1"/>
  <c r="G82" i="10"/>
  <c r="H82" i="10"/>
  <c r="I82" i="10"/>
  <c r="J82" i="10"/>
  <c r="D82" i="10"/>
  <c r="D23" i="10" s="1"/>
  <c r="D19" i="10" s="1"/>
  <c r="D94" i="10"/>
  <c r="E94" i="10"/>
  <c r="F94" i="10"/>
  <c r="G94" i="10"/>
  <c r="H94" i="10"/>
  <c r="I94" i="10"/>
  <c r="J94" i="10"/>
  <c r="J25" i="10" s="1"/>
  <c r="J19" i="10" s="1"/>
  <c r="CP67" i="47"/>
  <c r="CZ66" i="10"/>
  <c r="CZ51" i="10" s="1"/>
  <c r="CX89" i="10"/>
  <c r="DC93" i="10"/>
  <c r="DC92" i="10"/>
  <c r="DC91" i="10"/>
  <c r="DC90" i="10"/>
  <c r="DC89" i="10"/>
  <c r="DC88" i="10"/>
  <c r="DC87" i="10"/>
  <c r="DC86" i="10"/>
  <c r="DC85" i="10"/>
  <c r="DC84" i="10"/>
  <c r="DC83" i="10"/>
  <c r="DC81" i="10"/>
  <c r="DC80" i="10"/>
  <c r="DC79" i="10"/>
  <c r="DC77" i="10"/>
  <c r="DC70" i="10"/>
  <c r="DC69" i="10"/>
  <c r="DC68" i="10"/>
  <c r="DC67" i="10"/>
  <c r="DC66" i="10"/>
  <c r="DC65" i="10"/>
  <c r="DC64" i="10"/>
  <c r="DC63" i="10"/>
  <c r="DC62" i="10"/>
  <c r="DC61" i="10"/>
  <c r="DC60" i="10"/>
  <c r="DC59" i="10"/>
  <c r="DC58" i="10"/>
  <c r="DC57" i="10"/>
  <c r="DC56" i="10"/>
  <c r="DC55" i="10"/>
  <c r="DC54" i="10"/>
  <c r="DC49" i="10"/>
  <c r="DC45" i="10"/>
  <c r="DC43" i="10"/>
  <c r="DC42" i="10"/>
  <c r="DC41" i="10"/>
  <c r="DC39" i="10"/>
  <c r="DC38" i="10"/>
  <c r="DC37" i="10"/>
  <c r="DC34" i="10"/>
  <c r="DC33" i="10"/>
  <c r="DC31" i="10"/>
  <c r="DC30" i="10"/>
  <c r="DC29" i="10"/>
  <c r="CX100" i="10"/>
  <c r="CX99" i="10"/>
  <c r="CX98" i="10"/>
  <c r="CX97" i="10"/>
  <c r="CX96" i="10"/>
  <c r="CX95" i="10"/>
  <c r="CX93" i="10"/>
  <c r="CZ91" i="10"/>
  <c r="CX83" i="10"/>
  <c r="CZ47" i="10"/>
  <c r="BH73" i="49"/>
  <c r="BH72" i="49" s="1"/>
  <c r="AL52" i="49"/>
  <c r="AB52" i="49"/>
  <c r="AB51" i="49" s="1"/>
  <c r="AY51" i="10"/>
  <c r="AZ50" i="10"/>
  <c r="AV51" i="10"/>
  <c r="AY46" i="10"/>
  <c r="AI47" i="48"/>
  <c r="AK47" i="48"/>
  <c r="CM48" i="47"/>
  <c r="CN97" i="47"/>
  <c r="CN98" i="47"/>
  <c r="CN99" i="47"/>
  <c r="CN100" i="47"/>
  <c r="CN101" i="47"/>
  <c r="CR96" i="47"/>
  <c r="CR97" i="47"/>
  <c r="CR98" i="47"/>
  <c r="CR99" i="47"/>
  <c r="CR100" i="47"/>
  <c r="CR101" i="47"/>
  <c r="CP94" i="10"/>
  <c r="CP25" i="10" s="1"/>
  <c r="CO94" i="10"/>
  <c r="CP88" i="10"/>
  <c r="CP87" i="10" s="1"/>
  <c r="CP86" i="10" s="1"/>
  <c r="CP82" i="10" s="1"/>
  <c r="CP81" i="10" s="1"/>
  <c r="CP80" i="10" s="1"/>
  <c r="CO82" i="10"/>
  <c r="DC82" i="10" s="1"/>
  <c r="CO76" i="10"/>
  <c r="DC76" i="10" s="1"/>
  <c r="CO75" i="10"/>
  <c r="DC75" i="10" s="1"/>
  <c r="CO74" i="10"/>
  <c r="DC74" i="10" s="1"/>
  <c r="CO73" i="10"/>
  <c r="DC73" i="10" s="1"/>
  <c r="CP69" i="10"/>
  <c r="CP68" i="10" s="1"/>
  <c r="CP51" i="10"/>
  <c r="CO51" i="10"/>
  <c r="CP50" i="10"/>
  <c r="CO50" i="10"/>
  <c r="CP47" i="10"/>
  <c r="CO47" i="10"/>
  <c r="CO25" i="10"/>
  <c r="CO23" i="10"/>
  <c r="CO21" i="10"/>
  <c r="CP20" i="10"/>
  <c r="CB76" i="10"/>
  <c r="DD76" i="10" s="1"/>
  <c r="CB75" i="10"/>
  <c r="DD75" i="10" s="1"/>
  <c r="CB74" i="10"/>
  <c r="DD74" i="10" s="1"/>
  <c r="CB73" i="10"/>
  <c r="DD73" i="10" s="1"/>
  <c r="CB72" i="10"/>
  <c r="DD72" i="10" s="1"/>
  <c r="CA72" i="10"/>
  <c r="CB71" i="10"/>
  <c r="DD71" i="10" s="1"/>
  <c r="CA71" i="10"/>
  <c r="CB69" i="10"/>
  <c r="CB68" i="10" s="1"/>
  <c r="CB46" i="10" s="1"/>
  <c r="CB21" i="10" s="1"/>
  <c r="CB19" i="10" s="1"/>
  <c r="CA53" i="10"/>
  <c r="CA52" i="10"/>
  <c r="CA44" i="10"/>
  <c r="CA40" i="10"/>
  <c r="CA36" i="10"/>
  <c r="CA32" i="10"/>
  <c r="CA28" i="10"/>
  <c r="CA26" i="10"/>
  <c r="CA20" i="10" s="1"/>
  <c r="CA25" i="10"/>
  <c r="CA24" i="10"/>
  <c r="CA23" i="10"/>
  <c r="CA22" i="10"/>
  <c r="CA21" i="10"/>
  <c r="BX76" i="10"/>
  <c r="BX75" i="10"/>
  <c r="BX74" i="10"/>
  <c r="BX73" i="10"/>
  <c r="BX51" i="10"/>
  <c r="BX50" i="10" s="1"/>
  <c r="BX44" i="10"/>
  <c r="CZ44" i="10" s="1"/>
  <c r="BX43" i="10"/>
  <c r="CZ43" i="10" s="1"/>
  <c r="BX42" i="10"/>
  <c r="CZ42" i="10" s="1"/>
  <c r="BX41" i="10"/>
  <c r="CZ41" i="10" s="1"/>
  <c r="BX39" i="10"/>
  <c r="CZ39" i="10" s="1"/>
  <c r="BX38" i="10"/>
  <c r="CZ38" i="10" s="1"/>
  <c r="BX37" i="10"/>
  <c r="CZ37" i="10" s="1"/>
  <c r="BX34" i="10"/>
  <c r="CZ34" i="10" s="1"/>
  <c r="BX33" i="10"/>
  <c r="BX31" i="10"/>
  <c r="BX30" i="10"/>
  <c r="BW25" i="10"/>
  <c r="BW21" i="10"/>
  <c r="BM100" i="10"/>
  <c r="BM99" i="10" s="1"/>
  <c r="BM98" i="10" s="1"/>
  <c r="BM97" i="10" s="1"/>
  <c r="BM96" i="10" s="1"/>
  <c r="BM95" i="10" s="1"/>
  <c r="BM94" i="10" s="1"/>
  <c r="BN94" i="10"/>
  <c r="BN25" i="10" s="1"/>
  <c r="BM72" i="10"/>
  <c r="BM71" i="10" s="1"/>
  <c r="BN69" i="10"/>
  <c r="BN68" i="10" s="1"/>
  <c r="BM53" i="10"/>
  <c r="BM52" i="10"/>
  <c r="BN51" i="10"/>
  <c r="BN48" i="10"/>
  <c r="BM40" i="10"/>
  <c r="BM36" i="10"/>
  <c r="BM32" i="10"/>
  <c r="BM28" i="10"/>
  <c r="BM27" i="10"/>
  <c r="BM26" i="10" s="1"/>
  <c r="BM20" i="10" s="1"/>
  <c r="BM24" i="10"/>
  <c r="BM23" i="10"/>
  <c r="BM22" i="10"/>
  <c r="BN20" i="10"/>
  <c r="BJ100" i="10"/>
  <c r="BJ99" i="10" s="1"/>
  <c r="BJ98" i="10" s="1"/>
  <c r="BJ97" i="10" s="1"/>
  <c r="BJ96" i="10" s="1"/>
  <c r="BJ95" i="10" s="1"/>
  <c r="BJ94" i="10" s="1"/>
  <c r="BJ25" i="10" s="1"/>
  <c r="BJ82" i="10"/>
  <c r="BH82" i="10"/>
  <c r="BH23" i="10" s="1"/>
  <c r="BH19" i="10" s="1"/>
  <c r="BJ72" i="10"/>
  <c r="BJ71" i="10" s="1"/>
  <c r="BJ51" i="10"/>
  <c r="BJ50" i="10" s="1"/>
  <c r="BJ46" i="10" s="1"/>
  <c r="BI51" i="10"/>
  <c r="BH51" i="10"/>
  <c r="BI48" i="10"/>
  <c r="BH48" i="10"/>
  <c r="BJ40" i="10"/>
  <c r="BJ36" i="10"/>
  <c r="BJ35" i="10" s="1"/>
  <c r="BJ32" i="10"/>
  <c r="BJ26" i="10"/>
  <c r="BJ20" i="10" s="1"/>
  <c r="BI25" i="10"/>
  <c r="BJ24" i="10"/>
  <c r="BJ23" i="10"/>
  <c r="BI21" i="10"/>
  <c r="AY100" i="10"/>
  <c r="AY99" i="10" s="1"/>
  <c r="AY98" i="10" s="1"/>
  <c r="AY97" i="10" s="1"/>
  <c r="AY96" i="10" s="1"/>
  <c r="AY95" i="10" s="1"/>
  <c r="AY94" i="10" s="1"/>
  <c r="AZ94" i="10"/>
  <c r="AY72" i="10"/>
  <c r="AY71" i="10" s="1"/>
  <c r="AZ69" i="10"/>
  <c r="AZ68" i="10" s="1"/>
  <c r="AZ46" i="10" s="1"/>
  <c r="AY53" i="10"/>
  <c r="AY52" i="10"/>
  <c r="AZ48" i="10"/>
  <c r="AY44" i="10"/>
  <c r="AY40" i="10"/>
  <c r="AY36" i="10"/>
  <c r="AY32" i="10"/>
  <c r="AY28" i="10"/>
  <c r="AY27" i="10" s="1"/>
  <c r="AY26" i="10" s="1"/>
  <c r="AY20" i="10" s="1"/>
  <c r="AZ25" i="10"/>
  <c r="AY24" i="10"/>
  <c r="AY23" i="10"/>
  <c r="AY22" i="10"/>
  <c r="AY21" i="10"/>
  <c r="AS19" i="10"/>
  <c r="AL94" i="10"/>
  <c r="AL25" i="10" s="1"/>
  <c r="AK94" i="10"/>
  <c r="DC94" i="10" s="1"/>
  <c r="AK72" i="10"/>
  <c r="I72" i="10" s="1"/>
  <c r="AK53" i="10"/>
  <c r="DC53" i="10" s="1"/>
  <c r="AK52" i="10"/>
  <c r="DC52" i="10" s="1"/>
  <c r="AK44" i="10"/>
  <c r="AK40" i="10"/>
  <c r="DC40" i="10" s="1"/>
  <c r="AK36" i="10"/>
  <c r="DC36" i="10" s="1"/>
  <c r="AK32" i="10"/>
  <c r="DC32" i="10" s="1"/>
  <c r="AK28" i="10"/>
  <c r="DC28" i="10" s="1"/>
  <c r="AK25" i="10"/>
  <c r="AK24" i="10"/>
  <c r="DC24" i="10" s="1"/>
  <c r="AK23" i="10"/>
  <c r="AK22" i="10"/>
  <c r="AK21" i="10"/>
  <c r="AK19" i="10" s="1"/>
  <c r="AV100" i="10"/>
  <c r="AV99" i="10" s="1"/>
  <c r="AV98" i="10" s="1"/>
  <c r="AV97" i="10" s="1"/>
  <c r="AV96" i="10" s="1"/>
  <c r="AV95" i="10" s="1"/>
  <c r="AV94" i="10" s="1"/>
  <c r="AV72" i="10"/>
  <c r="AV71" i="10" s="1"/>
  <c r="AV68" i="10"/>
  <c r="AV50" i="10"/>
  <c r="AV46" i="10" s="1"/>
  <c r="AV21" i="10" s="1"/>
  <c r="AV40" i="10"/>
  <c r="AV36" i="10"/>
  <c r="AV32" i="10"/>
  <c r="AV28" i="10"/>
  <c r="BX28" i="10" s="1"/>
  <c r="AU25" i="10"/>
  <c r="AV24" i="10"/>
  <c r="AV23" i="10"/>
  <c r="AV22" i="10"/>
  <c r="AU21" i="10"/>
  <c r="AD70" i="49"/>
  <c r="AD69" i="49" s="1"/>
  <c r="AD47" i="49" s="1"/>
  <c r="AD22" i="49" s="1"/>
  <c r="AD95" i="49"/>
  <c r="AD26" i="49" s="1"/>
  <c r="AH94" i="10"/>
  <c r="AH25" i="10" s="1"/>
  <c r="AG94" i="10"/>
  <c r="AF94" i="10"/>
  <c r="CX94" i="10" s="1"/>
  <c r="AH82" i="10"/>
  <c r="AF82" i="10"/>
  <c r="CX82" i="10" s="1"/>
  <c r="AH72" i="10"/>
  <c r="AH71" i="10" s="1"/>
  <c r="AH40" i="10"/>
  <c r="BX40" i="10" s="1"/>
  <c r="CZ40" i="10" s="1"/>
  <c r="AH36" i="10"/>
  <c r="AH32" i="10"/>
  <c r="AH29" i="10" s="1"/>
  <c r="BX29" i="10" s="1"/>
  <c r="AH27" i="10"/>
  <c r="AG25" i="10"/>
  <c r="AH24" i="10"/>
  <c r="AH23" i="10"/>
  <c r="AH22" i="10"/>
  <c r="AG21" i="10"/>
  <c r="AF21" i="10"/>
  <c r="Z95" i="48"/>
  <c r="AG95" i="48" s="1"/>
  <c r="AH20" i="48"/>
  <c r="AI20" i="48"/>
  <c r="AJ20" i="48"/>
  <c r="AK20" i="48"/>
  <c r="AH21" i="48"/>
  <c r="AI21" i="48"/>
  <c r="AJ21" i="48"/>
  <c r="AK21" i="48"/>
  <c r="AL21" i="48"/>
  <c r="AH22" i="48"/>
  <c r="AI22" i="48"/>
  <c r="AJ22" i="48"/>
  <c r="AK22" i="48"/>
  <c r="AH23" i="48"/>
  <c r="AI23" i="48"/>
  <c r="AJ23" i="48"/>
  <c r="AK23" i="48"/>
  <c r="AL23" i="48"/>
  <c r="AH24" i="48"/>
  <c r="AI24" i="48"/>
  <c r="AJ24" i="48"/>
  <c r="AK24" i="48"/>
  <c r="AL24" i="48"/>
  <c r="AH25" i="48"/>
  <c r="AI25" i="48"/>
  <c r="AJ25" i="48"/>
  <c r="AK25" i="48"/>
  <c r="AL25" i="48"/>
  <c r="AH26" i="48"/>
  <c r="AI26" i="48"/>
  <c r="AJ26" i="48"/>
  <c r="AK26" i="48"/>
  <c r="AL26" i="48"/>
  <c r="AH27" i="48"/>
  <c r="AI27" i="48"/>
  <c r="AJ27" i="48"/>
  <c r="AK27" i="48"/>
  <c r="AL27" i="48"/>
  <c r="AH28" i="48"/>
  <c r="AI28" i="48"/>
  <c r="AJ28" i="48"/>
  <c r="AK28" i="48"/>
  <c r="AL28" i="48"/>
  <c r="AH29" i="48"/>
  <c r="AI29" i="48"/>
  <c r="AJ29" i="48"/>
  <c r="AK29" i="48"/>
  <c r="AL29" i="48"/>
  <c r="AH30" i="48"/>
  <c r="AI30" i="48"/>
  <c r="AJ30" i="48"/>
  <c r="AK30" i="48"/>
  <c r="AL30" i="48"/>
  <c r="AH31" i="48"/>
  <c r="AI31" i="48"/>
  <c r="AJ31" i="48"/>
  <c r="AK31" i="48"/>
  <c r="AL31" i="48"/>
  <c r="AH32" i="48"/>
  <c r="AI32" i="48"/>
  <c r="AJ32" i="48"/>
  <c r="AK32" i="48"/>
  <c r="AL32" i="48"/>
  <c r="AH33" i="48"/>
  <c r="AI33" i="48"/>
  <c r="AJ33" i="48"/>
  <c r="AK33" i="48"/>
  <c r="AL33" i="48"/>
  <c r="AH34" i="48"/>
  <c r="AI34" i="48"/>
  <c r="AJ34" i="48"/>
  <c r="AK34" i="48"/>
  <c r="AL34" i="48"/>
  <c r="AH35" i="48"/>
  <c r="AI35" i="48"/>
  <c r="AJ35" i="48"/>
  <c r="AK35" i="48"/>
  <c r="AL35" i="48"/>
  <c r="AH36" i="48"/>
  <c r="AI36" i="48"/>
  <c r="AJ36" i="48"/>
  <c r="AK36" i="48"/>
  <c r="AL36" i="48"/>
  <c r="AH37" i="48"/>
  <c r="AI37" i="48"/>
  <c r="AJ37" i="48"/>
  <c r="AK37" i="48"/>
  <c r="AL37" i="48"/>
  <c r="AH38" i="48"/>
  <c r="AI38" i="48"/>
  <c r="AJ38" i="48"/>
  <c r="AK38" i="48"/>
  <c r="AL38" i="48"/>
  <c r="AH39" i="48"/>
  <c r="AI39" i="48"/>
  <c r="AJ39" i="48"/>
  <c r="AK39" i="48"/>
  <c r="AL39" i="48"/>
  <c r="AH40" i="48"/>
  <c r="AI40" i="48"/>
  <c r="AJ40" i="48"/>
  <c r="AK40" i="48"/>
  <c r="AL40" i="48"/>
  <c r="AH41" i="48"/>
  <c r="AI41" i="48"/>
  <c r="AJ41" i="48"/>
  <c r="AK41" i="48"/>
  <c r="AL41" i="48"/>
  <c r="AH42" i="48"/>
  <c r="AI42" i="48"/>
  <c r="AJ42" i="48"/>
  <c r="AK42" i="48"/>
  <c r="AL42" i="48"/>
  <c r="AH43" i="48"/>
  <c r="AI43" i="48"/>
  <c r="AJ43" i="48"/>
  <c r="AK43" i="48"/>
  <c r="AL43" i="48"/>
  <c r="AH44" i="48"/>
  <c r="AI44" i="48"/>
  <c r="AJ44" i="48"/>
  <c r="AK44" i="48"/>
  <c r="AL44" i="48"/>
  <c r="AH45" i="48"/>
  <c r="AI45" i="48"/>
  <c r="AJ45" i="48"/>
  <c r="AK45" i="48"/>
  <c r="AL45" i="48"/>
  <c r="AH46" i="48"/>
  <c r="AI46" i="48"/>
  <c r="AJ46" i="48"/>
  <c r="AK46" i="48"/>
  <c r="AL46" i="48"/>
  <c r="AH47" i="48"/>
  <c r="AJ47" i="48"/>
  <c r="AH48" i="48"/>
  <c r="AI48" i="48"/>
  <c r="AJ48" i="48"/>
  <c r="AK48" i="48"/>
  <c r="AL48" i="48"/>
  <c r="AH49" i="48"/>
  <c r="AI49" i="48"/>
  <c r="AK49" i="48"/>
  <c r="AL49" i="48"/>
  <c r="AH50" i="48"/>
  <c r="AI50" i="48"/>
  <c r="AJ50" i="48"/>
  <c r="AK50" i="48"/>
  <c r="AL50" i="48"/>
  <c r="AH51" i="48"/>
  <c r="AI51" i="48"/>
  <c r="AJ51" i="48"/>
  <c r="AK51" i="48"/>
  <c r="AL51" i="48"/>
  <c r="AH52" i="48"/>
  <c r="AI52" i="48"/>
  <c r="AJ52" i="48"/>
  <c r="AK52" i="48"/>
  <c r="AL52" i="48"/>
  <c r="AH53" i="48"/>
  <c r="AI53" i="48"/>
  <c r="AJ53" i="48"/>
  <c r="AK53" i="48"/>
  <c r="AL53" i="48"/>
  <c r="AH54" i="48"/>
  <c r="AI54" i="48"/>
  <c r="AJ54" i="48"/>
  <c r="AK54" i="48"/>
  <c r="AL54" i="48"/>
  <c r="AH55" i="48"/>
  <c r="AI55" i="48"/>
  <c r="AJ55" i="48"/>
  <c r="AK55" i="48"/>
  <c r="AL55" i="48"/>
  <c r="AH56" i="48"/>
  <c r="AI56" i="48"/>
  <c r="AJ56" i="48"/>
  <c r="AK56" i="48"/>
  <c r="AL56" i="48"/>
  <c r="AH57" i="48"/>
  <c r="AI57" i="48"/>
  <c r="AJ57" i="48"/>
  <c r="AK57" i="48"/>
  <c r="AL57" i="48"/>
  <c r="AH58" i="48"/>
  <c r="AI58" i="48"/>
  <c r="AJ58" i="48"/>
  <c r="AK58" i="48"/>
  <c r="AL58" i="48"/>
  <c r="AH59" i="48"/>
  <c r="AI59" i="48"/>
  <c r="AJ59" i="48"/>
  <c r="AK59" i="48"/>
  <c r="AL59" i="48"/>
  <c r="AH60" i="48"/>
  <c r="AI60" i="48"/>
  <c r="AJ60" i="48"/>
  <c r="AK60" i="48"/>
  <c r="AL60" i="48"/>
  <c r="AH61" i="48"/>
  <c r="AI61" i="48"/>
  <c r="AJ61" i="48"/>
  <c r="AK61" i="48"/>
  <c r="AL61" i="48"/>
  <c r="AH62" i="48"/>
  <c r="AI62" i="48"/>
  <c r="AJ62" i="48"/>
  <c r="AK62" i="48"/>
  <c r="AL62" i="48"/>
  <c r="AH63" i="48"/>
  <c r="AI63" i="48"/>
  <c r="AJ63" i="48"/>
  <c r="AK63" i="48"/>
  <c r="AL63" i="48"/>
  <c r="AH64" i="48"/>
  <c r="AI64" i="48"/>
  <c r="AJ64" i="48"/>
  <c r="AK64" i="48"/>
  <c r="AL64" i="48"/>
  <c r="AH65" i="48"/>
  <c r="AI65" i="48"/>
  <c r="AJ65" i="48"/>
  <c r="AK65" i="48"/>
  <c r="AL65" i="48"/>
  <c r="AH66" i="48"/>
  <c r="AI66" i="48"/>
  <c r="AJ66" i="48"/>
  <c r="AK66" i="48"/>
  <c r="AL66" i="48"/>
  <c r="AH67" i="48"/>
  <c r="AI67" i="48"/>
  <c r="AJ67" i="48"/>
  <c r="AK67" i="48"/>
  <c r="AL67" i="48"/>
  <c r="AH68" i="48"/>
  <c r="AI68" i="48"/>
  <c r="AJ68" i="48"/>
  <c r="AK68" i="48"/>
  <c r="AL68" i="48"/>
  <c r="AH69" i="48"/>
  <c r="AI69" i="48"/>
  <c r="AJ69" i="48"/>
  <c r="AK69" i="48"/>
  <c r="AH70" i="48"/>
  <c r="AI70" i="48"/>
  <c r="AJ70" i="48"/>
  <c r="AK70" i="48"/>
  <c r="AL70" i="48"/>
  <c r="AH71" i="48"/>
  <c r="AI71" i="48"/>
  <c r="AJ71" i="48"/>
  <c r="AK71" i="48"/>
  <c r="AL71" i="48"/>
  <c r="AH72" i="48"/>
  <c r="AI72" i="48"/>
  <c r="AJ72" i="48"/>
  <c r="AK72" i="48"/>
  <c r="AL72" i="48"/>
  <c r="AH73" i="48"/>
  <c r="AI73" i="48"/>
  <c r="AJ73" i="48"/>
  <c r="AK73" i="48"/>
  <c r="AL73" i="48"/>
  <c r="AH74" i="48"/>
  <c r="AI74" i="48"/>
  <c r="AJ74" i="48"/>
  <c r="AK74" i="48"/>
  <c r="AL74" i="48"/>
  <c r="AH75" i="48"/>
  <c r="AI75" i="48"/>
  <c r="AJ75" i="48"/>
  <c r="AK75" i="48"/>
  <c r="AL75" i="48"/>
  <c r="AH76" i="48"/>
  <c r="AI76" i="48"/>
  <c r="AJ76" i="48"/>
  <c r="AK76" i="48"/>
  <c r="AL76" i="48"/>
  <c r="AH77" i="48"/>
  <c r="AI77" i="48"/>
  <c r="AJ77" i="48"/>
  <c r="AK77" i="48"/>
  <c r="AL77" i="48"/>
  <c r="AH78" i="48"/>
  <c r="AI78" i="48"/>
  <c r="AJ78" i="48"/>
  <c r="AK78" i="48"/>
  <c r="AL78" i="48"/>
  <c r="AH79" i="48"/>
  <c r="AI79" i="48"/>
  <c r="AJ79" i="48"/>
  <c r="AK79" i="48"/>
  <c r="AL79" i="48"/>
  <c r="AH80" i="48"/>
  <c r="AI80" i="48"/>
  <c r="AJ80" i="48"/>
  <c r="AK80" i="48"/>
  <c r="AL80" i="48"/>
  <c r="AH81" i="48"/>
  <c r="AI81" i="48"/>
  <c r="AJ81" i="48"/>
  <c r="AK81" i="48"/>
  <c r="AL81" i="48"/>
  <c r="AH82" i="48"/>
  <c r="AI82" i="48"/>
  <c r="AJ82" i="48"/>
  <c r="AK82" i="48"/>
  <c r="AL82" i="48"/>
  <c r="AH83" i="48"/>
  <c r="AI83" i="48"/>
  <c r="AJ83" i="48"/>
  <c r="AK83" i="48"/>
  <c r="AL83" i="48"/>
  <c r="AH84" i="48"/>
  <c r="AI84" i="48"/>
  <c r="AJ84" i="48"/>
  <c r="AK84" i="48"/>
  <c r="AL84" i="48"/>
  <c r="AH85" i="48"/>
  <c r="AI85" i="48"/>
  <c r="AJ85" i="48"/>
  <c r="AK85" i="48"/>
  <c r="AL85" i="48"/>
  <c r="AH86" i="48"/>
  <c r="AI86" i="48"/>
  <c r="AJ86" i="48"/>
  <c r="AK86" i="48"/>
  <c r="AL86" i="48"/>
  <c r="AH87" i="48"/>
  <c r="AI87" i="48"/>
  <c r="AJ87" i="48"/>
  <c r="AK87" i="48"/>
  <c r="AL87" i="48"/>
  <c r="AH88" i="48"/>
  <c r="AI88" i="48"/>
  <c r="AJ88" i="48"/>
  <c r="AK88" i="48"/>
  <c r="AL88" i="48"/>
  <c r="AH89" i="48"/>
  <c r="AI89" i="48"/>
  <c r="AJ89" i="48"/>
  <c r="AK89" i="48"/>
  <c r="AL89" i="48"/>
  <c r="AH90" i="48"/>
  <c r="AI90" i="48"/>
  <c r="AJ90" i="48"/>
  <c r="AK90" i="48"/>
  <c r="AL90" i="48"/>
  <c r="AH91" i="48"/>
  <c r="AI91" i="48"/>
  <c r="AJ91" i="48"/>
  <c r="AK91" i="48"/>
  <c r="AL91" i="48"/>
  <c r="AH92" i="48"/>
  <c r="AI92" i="48"/>
  <c r="AJ92" i="48"/>
  <c r="AK92" i="48"/>
  <c r="AL92" i="48"/>
  <c r="AH93" i="48"/>
  <c r="AI93" i="48"/>
  <c r="AJ93" i="48"/>
  <c r="AK93" i="48"/>
  <c r="AL93" i="48"/>
  <c r="AH94" i="48"/>
  <c r="AI94" i="48"/>
  <c r="AJ94" i="48"/>
  <c r="AK94" i="48"/>
  <c r="AL94" i="48"/>
  <c r="AH95" i="48"/>
  <c r="AI95" i="48"/>
  <c r="AJ95" i="48"/>
  <c r="AK95" i="48"/>
  <c r="AL95" i="48"/>
  <c r="AH96" i="48"/>
  <c r="AI96" i="48"/>
  <c r="AJ96" i="48"/>
  <c r="AK96" i="48"/>
  <c r="AL96" i="48"/>
  <c r="AH97" i="48"/>
  <c r="AI97" i="48"/>
  <c r="AJ97" i="48"/>
  <c r="AK97" i="48"/>
  <c r="AL97" i="48"/>
  <c r="AH98" i="48"/>
  <c r="AI98" i="48"/>
  <c r="AJ98" i="48"/>
  <c r="AK98" i="48"/>
  <c r="AL98" i="48"/>
  <c r="AH99" i="48"/>
  <c r="AI99" i="48"/>
  <c r="AJ99" i="48"/>
  <c r="AK99" i="48"/>
  <c r="AL99" i="48"/>
  <c r="AH100" i="48"/>
  <c r="AI100" i="48"/>
  <c r="AJ100" i="48"/>
  <c r="AK100" i="48"/>
  <c r="AL100" i="48"/>
  <c r="AH101" i="48"/>
  <c r="AI101" i="48"/>
  <c r="AJ101" i="48"/>
  <c r="AK101" i="48"/>
  <c r="AL101" i="48"/>
  <c r="AG21" i="48"/>
  <c r="AG22" i="48"/>
  <c r="AG23" i="48"/>
  <c r="AG24" i="48"/>
  <c r="AG25" i="48"/>
  <c r="AG26" i="48"/>
  <c r="AG27" i="48"/>
  <c r="AG28" i="48"/>
  <c r="AG29" i="48"/>
  <c r="AG30" i="48"/>
  <c r="AG31" i="48"/>
  <c r="AG32" i="48"/>
  <c r="AG33" i="48"/>
  <c r="AG34" i="48"/>
  <c r="AG35" i="48"/>
  <c r="AG36" i="48"/>
  <c r="AG37" i="48"/>
  <c r="AG38" i="48"/>
  <c r="AG39" i="48"/>
  <c r="AG40" i="48"/>
  <c r="AG41" i="48"/>
  <c r="AG42" i="48"/>
  <c r="AG43" i="48"/>
  <c r="AG44" i="48"/>
  <c r="AG45" i="48"/>
  <c r="AG46" i="48"/>
  <c r="AG48" i="48"/>
  <c r="AG49" i="48"/>
  <c r="AG50" i="48"/>
  <c r="AG51" i="48"/>
  <c r="AG52" i="48"/>
  <c r="AG53" i="48"/>
  <c r="AG54" i="48"/>
  <c r="AG55" i="48"/>
  <c r="AG56" i="48"/>
  <c r="AG57" i="48"/>
  <c r="AG58" i="48"/>
  <c r="AG59" i="48"/>
  <c r="AG60" i="48"/>
  <c r="AG61" i="48"/>
  <c r="AG62" i="48"/>
  <c r="AG63" i="48"/>
  <c r="AG64" i="48"/>
  <c r="AG65" i="48"/>
  <c r="AG66" i="48"/>
  <c r="AG67" i="48"/>
  <c r="AG68" i="48"/>
  <c r="AG71" i="48"/>
  <c r="AG72" i="48"/>
  <c r="AG73" i="48"/>
  <c r="AG74" i="48"/>
  <c r="AG75" i="48"/>
  <c r="AG76" i="48"/>
  <c r="AG77" i="48"/>
  <c r="AG78" i="48"/>
  <c r="AG79" i="48"/>
  <c r="AG80" i="48"/>
  <c r="AG81" i="48"/>
  <c r="AG82" i="48"/>
  <c r="AG83" i="48"/>
  <c r="AG84" i="48"/>
  <c r="AG85" i="48"/>
  <c r="AG86" i="48"/>
  <c r="AG87" i="48"/>
  <c r="AG88" i="48"/>
  <c r="AG89" i="48"/>
  <c r="AG90" i="48"/>
  <c r="AG91" i="48"/>
  <c r="AG92" i="48"/>
  <c r="AG93" i="48"/>
  <c r="AG94" i="48"/>
  <c r="AG96" i="48"/>
  <c r="AG97" i="48"/>
  <c r="AG98" i="48"/>
  <c r="AG99" i="48"/>
  <c r="AG100" i="48"/>
  <c r="AG101" i="48"/>
  <c r="AG20" i="48"/>
  <c r="CN88" i="47"/>
  <c r="CN90" i="47"/>
  <c r="CN84" i="47"/>
  <c r="CN94" i="47"/>
  <c r="CN96" i="47"/>
  <c r="AI24" i="47"/>
  <c r="G51" i="12"/>
  <c r="G46" i="12" s="1"/>
  <c r="H51" i="12"/>
  <c r="F56" i="12"/>
  <c r="F57" i="12"/>
  <c r="F58" i="12"/>
  <c r="F59" i="12"/>
  <c r="F60" i="12"/>
  <c r="F61" i="12"/>
  <c r="F63" i="12"/>
  <c r="F64" i="12"/>
  <c r="F65" i="12"/>
  <c r="F66" i="12"/>
  <c r="F67" i="12"/>
  <c r="F68" i="12"/>
  <c r="F69" i="12"/>
  <c r="F70" i="12"/>
  <c r="F71" i="12"/>
  <c r="D55" i="12"/>
  <c r="D54" i="12" s="1"/>
  <c r="D51" i="12" s="1"/>
  <c r="D46" i="12" s="1"/>
  <c r="D21" i="12" s="1"/>
  <c r="D19" i="12" s="1"/>
  <c r="AW101" i="49"/>
  <c r="AV101" i="49"/>
  <c r="AW100" i="49"/>
  <c r="AV100" i="49"/>
  <c r="AW99" i="49"/>
  <c r="AV99" i="49"/>
  <c r="AW98" i="49"/>
  <c r="AV98" i="49"/>
  <c r="AW97" i="49"/>
  <c r="AV97" i="49"/>
  <c r="AW96" i="49"/>
  <c r="AW95" i="49" s="1"/>
  <c r="AV96" i="49"/>
  <c r="AV95" i="49" s="1"/>
  <c r="AV26" i="49" s="1"/>
  <c r="AX95" i="49"/>
  <c r="AV83" i="49"/>
  <c r="AT83" i="49"/>
  <c r="AW73" i="49"/>
  <c r="AV73" i="49"/>
  <c r="AW72" i="49"/>
  <c r="AV72" i="49"/>
  <c r="AX70" i="49"/>
  <c r="AX69" i="49" s="1"/>
  <c r="AW54" i="49"/>
  <c r="AW53" i="49"/>
  <c r="AX52" i="49"/>
  <c r="AV52" i="49"/>
  <c r="AU52" i="49"/>
  <c r="AT52" i="49"/>
  <c r="AV51" i="49"/>
  <c r="AV47" i="49" s="1"/>
  <c r="AV22" i="49" s="1"/>
  <c r="AX49" i="49"/>
  <c r="AW49" i="49"/>
  <c r="AU49" i="49"/>
  <c r="AT49" i="49"/>
  <c r="AW41" i="49"/>
  <c r="AV41" i="49"/>
  <c r="AW37" i="49"/>
  <c r="AV37" i="49"/>
  <c r="AW36" i="49"/>
  <c r="AV36" i="49"/>
  <c r="AW33" i="49"/>
  <c r="AV33" i="49"/>
  <c r="AW29" i="49"/>
  <c r="AV29" i="49"/>
  <c r="AW28" i="49"/>
  <c r="AW27" i="49" s="1"/>
  <c r="AW21" i="49" s="1"/>
  <c r="AV27" i="49"/>
  <c r="AX26" i="49"/>
  <c r="AU26" i="49"/>
  <c r="AT26" i="49"/>
  <c r="AW25" i="49"/>
  <c r="AV25" i="49"/>
  <c r="AW24" i="49"/>
  <c r="AV24" i="49"/>
  <c r="AT24" i="49"/>
  <c r="AT20" i="49" s="1"/>
  <c r="AW23" i="49"/>
  <c r="AV23" i="49"/>
  <c r="AU22" i="49"/>
  <c r="AX21" i="49"/>
  <c r="AV21" i="49"/>
  <c r="AC95" i="49"/>
  <c r="AB95" i="49"/>
  <c r="AA95" i="49"/>
  <c r="Z95" i="49"/>
  <c r="AB83" i="49"/>
  <c r="Z83" i="49"/>
  <c r="AC79" i="49"/>
  <c r="AC73" i="49"/>
  <c r="AB73" i="49"/>
  <c r="AC72" i="49"/>
  <c r="AB72" i="49"/>
  <c r="AC54" i="49"/>
  <c r="AC53" i="49"/>
  <c r="AC45" i="49"/>
  <c r="AC41" i="49"/>
  <c r="AB41" i="49"/>
  <c r="AC37" i="49"/>
  <c r="AB37" i="49"/>
  <c r="AC36" i="49"/>
  <c r="AB36" i="49"/>
  <c r="AC33" i="49"/>
  <c r="AB33" i="49"/>
  <c r="AB30" i="49"/>
  <c r="AB27" i="49" s="1"/>
  <c r="AB21" i="49" s="1"/>
  <c r="AC29" i="49"/>
  <c r="AC28" i="49"/>
  <c r="AB28" i="49"/>
  <c r="AC27" i="49"/>
  <c r="AC26" i="49"/>
  <c r="AB26" i="49"/>
  <c r="AA26" i="49"/>
  <c r="Z26" i="49"/>
  <c r="AC25" i="49"/>
  <c r="AB25" i="49"/>
  <c r="AC24" i="49"/>
  <c r="AB24" i="49"/>
  <c r="Z24" i="49"/>
  <c r="Z20" i="49" s="1"/>
  <c r="AC23" i="49"/>
  <c r="AB23" i="49"/>
  <c r="AC22" i="49"/>
  <c r="AA22" i="49"/>
  <c r="Z22" i="49"/>
  <c r="AC21" i="49"/>
  <c r="AC20" i="49"/>
  <c r="BR95" i="49"/>
  <c r="BQ95" i="49"/>
  <c r="BP95" i="49"/>
  <c r="BO95" i="49"/>
  <c r="BN95" i="49"/>
  <c r="BR89" i="49"/>
  <c r="BR88" i="49" s="1"/>
  <c r="BR87" i="49" s="1"/>
  <c r="BR83" i="49" s="1"/>
  <c r="BR82" i="49" s="1"/>
  <c r="BR81" i="49" s="1"/>
  <c r="BQ83" i="49"/>
  <c r="BQ26" i="49" s="1"/>
  <c r="BP83" i="49"/>
  <c r="BO83" i="49"/>
  <c r="BO26" i="49" s="1"/>
  <c r="BN83" i="49"/>
  <c r="BN24" i="49" s="1"/>
  <c r="BR70" i="49"/>
  <c r="BR69" i="49" s="1"/>
  <c r="BR52" i="49"/>
  <c r="BR51" i="49" s="1"/>
  <c r="BQ52" i="49"/>
  <c r="BP52" i="49"/>
  <c r="BP51" i="49" s="1"/>
  <c r="BP47" i="49" s="1"/>
  <c r="BO52" i="49"/>
  <c r="BN52" i="49"/>
  <c r="BN51" i="49" s="1"/>
  <c r="BQ51" i="49"/>
  <c r="BQ48" i="49" s="1"/>
  <c r="BO51" i="49"/>
  <c r="BO48" i="49" s="1"/>
  <c r="BR26" i="49"/>
  <c r="BP26" i="49"/>
  <c r="BR24" i="49"/>
  <c r="BO24" i="49"/>
  <c r="BQ22" i="49"/>
  <c r="BO22" i="49"/>
  <c r="BR21" i="49"/>
  <c r="CD21" i="47"/>
  <c r="CA22" i="47"/>
  <c r="CC22" i="47"/>
  <c r="CD24" i="47"/>
  <c r="CB51" i="47"/>
  <c r="BZ52" i="47"/>
  <c r="BZ51" i="47" s="1"/>
  <c r="BZ47" i="47" s="1"/>
  <c r="BZ22" i="47" s="1"/>
  <c r="CA52" i="47"/>
  <c r="CA51" i="47" s="1"/>
  <c r="CA48" i="47" s="1"/>
  <c r="CC52" i="47"/>
  <c r="CC51" i="47" s="1"/>
  <c r="CC48" i="47" s="1"/>
  <c r="CD52" i="47"/>
  <c r="CD70" i="47"/>
  <c r="CD69" i="47" s="1"/>
  <c r="CC74" i="47"/>
  <c r="CC75" i="47"/>
  <c r="CC76" i="47"/>
  <c r="CC77" i="47"/>
  <c r="BZ83" i="47"/>
  <c r="BZ24" i="47" s="1"/>
  <c r="CA83" i="47"/>
  <c r="CA24" i="47" s="1"/>
  <c r="CB83" i="47"/>
  <c r="CB26" i="47" s="1"/>
  <c r="CC83" i="47"/>
  <c r="CC26" i="47" s="1"/>
  <c r="CD89" i="47"/>
  <c r="CD88" i="47" s="1"/>
  <c r="CD87" i="47" s="1"/>
  <c r="CD83" i="47" s="1"/>
  <c r="CD82" i="47" s="1"/>
  <c r="CD81" i="47" s="1"/>
  <c r="BZ95" i="47"/>
  <c r="CA95" i="47"/>
  <c r="CB95" i="47"/>
  <c r="CC95" i="47"/>
  <c r="CD95" i="47"/>
  <c r="CD26" i="47" s="1"/>
  <c r="R26" i="51"/>
  <c r="O17" i="51"/>
  <c r="I68" i="51"/>
  <c r="F68" i="51"/>
  <c r="I67" i="51"/>
  <c r="F67" i="51"/>
  <c r="I66" i="51"/>
  <c r="F66" i="51"/>
  <c r="I65" i="51"/>
  <c r="F65" i="51"/>
  <c r="I64" i="51"/>
  <c r="F64" i="51"/>
  <c r="I63" i="51"/>
  <c r="F63" i="51"/>
  <c r="R62" i="51"/>
  <c r="M62" i="51"/>
  <c r="I62" i="51"/>
  <c r="F62" i="51"/>
  <c r="F61" i="51" s="1"/>
  <c r="F60" i="51" s="1"/>
  <c r="F59" i="51" s="1"/>
  <c r="F58" i="51" s="1"/>
  <c r="F57" i="51" s="1"/>
  <c r="F56" i="51" s="1"/>
  <c r="F55" i="51" s="1"/>
  <c r="F54" i="51" s="1"/>
  <c r="F53" i="51" s="1"/>
  <c r="F52" i="51" s="1"/>
  <c r="F51" i="51" s="1"/>
  <c r="F50" i="51" s="1"/>
  <c r="F49" i="51" s="1"/>
  <c r="F48" i="51" s="1"/>
  <c r="F47" i="51" s="1"/>
  <c r="F46" i="51" s="1"/>
  <c r="F45" i="51" s="1"/>
  <c r="F44" i="51" s="1"/>
  <c r="F43" i="51" s="1"/>
  <c r="F42" i="51" s="1"/>
  <c r="F41" i="51" s="1"/>
  <c r="F40" i="51" s="1"/>
  <c r="F39" i="51" s="1"/>
  <c r="F38" i="51" s="1"/>
  <c r="F37" i="51" s="1"/>
  <c r="F36" i="51" s="1"/>
  <c r="F35" i="51" s="1"/>
  <c r="F34" i="51" s="1"/>
  <c r="F33" i="51" s="1"/>
  <c r="F32" i="51" s="1"/>
  <c r="F31" i="51" s="1"/>
  <c r="F30" i="51" s="1"/>
  <c r="F29" i="51" s="1"/>
  <c r="F28" i="51" s="1"/>
  <c r="F27" i="51" s="1"/>
  <c r="F26" i="51" s="1"/>
  <c r="F25" i="51" s="1"/>
  <c r="F24" i="51" s="1"/>
  <c r="F23" i="51" s="1"/>
  <c r="F22" i="51" s="1"/>
  <c r="F21" i="51" s="1"/>
  <c r="F20" i="51" s="1"/>
  <c r="F19" i="51" s="1"/>
  <c r="F18" i="51" s="1"/>
  <c r="F17" i="51" s="1"/>
  <c r="F16" i="51" s="1"/>
  <c r="F15" i="51" s="1"/>
  <c r="D62" i="51"/>
  <c r="I61" i="51"/>
  <c r="I60" i="51" s="1"/>
  <c r="I59" i="51" s="1"/>
  <c r="I58" i="51" s="1"/>
  <c r="I57" i="51" s="1"/>
  <c r="I56" i="51" s="1"/>
  <c r="I55" i="51" s="1"/>
  <c r="I54" i="51" s="1"/>
  <c r="I53" i="51" s="1"/>
  <c r="I52" i="51" s="1"/>
  <c r="I51" i="51" s="1"/>
  <c r="I50" i="51" s="1"/>
  <c r="I49" i="51" s="1"/>
  <c r="I48" i="51" s="1"/>
  <c r="I47" i="51" s="1"/>
  <c r="I46" i="51" s="1"/>
  <c r="I45" i="51" s="1"/>
  <c r="I44" i="51" s="1"/>
  <c r="I43" i="51" s="1"/>
  <c r="I42" i="51" s="1"/>
  <c r="I41" i="51" s="1"/>
  <c r="I40" i="51" s="1"/>
  <c r="I39" i="51" s="1"/>
  <c r="I38" i="51" s="1"/>
  <c r="I37" i="51" s="1"/>
  <c r="I36" i="51" s="1"/>
  <c r="I35" i="51" s="1"/>
  <c r="I34" i="51" s="1"/>
  <c r="I33" i="51" s="1"/>
  <c r="I32" i="51" s="1"/>
  <c r="I31" i="51" s="1"/>
  <c r="I30" i="51" s="1"/>
  <c r="I29" i="51" s="1"/>
  <c r="I28" i="51" s="1"/>
  <c r="I27" i="51" s="1"/>
  <c r="I26" i="51" s="1"/>
  <c r="I25" i="51" s="1"/>
  <c r="I24" i="51" s="1"/>
  <c r="I23" i="51" s="1"/>
  <c r="I22" i="51" s="1"/>
  <c r="I21" i="51" s="1"/>
  <c r="I20" i="51" s="1"/>
  <c r="I19" i="51" s="1"/>
  <c r="I18" i="51" s="1"/>
  <c r="I17" i="51" s="1"/>
  <c r="I16" i="51" s="1"/>
  <c r="I15" i="51" s="1"/>
  <c r="T51" i="51"/>
  <c r="T19" i="51" s="1"/>
  <c r="T15" i="51" s="1"/>
  <c r="P51" i="51"/>
  <c r="M51" i="51"/>
  <c r="D51" i="51"/>
  <c r="D49" i="51"/>
  <c r="D48" i="51" s="1"/>
  <c r="M49" i="51"/>
  <c r="M48" i="51" s="1"/>
  <c r="R35" i="51"/>
  <c r="R23" i="51" s="1"/>
  <c r="R17" i="51" s="1"/>
  <c r="R33" i="51"/>
  <c r="R32" i="51" s="1"/>
  <c r="R31" i="51" s="1"/>
  <c r="R30" i="51" s="1"/>
  <c r="R29" i="51" s="1"/>
  <c r="T31" i="51"/>
  <c r="T30" i="51" s="1"/>
  <c r="T29" i="51" s="1"/>
  <c r="T28" i="51" s="1"/>
  <c r="T27" i="51" s="1"/>
  <c r="E31" i="51"/>
  <c r="P30" i="51"/>
  <c r="P29" i="51" s="1"/>
  <c r="P26" i="51" s="1"/>
  <c r="P17" i="51" s="1"/>
  <c r="M30" i="51"/>
  <c r="M29" i="51" s="1"/>
  <c r="M26" i="51" s="1"/>
  <c r="D30" i="51"/>
  <c r="D29" i="51"/>
  <c r="P21" i="51"/>
  <c r="O21" i="51"/>
  <c r="O16" i="51" s="1"/>
  <c r="N21" i="51"/>
  <c r="N16" i="51" s="1"/>
  <c r="M21" i="51"/>
  <c r="D21" i="51"/>
  <c r="P19" i="51"/>
  <c r="O19" i="51"/>
  <c r="N19" i="51"/>
  <c r="M19" i="51"/>
  <c r="D19" i="51"/>
  <c r="P18" i="51"/>
  <c r="O18" i="51"/>
  <c r="N18" i="51"/>
  <c r="N17" i="51"/>
  <c r="E17" i="51"/>
  <c r="M16" i="51"/>
  <c r="E16" i="51"/>
  <c r="D16" i="51"/>
  <c r="O15" i="51"/>
  <c r="N15" i="51"/>
  <c r="AM101" i="49"/>
  <c r="AL101" i="49"/>
  <c r="AM100" i="49"/>
  <c r="AL100" i="49"/>
  <c r="AM99" i="49"/>
  <c r="AL99" i="49"/>
  <c r="AM98" i="49"/>
  <c r="AL98" i="49"/>
  <c r="AM97" i="49"/>
  <c r="AL97" i="49"/>
  <c r="AM96" i="49"/>
  <c r="AL96" i="49"/>
  <c r="AL95" i="49" s="1"/>
  <c r="AL79" i="49" s="1"/>
  <c r="AN95" i="49"/>
  <c r="AM95" i="49"/>
  <c r="AM79" i="49" s="1"/>
  <c r="X76" i="49"/>
  <c r="W76" i="49"/>
  <c r="R76" i="49"/>
  <c r="Q76" i="49"/>
  <c r="BG73" i="49"/>
  <c r="BG72" i="49" s="1"/>
  <c r="AM73" i="49"/>
  <c r="AL73" i="49"/>
  <c r="AL72" i="49" s="1"/>
  <c r="AM72" i="49"/>
  <c r="BH70" i="49"/>
  <c r="AN70" i="49"/>
  <c r="BH69" i="49"/>
  <c r="BH47" i="49" s="1"/>
  <c r="BH22" i="49" s="1"/>
  <c r="BH20" i="49" s="1"/>
  <c r="AN69" i="49"/>
  <c r="AN52" i="49" s="1"/>
  <c r="AN51" i="49" s="1"/>
  <c r="AN47" i="49" s="1"/>
  <c r="AN22" i="49" s="1"/>
  <c r="AL69" i="49"/>
  <c r="BG54" i="49"/>
  <c r="AM54" i="49"/>
  <c r="BG53" i="49"/>
  <c r="AM53" i="49"/>
  <c r="BF52" i="49"/>
  <c r="BF51" i="49" s="1"/>
  <c r="AL51" i="49"/>
  <c r="AL47" i="49" s="1"/>
  <c r="AL22" i="49" s="1"/>
  <c r="X50" i="49"/>
  <c r="X49" i="49" s="1"/>
  <c r="W50" i="49"/>
  <c r="R50" i="49"/>
  <c r="R49" i="49" s="1"/>
  <c r="Q50" i="49"/>
  <c r="Q49" i="49" s="1"/>
  <c r="AN49" i="49"/>
  <c r="W49" i="49"/>
  <c r="W46" i="49" s="1"/>
  <c r="W45" i="49" s="1"/>
  <c r="W44" i="49" s="1"/>
  <c r="W43" i="49" s="1"/>
  <c r="W42" i="49" s="1"/>
  <c r="W41" i="49" s="1"/>
  <c r="W40" i="49" s="1"/>
  <c r="W39" i="49" s="1"/>
  <c r="W38" i="49" s="1"/>
  <c r="W37" i="49" s="1"/>
  <c r="W36" i="49" s="1"/>
  <c r="W35" i="49" s="1"/>
  <c r="W34" i="49" s="1"/>
  <c r="W33" i="49" s="1"/>
  <c r="W32" i="49" s="1"/>
  <c r="W31" i="49" s="1"/>
  <c r="W30" i="49" s="1"/>
  <c r="W29" i="49" s="1"/>
  <c r="W28" i="49" s="1"/>
  <c r="W27" i="49" s="1"/>
  <c r="AM47" i="49"/>
  <c r="AM45" i="49" s="1"/>
  <c r="BG45" i="49"/>
  <c r="BF45" i="49"/>
  <c r="BF44" i="49"/>
  <c r="BF43" i="49"/>
  <c r="BF42" i="49"/>
  <c r="BG41" i="49"/>
  <c r="BF41" i="49"/>
  <c r="AM41" i="49"/>
  <c r="AL41" i="49"/>
  <c r="BF40" i="49"/>
  <c r="BF39" i="49"/>
  <c r="BF38" i="49"/>
  <c r="BG37" i="49"/>
  <c r="BF37" i="49"/>
  <c r="AM37" i="49"/>
  <c r="AL37" i="49"/>
  <c r="BF36" i="49"/>
  <c r="BF35" i="49"/>
  <c r="BF34" i="49"/>
  <c r="BG33" i="49"/>
  <c r="BF33" i="49"/>
  <c r="AM33" i="49"/>
  <c r="AL33" i="49"/>
  <c r="BF32" i="49"/>
  <c r="BF31" i="49"/>
  <c r="BF30" i="49"/>
  <c r="BG29" i="49"/>
  <c r="BF29" i="49"/>
  <c r="AM29" i="49"/>
  <c r="AL29" i="49"/>
  <c r="AM28" i="49"/>
  <c r="AM27" i="49" s="1"/>
  <c r="AM21" i="49" s="1"/>
  <c r="AL28" i="49"/>
  <c r="AL27" i="49" s="1"/>
  <c r="AL21" i="49" s="1"/>
  <c r="BG27" i="49"/>
  <c r="BG26" i="49"/>
  <c r="AN26" i="49"/>
  <c r="AM26" i="49"/>
  <c r="AL26" i="49"/>
  <c r="X26" i="49"/>
  <c r="W26" i="49"/>
  <c r="R26" i="49"/>
  <c r="Q26" i="49"/>
  <c r="BG25" i="49"/>
  <c r="AM25" i="49"/>
  <c r="AL25" i="49"/>
  <c r="X25" i="49"/>
  <c r="W25" i="49"/>
  <c r="R25" i="49"/>
  <c r="Q25" i="49"/>
  <c r="BG24" i="49"/>
  <c r="AM24" i="49"/>
  <c r="AL24" i="49"/>
  <c r="X24" i="49"/>
  <c r="W24" i="49"/>
  <c r="R24" i="49"/>
  <c r="Q24" i="49"/>
  <c r="BG23" i="49"/>
  <c r="AM23" i="49"/>
  <c r="AL23" i="49"/>
  <c r="X23" i="49"/>
  <c r="W23" i="49"/>
  <c r="R23" i="49"/>
  <c r="Q23" i="49"/>
  <c r="BG22" i="49"/>
  <c r="AM22" i="49"/>
  <c r="W22" i="49"/>
  <c r="BG21" i="49"/>
  <c r="X91" i="48"/>
  <c r="W91" i="48"/>
  <c r="W79" i="48" s="1"/>
  <c r="V91" i="48"/>
  <c r="V79" i="48" s="1"/>
  <c r="U91" i="48"/>
  <c r="T91" i="48"/>
  <c r="S91" i="48"/>
  <c r="S79" i="48" s="1"/>
  <c r="R91" i="48"/>
  <c r="R79" i="48" s="1"/>
  <c r="P91" i="48"/>
  <c r="P79" i="48" s="1"/>
  <c r="O91" i="48"/>
  <c r="O79" i="48" s="1"/>
  <c r="L91" i="48"/>
  <c r="K91" i="48"/>
  <c r="K79" i="48" s="1"/>
  <c r="D91" i="48"/>
  <c r="L79" i="48"/>
  <c r="I79" i="48"/>
  <c r="H79" i="48"/>
  <c r="E79" i="48"/>
  <c r="D79" i="48"/>
  <c r="W73" i="48"/>
  <c r="W72" i="48" s="1"/>
  <c r="V73" i="48"/>
  <c r="V72" i="48" s="1"/>
  <c r="S73" i="48"/>
  <c r="S72" i="48" s="1"/>
  <c r="R73" i="48"/>
  <c r="R72" i="48" s="1"/>
  <c r="P73" i="48"/>
  <c r="P72" i="48" s="1"/>
  <c r="O73" i="48"/>
  <c r="O72" i="48" s="1"/>
  <c r="L73" i="48"/>
  <c r="L72" i="48" s="1"/>
  <c r="K73" i="48"/>
  <c r="K72" i="48" s="1"/>
  <c r="I73" i="48"/>
  <c r="I72" i="48" s="1"/>
  <c r="H73" i="48"/>
  <c r="H72" i="48" s="1"/>
  <c r="E73" i="48"/>
  <c r="E72" i="48" s="1"/>
  <c r="D73" i="48"/>
  <c r="D72" i="48" s="1"/>
  <c r="W67" i="48"/>
  <c r="W66" i="48" s="1"/>
  <c r="V67" i="48"/>
  <c r="V66" i="48" s="1"/>
  <c r="R67" i="48"/>
  <c r="R66" i="48" s="1"/>
  <c r="P67" i="48"/>
  <c r="P66" i="48" s="1"/>
  <c r="L67" i="48"/>
  <c r="L66" i="48" s="1"/>
  <c r="K67" i="48"/>
  <c r="K66" i="48" s="1"/>
  <c r="J67" i="48"/>
  <c r="J66" i="48" s="1"/>
  <c r="I67" i="48"/>
  <c r="I66" i="48" s="1"/>
  <c r="H67" i="48"/>
  <c r="H66" i="48" s="1"/>
  <c r="G67" i="48"/>
  <c r="G66" i="48" s="1"/>
  <c r="F67" i="48"/>
  <c r="F66" i="48" s="1"/>
  <c r="E67" i="48"/>
  <c r="D67" i="48"/>
  <c r="D66" i="48" s="1"/>
  <c r="X66" i="48"/>
  <c r="U66" i="48"/>
  <c r="T66" i="48"/>
  <c r="Q66" i="48"/>
  <c r="O66" i="48"/>
  <c r="N66" i="48"/>
  <c r="M66" i="48"/>
  <c r="E66" i="48"/>
  <c r="X55" i="48"/>
  <c r="X52" i="48" s="1"/>
  <c r="X50" i="48" s="1"/>
  <c r="X22" i="48" s="1"/>
  <c r="W55" i="48"/>
  <c r="V55" i="48"/>
  <c r="V52" i="48" s="1"/>
  <c r="U55" i="48"/>
  <c r="U52" i="48" s="1"/>
  <c r="U50" i="48" s="1"/>
  <c r="U22" i="48" s="1"/>
  <c r="T55" i="48"/>
  <c r="T52" i="48" s="1"/>
  <c r="T50" i="48" s="1"/>
  <c r="T22" i="48" s="1"/>
  <c r="S55" i="48"/>
  <c r="R55" i="48"/>
  <c r="R52" i="48" s="1"/>
  <c r="Q55" i="48"/>
  <c r="Q52" i="48" s="1"/>
  <c r="Q50" i="48" s="1"/>
  <c r="Q22" i="48" s="1"/>
  <c r="P55" i="48"/>
  <c r="P52" i="48" s="1"/>
  <c r="O55" i="48"/>
  <c r="N55" i="48"/>
  <c r="N52" i="48" s="1"/>
  <c r="N50" i="48" s="1"/>
  <c r="N22" i="48" s="1"/>
  <c r="M55" i="48"/>
  <c r="M52" i="48" s="1"/>
  <c r="M50" i="48" s="1"/>
  <c r="M22" i="48" s="1"/>
  <c r="L55" i="48"/>
  <c r="L52" i="48" s="1"/>
  <c r="K55" i="48"/>
  <c r="J55" i="48"/>
  <c r="J52" i="48" s="1"/>
  <c r="I55" i="48"/>
  <c r="I52" i="48" s="1"/>
  <c r="I50" i="48" s="1"/>
  <c r="H55" i="48"/>
  <c r="H52" i="48" s="1"/>
  <c r="G55" i="48"/>
  <c r="F55" i="48"/>
  <c r="F52" i="48" s="1"/>
  <c r="W52" i="48"/>
  <c r="S52" i="48"/>
  <c r="O52" i="48"/>
  <c r="O50" i="48" s="1"/>
  <c r="O48" i="48" s="1"/>
  <c r="K52" i="48"/>
  <c r="G52" i="48"/>
  <c r="E52" i="48"/>
  <c r="W50" i="48"/>
  <c r="W48" i="48" s="1"/>
  <c r="S50" i="48"/>
  <c r="S48" i="48" s="1"/>
  <c r="E50" i="48"/>
  <c r="E48" i="48" s="1"/>
  <c r="D48" i="48"/>
  <c r="W44" i="48"/>
  <c r="V44" i="48"/>
  <c r="S44" i="48"/>
  <c r="R44" i="48"/>
  <c r="P44" i="48"/>
  <c r="O44" i="48"/>
  <c r="L44" i="48"/>
  <c r="K44" i="48"/>
  <c r="I44" i="48"/>
  <c r="H44" i="48"/>
  <c r="E44" i="48"/>
  <c r="D44" i="48"/>
  <c r="W40" i="48"/>
  <c r="V40" i="48"/>
  <c r="V39" i="48" s="1"/>
  <c r="S40" i="48"/>
  <c r="R40" i="48"/>
  <c r="R39" i="48" s="1"/>
  <c r="P40" i="48"/>
  <c r="O40" i="48"/>
  <c r="O39" i="48" s="1"/>
  <c r="L40" i="48"/>
  <c r="K40" i="48"/>
  <c r="K39" i="48" s="1"/>
  <c r="I40" i="48"/>
  <c r="H40" i="48"/>
  <c r="H39" i="48" s="1"/>
  <c r="E40" i="48"/>
  <c r="D40" i="48"/>
  <c r="D39" i="48" s="1"/>
  <c r="W39" i="48"/>
  <c r="W36" i="48"/>
  <c r="V36" i="48"/>
  <c r="S36" i="48"/>
  <c r="R36" i="48"/>
  <c r="P36" i="48"/>
  <c r="O36" i="48"/>
  <c r="L36" i="48"/>
  <c r="K36" i="48"/>
  <c r="I36" i="48"/>
  <c r="H36" i="48"/>
  <c r="E36" i="48"/>
  <c r="D36" i="48"/>
  <c r="W32" i="48"/>
  <c r="V32" i="48"/>
  <c r="V31" i="48" s="1"/>
  <c r="V30" i="48" s="1"/>
  <c r="S32" i="48"/>
  <c r="S31" i="48" s="1"/>
  <c r="S30" i="48" s="1"/>
  <c r="R32" i="48"/>
  <c r="R31" i="48" s="1"/>
  <c r="R30" i="48" s="1"/>
  <c r="R21" i="48" s="1"/>
  <c r="P32" i="48"/>
  <c r="O32" i="48"/>
  <c r="O31" i="48" s="1"/>
  <c r="O30" i="48" s="1"/>
  <c r="L32" i="48"/>
  <c r="L31" i="48" s="1"/>
  <c r="L30" i="48" s="1"/>
  <c r="K32" i="48"/>
  <c r="K31" i="48" s="1"/>
  <c r="K30" i="48" s="1"/>
  <c r="K21" i="48" s="1"/>
  <c r="I32" i="48"/>
  <c r="H32" i="48"/>
  <c r="H31" i="48" s="1"/>
  <c r="H30" i="48" s="1"/>
  <c r="E32" i="48"/>
  <c r="E31" i="48" s="1"/>
  <c r="E30" i="48" s="1"/>
  <c r="D32" i="48"/>
  <c r="D31" i="48" s="1"/>
  <c r="D30" i="48" s="1"/>
  <c r="D21" i="48" s="1"/>
  <c r="W31" i="48"/>
  <c r="W30" i="48" s="1"/>
  <c r="W21" i="48" s="1"/>
  <c r="P31" i="48"/>
  <c r="P30" i="48" s="1"/>
  <c r="P21" i="48" s="1"/>
  <c r="I31" i="48"/>
  <c r="I30" i="48" s="1"/>
  <c r="I21" i="48" s="1"/>
  <c r="V28" i="48"/>
  <c r="S28" i="48"/>
  <c r="S27" i="48" s="1"/>
  <c r="S21" i="48" s="1"/>
  <c r="O28" i="48"/>
  <c r="O27" i="48" s="1"/>
  <c r="O21" i="48" s="1"/>
  <c r="L28" i="48"/>
  <c r="L27" i="48" s="1"/>
  <c r="L21" i="48" s="1"/>
  <c r="H28" i="48"/>
  <c r="H27" i="48" s="1"/>
  <c r="H21" i="48" s="1"/>
  <c r="E28" i="48"/>
  <c r="E27" i="48" s="1"/>
  <c r="E21" i="48" s="1"/>
  <c r="V27" i="48"/>
  <c r="V21" i="48" s="1"/>
  <c r="X24" i="48"/>
  <c r="W24" i="48"/>
  <c r="V24" i="48"/>
  <c r="U24" i="48"/>
  <c r="T24" i="48"/>
  <c r="S24" i="48"/>
  <c r="R24" i="48"/>
  <c r="Q24" i="48"/>
  <c r="P24" i="48"/>
  <c r="O24" i="48"/>
  <c r="N24" i="48"/>
  <c r="M24" i="48"/>
  <c r="L24" i="48"/>
  <c r="K24" i="48"/>
  <c r="J24" i="48"/>
  <c r="I24" i="48"/>
  <c r="H24" i="48"/>
  <c r="G24" i="48"/>
  <c r="F24" i="48"/>
  <c r="E24" i="48"/>
  <c r="D24" i="48"/>
  <c r="D22" i="48"/>
  <c r="U21" i="47"/>
  <c r="BB21" i="47"/>
  <c r="BY21" i="47"/>
  <c r="H22" i="47"/>
  <c r="I22" i="47"/>
  <c r="V22" i="47"/>
  <c r="W22" i="47"/>
  <c r="Y22" i="47"/>
  <c r="AK22" i="47"/>
  <c r="AY22" i="47"/>
  <c r="BM22" i="47"/>
  <c r="BO22" i="47"/>
  <c r="CZ22" i="47"/>
  <c r="U23" i="47"/>
  <c r="X23" i="47"/>
  <c r="AH23" i="47"/>
  <c r="AL23" i="47"/>
  <c r="AM23" i="47"/>
  <c r="AV23" i="47"/>
  <c r="BO23" i="47"/>
  <c r="T24" i="47"/>
  <c r="Y24" i="47"/>
  <c r="AH24" i="47"/>
  <c r="AL24" i="47"/>
  <c r="AM24" i="47"/>
  <c r="AV24" i="47"/>
  <c r="BA24" i="47"/>
  <c r="BJ24" i="47"/>
  <c r="BK24" i="47"/>
  <c r="BO24" i="47"/>
  <c r="T25" i="47"/>
  <c r="U25" i="47"/>
  <c r="X25" i="47"/>
  <c r="Y25" i="47"/>
  <c r="AH25" i="47"/>
  <c r="AI25" i="47"/>
  <c r="AL25" i="47"/>
  <c r="AM25" i="47"/>
  <c r="AV25" i="47"/>
  <c r="AW25" i="47"/>
  <c r="AZ25" i="47"/>
  <c r="BA25" i="47"/>
  <c r="BJ25" i="47"/>
  <c r="BO25" i="47"/>
  <c r="H26" i="47"/>
  <c r="I26" i="47"/>
  <c r="J26" i="47"/>
  <c r="L26" i="47"/>
  <c r="AK26" i="47"/>
  <c r="AY26" i="47"/>
  <c r="BJ26" i="47"/>
  <c r="BK26" i="47"/>
  <c r="BM26" i="47"/>
  <c r="BO26" i="47"/>
  <c r="CZ26" i="47"/>
  <c r="D27" i="47"/>
  <c r="G27" i="47"/>
  <c r="G21" i="47" s="1"/>
  <c r="J27" i="47"/>
  <c r="J21" i="47" s="1"/>
  <c r="K27" i="47"/>
  <c r="K21" i="47" s="1"/>
  <c r="AW27" i="47"/>
  <c r="AW21" i="47" s="1"/>
  <c r="AZ27" i="47"/>
  <c r="AZ21" i="47" s="1"/>
  <c r="BO27" i="47"/>
  <c r="BO21" i="47" s="1"/>
  <c r="X28" i="47"/>
  <c r="D29" i="47"/>
  <c r="T29" i="47"/>
  <c r="T28" i="47" s="1"/>
  <c r="U29" i="47"/>
  <c r="U28" i="47" s="1"/>
  <c r="Y29" i="47"/>
  <c r="AH29" i="47"/>
  <c r="AH28" i="47" s="1"/>
  <c r="AH27" i="47" s="1"/>
  <c r="AH21" i="47" s="1"/>
  <c r="AI29" i="47"/>
  <c r="AL29" i="47"/>
  <c r="AL28" i="47" s="1"/>
  <c r="AL27" i="47" s="1"/>
  <c r="AL21" i="47" s="1"/>
  <c r="AM29" i="47"/>
  <c r="AM28" i="47" s="1"/>
  <c r="AM27" i="47" s="1"/>
  <c r="AM21" i="47" s="1"/>
  <c r="AV29" i="47"/>
  <c r="AV28" i="47" s="1"/>
  <c r="AV27" i="47" s="1"/>
  <c r="AV21" i="47" s="1"/>
  <c r="AW29" i="47"/>
  <c r="AZ29" i="47"/>
  <c r="BA29" i="47"/>
  <c r="BA28" i="47" s="1"/>
  <c r="BA27" i="47" s="1"/>
  <c r="BA21" i="47" s="1"/>
  <c r="BJ29" i="47"/>
  <c r="BJ28" i="47" s="1"/>
  <c r="BJ27" i="47" s="1"/>
  <c r="BJ21" i="47" s="1"/>
  <c r="BO29" i="47"/>
  <c r="CL30" i="47"/>
  <c r="CQ30" i="47"/>
  <c r="D31" i="47"/>
  <c r="CL31" i="47"/>
  <c r="CQ31" i="47"/>
  <c r="CL32" i="47"/>
  <c r="CQ32" i="47"/>
  <c r="D33" i="47"/>
  <c r="T33" i="47"/>
  <c r="U33" i="47"/>
  <c r="X33" i="47"/>
  <c r="X30" i="47" s="1"/>
  <c r="Y33" i="47"/>
  <c r="AH33" i="47"/>
  <c r="AI33" i="47"/>
  <c r="AL33" i="47"/>
  <c r="AM33" i="47"/>
  <c r="AV33" i="47"/>
  <c r="AW33" i="47"/>
  <c r="AZ33" i="47"/>
  <c r="BA33" i="47"/>
  <c r="BJ33" i="47"/>
  <c r="BO33" i="47"/>
  <c r="CL34" i="47"/>
  <c r="CQ34" i="47"/>
  <c r="D35" i="47"/>
  <c r="CL35" i="47"/>
  <c r="CQ35" i="47"/>
  <c r="D37" i="47"/>
  <c r="T37" i="47"/>
  <c r="U37" i="47"/>
  <c r="X37" i="47"/>
  <c r="Y37" i="47"/>
  <c r="AH37" i="47"/>
  <c r="AI37" i="47"/>
  <c r="AL37" i="47"/>
  <c r="AM37" i="47"/>
  <c r="AV37" i="47"/>
  <c r="AW37" i="47"/>
  <c r="AZ37" i="47"/>
  <c r="BA37" i="47"/>
  <c r="BJ37" i="47"/>
  <c r="BO37" i="47"/>
  <c r="CL38" i="47"/>
  <c r="CQ38" i="47"/>
  <c r="D39" i="47"/>
  <c r="CL39" i="47"/>
  <c r="CQ39" i="47"/>
  <c r="CL40" i="47"/>
  <c r="CQ40" i="47"/>
  <c r="D41" i="47"/>
  <c r="T41" i="47"/>
  <c r="U41" i="47"/>
  <c r="X41" i="47"/>
  <c r="Y41" i="47"/>
  <c r="AH41" i="47"/>
  <c r="AI41" i="47"/>
  <c r="AL41" i="47"/>
  <c r="AM41" i="47"/>
  <c r="AV41" i="47"/>
  <c r="AW41" i="47"/>
  <c r="AZ41" i="47"/>
  <c r="BA41" i="47"/>
  <c r="BJ41" i="47"/>
  <c r="BO41" i="47"/>
  <c r="CQ41" i="47"/>
  <c r="CL42" i="47"/>
  <c r="CQ42" i="47"/>
  <c r="D43" i="47"/>
  <c r="CL43" i="47"/>
  <c r="CQ43" i="47"/>
  <c r="CL44" i="47"/>
  <c r="CQ44" i="47"/>
  <c r="D45" i="47"/>
  <c r="G45" i="47"/>
  <c r="J45" i="47"/>
  <c r="K45" i="47"/>
  <c r="Y45" i="47"/>
  <c r="BK45" i="47"/>
  <c r="CM45" i="47" s="1"/>
  <c r="BN45" i="47"/>
  <c r="BO45" i="47"/>
  <c r="CP45" i="47"/>
  <c r="CL46" i="47"/>
  <c r="CM46" i="47"/>
  <c r="CQ46" i="47"/>
  <c r="K47" i="47"/>
  <c r="K22" i="47" s="1"/>
  <c r="L47" i="47"/>
  <c r="L22" i="47" s="1"/>
  <c r="T47" i="47"/>
  <c r="T22" i="47" s="1"/>
  <c r="AH47" i="47"/>
  <c r="AH45" i="47" s="1"/>
  <c r="AM47" i="47"/>
  <c r="AM22" i="47" s="1"/>
  <c r="BJ47" i="47"/>
  <c r="BJ45" i="47" s="1"/>
  <c r="AI49" i="47"/>
  <c r="CM49" i="47" s="1"/>
  <c r="AN49" i="47"/>
  <c r="AV49" i="47"/>
  <c r="AV47" i="47" s="1"/>
  <c r="CL47" i="47" s="1"/>
  <c r="AX49" i="47"/>
  <c r="AY49" i="47"/>
  <c r="BB49" i="47"/>
  <c r="CL49" i="47"/>
  <c r="CL50" i="47"/>
  <c r="CM50" i="47"/>
  <c r="CQ50" i="47"/>
  <c r="K51" i="47"/>
  <c r="CL51" i="47"/>
  <c r="D52" i="47"/>
  <c r="D51" i="47" s="1"/>
  <c r="G52" i="47"/>
  <c r="G51" i="47" s="1"/>
  <c r="J52" i="47"/>
  <c r="J51" i="47" s="1"/>
  <c r="J49" i="47" s="1"/>
  <c r="U51" i="47"/>
  <c r="X52" i="47"/>
  <c r="AL52" i="47"/>
  <c r="AW52" i="47"/>
  <c r="AX52" i="47"/>
  <c r="AY52" i="47"/>
  <c r="AZ52" i="47"/>
  <c r="BB52" i="47"/>
  <c r="BK52" i="47"/>
  <c r="BN52" i="47"/>
  <c r="CP52" i="47" s="1"/>
  <c r="BY52" i="47"/>
  <c r="BY51" i="47" s="1"/>
  <c r="CL52" i="47"/>
  <c r="Y53" i="47"/>
  <c r="AH53" i="47"/>
  <c r="AM53" i="47"/>
  <c r="BA53" i="47"/>
  <c r="BJ53" i="47"/>
  <c r="BO53" i="47"/>
  <c r="CM53" i="47"/>
  <c r="Y54" i="47"/>
  <c r="AM54" i="47"/>
  <c r="BA54" i="47"/>
  <c r="BO54" i="47"/>
  <c r="CM54" i="47"/>
  <c r="CM55" i="47"/>
  <c r="CQ55" i="47"/>
  <c r="CM56" i="47"/>
  <c r="CQ56" i="47"/>
  <c r="CM57" i="47"/>
  <c r="CQ57" i="47"/>
  <c r="CM58" i="47"/>
  <c r="CQ58" i="47"/>
  <c r="CM59" i="47"/>
  <c r="CQ59" i="47"/>
  <c r="CM60" i="47"/>
  <c r="CQ60" i="47"/>
  <c r="CM61" i="47"/>
  <c r="CQ61" i="47"/>
  <c r="CM62" i="47"/>
  <c r="CQ62" i="47"/>
  <c r="CM63" i="47"/>
  <c r="CQ63" i="47"/>
  <c r="CM64" i="47"/>
  <c r="CQ64" i="47"/>
  <c r="CM65" i="47"/>
  <c r="CQ65" i="47"/>
  <c r="CM66" i="47"/>
  <c r="CQ66" i="47"/>
  <c r="CM67" i="47"/>
  <c r="CQ67" i="47"/>
  <c r="CL68" i="47"/>
  <c r="CM68" i="47"/>
  <c r="CQ68" i="47"/>
  <c r="AL69" i="47"/>
  <c r="AW69" i="47"/>
  <c r="AW47" i="47" s="1"/>
  <c r="CL69" i="47"/>
  <c r="CQ69" i="47"/>
  <c r="AI70" i="47"/>
  <c r="AI69" i="47" s="1"/>
  <c r="AI47" i="47" s="1"/>
  <c r="AN70" i="47"/>
  <c r="AN69" i="47" s="1"/>
  <c r="AN52" i="47" s="1"/>
  <c r="AN51" i="47" s="1"/>
  <c r="AN47" i="47" s="1"/>
  <c r="AN22" i="47" s="1"/>
  <c r="BB70" i="47"/>
  <c r="BB69" i="47" s="1"/>
  <c r="BY69" i="47"/>
  <c r="CL70" i="47"/>
  <c r="CQ70" i="47"/>
  <c r="D70" i="47"/>
  <c r="D69" i="47" s="1"/>
  <c r="Z70" i="47"/>
  <c r="BK70" i="47"/>
  <c r="BK69" i="47" s="1"/>
  <c r="BP70" i="47"/>
  <c r="BP69" i="47" s="1"/>
  <c r="CL71" i="47"/>
  <c r="CQ71" i="47"/>
  <c r="BP72" i="47"/>
  <c r="CR72" i="47" s="1"/>
  <c r="G73" i="47"/>
  <c r="G72" i="47" s="1"/>
  <c r="J73" i="47"/>
  <c r="J72" i="47" s="1"/>
  <c r="K73" i="47"/>
  <c r="K72" i="47" s="1"/>
  <c r="T73" i="47"/>
  <c r="T72" i="47" s="1"/>
  <c r="U73" i="47"/>
  <c r="U72" i="47" s="1"/>
  <c r="X73" i="47"/>
  <c r="X72" i="47" s="1"/>
  <c r="Y73" i="47"/>
  <c r="AH73" i="47"/>
  <c r="AH72" i="47" s="1"/>
  <c r="AI73" i="47"/>
  <c r="AI72" i="47" s="1"/>
  <c r="AL73" i="47"/>
  <c r="AL72" i="47" s="1"/>
  <c r="AM73" i="47"/>
  <c r="AM72" i="47" s="1"/>
  <c r="AV73" i="47"/>
  <c r="AV72" i="47" s="1"/>
  <c r="AW73" i="47"/>
  <c r="AW72" i="47" s="1"/>
  <c r="AZ73" i="47"/>
  <c r="AZ72" i="47" s="1"/>
  <c r="BA73" i="47"/>
  <c r="BA72" i="47" s="1"/>
  <c r="BJ73" i="47"/>
  <c r="BJ72" i="47" s="1"/>
  <c r="BJ48" i="47" s="1"/>
  <c r="BO73" i="47"/>
  <c r="BO72" i="47" s="1"/>
  <c r="BP73" i="47"/>
  <c r="CR73" i="47" s="1"/>
  <c r="BK74" i="47"/>
  <c r="CM74" i="47" s="1"/>
  <c r="BN74" i="47"/>
  <c r="BP74" i="47"/>
  <c r="CR74" i="47" s="1"/>
  <c r="CQ74" i="47"/>
  <c r="CL74" i="47"/>
  <c r="BK75" i="47"/>
  <c r="CM75" i="47" s="1"/>
  <c r="BN75" i="47"/>
  <c r="BP75" i="47"/>
  <c r="CR75" i="47" s="1"/>
  <c r="CL75" i="47"/>
  <c r="CQ75" i="47"/>
  <c r="BK76" i="47"/>
  <c r="CM76" i="47" s="1"/>
  <c r="BN76" i="47"/>
  <c r="BP76" i="47"/>
  <c r="CR76" i="47" s="1"/>
  <c r="CQ76" i="47"/>
  <c r="CL76" i="47"/>
  <c r="BK77" i="47"/>
  <c r="CM77" i="47" s="1"/>
  <c r="BN77" i="47"/>
  <c r="BP77" i="47"/>
  <c r="CR77" i="47" s="1"/>
  <c r="CL77" i="47"/>
  <c r="CQ77" i="47"/>
  <c r="CL78" i="47"/>
  <c r="CM78" i="47"/>
  <c r="CQ78" i="47"/>
  <c r="CM79" i="47"/>
  <c r="CL80" i="47"/>
  <c r="CM80" i="47"/>
  <c r="CQ80" i="47"/>
  <c r="CL81" i="47"/>
  <c r="CM81" i="47"/>
  <c r="CQ81" i="47"/>
  <c r="CL82" i="47"/>
  <c r="CM82" i="47"/>
  <c r="CQ82" i="47"/>
  <c r="D83" i="47"/>
  <c r="D24" i="47" s="1"/>
  <c r="G83" i="47"/>
  <c r="U83" i="47"/>
  <c r="V83" i="47"/>
  <c r="X83" i="47"/>
  <c r="X24" i="47" s="1"/>
  <c r="AW83" i="47"/>
  <c r="AW24" i="47" s="1"/>
  <c r="AX83" i="47"/>
  <c r="AX24" i="47" s="1"/>
  <c r="AX20" i="47" s="1"/>
  <c r="AZ83" i="47"/>
  <c r="AZ24" i="47" s="1"/>
  <c r="BY83" i="47"/>
  <c r="BY24" i="47" s="1"/>
  <c r="CL83" i="47"/>
  <c r="CQ83" i="47"/>
  <c r="CL84" i="47"/>
  <c r="CM84" i="47"/>
  <c r="CQ84" i="47"/>
  <c r="CL85" i="47"/>
  <c r="CM85" i="47"/>
  <c r="CQ85" i="47"/>
  <c r="CL86" i="47"/>
  <c r="CM86" i="47"/>
  <c r="CQ86" i="47"/>
  <c r="CL87" i="47"/>
  <c r="CM87" i="47"/>
  <c r="CQ87" i="47"/>
  <c r="CL88" i="47"/>
  <c r="CM88" i="47"/>
  <c r="CQ88" i="47"/>
  <c r="CL89" i="47"/>
  <c r="CM89" i="47"/>
  <c r="CQ89" i="47"/>
  <c r="CL90" i="47"/>
  <c r="CM90" i="47"/>
  <c r="CQ90" i="47"/>
  <c r="CL91" i="47"/>
  <c r="CM91" i="47"/>
  <c r="CQ91" i="47"/>
  <c r="CL92" i="47"/>
  <c r="CM92" i="47"/>
  <c r="CP92" i="47"/>
  <c r="CQ92" i="47"/>
  <c r="F93" i="47"/>
  <c r="CL93" i="47"/>
  <c r="CM93" i="47"/>
  <c r="CQ93" i="47"/>
  <c r="F94" i="47"/>
  <c r="CL94" i="47"/>
  <c r="CM94" i="47"/>
  <c r="CQ94" i="47"/>
  <c r="D95" i="47"/>
  <c r="D26" i="47" s="1"/>
  <c r="F95" i="47"/>
  <c r="F26" i="47" s="1"/>
  <c r="G95" i="47"/>
  <c r="G26" i="47" s="1"/>
  <c r="T95" i="47"/>
  <c r="U95" i="47"/>
  <c r="V95" i="47"/>
  <c r="W95" i="47"/>
  <c r="W26" i="47" s="1"/>
  <c r="X95" i="47"/>
  <c r="X26" i="47" s="1"/>
  <c r="Y95" i="47"/>
  <c r="Z95" i="47"/>
  <c r="AH95" i="47"/>
  <c r="AH26" i="47" s="1"/>
  <c r="AI95" i="47"/>
  <c r="AI26" i="47" s="1"/>
  <c r="AN95" i="47"/>
  <c r="AN26" i="47" s="1"/>
  <c r="AW95" i="47"/>
  <c r="AW26" i="47" s="1"/>
  <c r="BB95" i="47"/>
  <c r="BB26" i="47" s="1"/>
  <c r="BY95" i="47"/>
  <c r="BY26" i="47" s="1"/>
  <c r="F96" i="47"/>
  <c r="CM96" i="47"/>
  <c r="F97" i="47"/>
  <c r="CM97" i="47"/>
  <c r="F98" i="47"/>
  <c r="CM98" i="47"/>
  <c r="F99" i="47"/>
  <c r="T23" i="47" s="1"/>
  <c r="CM99" i="47"/>
  <c r="F100" i="47"/>
  <c r="CM100" i="47"/>
  <c r="F101" i="47"/>
  <c r="F92" i="47" s="1"/>
  <c r="K101" i="47"/>
  <c r="K100" i="47" s="1"/>
  <c r="K99" i="47" s="1"/>
  <c r="AL101" i="47"/>
  <c r="AL100" i="47" s="1"/>
  <c r="AL99" i="47" s="1"/>
  <c r="AM101" i="47"/>
  <c r="AV101" i="47"/>
  <c r="AV100" i="47" s="1"/>
  <c r="AW101" i="47"/>
  <c r="AZ101" i="47"/>
  <c r="CP101" i="47" s="1"/>
  <c r="BA101" i="47"/>
  <c r="BA100" i="47" s="1"/>
  <c r="BA99" i="47" s="1"/>
  <c r="BA98" i="47" s="1"/>
  <c r="BA97" i="47" s="1"/>
  <c r="BA96" i="47" s="1"/>
  <c r="BA95" i="47" s="1"/>
  <c r="CL101" i="47"/>
  <c r="CM101" i="47"/>
  <c r="CL73" i="47" l="1"/>
  <c r="AK78" i="10"/>
  <c r="V50" i="48"/>
  <c r="AW52" i="49"/>
  <c r="AW51" i="49" s="1"/>
  <c r="BR47" i="49"/>
  <c r="AW79" i="49"/>
  <c r="AW26" i="49"/>
  <c r="AL69" i="48"/>
  <c r="AE47" i="48"/>
  <c r="AW48" i="49"/>
  <c r="X20" i="48"/>
  <c r="AX47" i="49"/>
  <c r="AX22" i="49" s="1"/>
  <c r="AX20" i="49" s="1"/>
  <c r="AF23" i="10"/>
  <c r="CX23" i="10" s="1"/>
  <c r="AH35" i="10"/>
  <c r="AK27" i="10"/>
  <c r="AK26" i="10" s="1"/>
  <c r="AK20" i="10" s="1"/>
  <c r="Z69" i="48"/>
  <c r="Z47" i="48" s="1"/>
  <c r="I48" i="48"/>
  <c r="I22" i="48"/>
  <c r="V48" i="48"/>
  <c r="V22" i="48"/>
  <c r="Q46" i="49"/>
  <c r="Q45" i="49" s="1"/>
  <c r="Q44" i="49" s="1"/>
  <c r="Q43" i="49" s="1"/>
  <c r="Q42" i="49" s="1"/>
  <c r="Q41" i="49" s="1"/>
  <c r="Q40" i="49" s="1"/>
  <c r="Q39" i="49" s="1"/>
  <c r="Q38" i="49" s="1"/>
  <c r="Q37" i="49" s="1"/>
  <c r="Q36" i="49" s="1"/>
  <c r="Q35" i="49" s="1"/>
  <c r="Q34" i="49" s="1"/>
  <c r="Q33" i="49" s="1"/>
  <c r="Q32" i="49" s="1"/>
  <c r="Q31" i="49" s="1"/>
  <c r="Q30" i="49" s="1"/>
  <c r="Q29" i="49" s="1"/>
  <c r="Q28" i="49" s="1"/>
  <c r="Q27" i="49" s="1"/>
  <c r="Q22" i="49"/>
  <c r="BA52" i="47"/>
  <c r="BA51" i="47" s="1"/>
  <c r="AW47" i="49"/>
  <c r="F83" i="47"/>
  <c r="F91" i="47"/>
  <c r="F88" i="47"/>
  <c r="F84" i="47"/>
  <c r="BN73" i="47"/>
  <c r="O22" i="48"/>
  <c r="O20" i="48" s="1"/>
  <c r="S22" i="48"/>
  <c r="W22" i="48"/>
  <c r="N20" i="48"/>
  <c r="AL36" i="49"/>
  <c r="AN20" i="49"/>
  <c r="AM48" i="49"/>
  <c r="AV20" i="49"/>
  <c r="CZ23" i="10"/>
  <c r="CB20" i="47"/>
  <c r="F82" i="47"/>
  <c r="T27" i="47"/>
  <c r="CL28" i="47"/>
  <c r="R46" i="49"/>
  <c r="R45" i="49" s="1"/>
  <c r="R44" i="49" s="1"/>
  <c r="R43" i="49" s="1"/>
  <c r="R42" i="49" s="1"/>
  <c r="R41" i="49" s="1"/>
  <c r="R40" i="49" s="1"/>
  <c r="R39" i="49" s="1"/>
  <c r="R38" i="49" s="1"/>
  <c r="R37" i="49" s="1"/>
  <c r="R36" i="49" s="1"/>
  <c r="R35" i="49" s="1"/>
  <c r="R34" i="49" s="1"/>
  <c r="R33" i="49" s="1"/>
  <c r="R32" i="49" s="1"/>
  <c r="R31" i="49" s="1"/>
  <c r="R30" i="49" s="1"/>
  <c r="R29" i="49" s="1"/>
  <c r="R28" i="49" s="1"/>
  <c r="R27" i="49" s="1"/>
  <c r="R22" i="49"/>
  <c r="X46" i="49"/>
  <c r="X45" i="49" s="1"/>
  <c r="X44" i="49" s="1"/>
  <c r="X43" i="49" s="1"/>
  <c r="X42" i="49" s="1"/>
  <c r="X41" i="49" s="1"/>
  <c r="X40" i="49" s="1"/>
  <c r="X39" i="49" s="1"/>
  <c r="X38" i="49" s="1"/>
  <c r="X37" i="49" s="1"/>
  <c r="X36" i="49" s="1"/>
  <c r="X35" i="49" s="1"/>
  <c r="X34" i="49" s="1"/>
  <c r="X33" i="49" s="1"/>
  <c r="X32" i="49" s="1"/>
  <c r="X31" i="49" s="1"/>
  <c r="X30" i="49" s="1"/>
  <c r="X29" i="49" s="1"/>
  <c r="X28" i="49" s="1"/>
  <c r="X27" i="49" s="1"/>
  <c r="X22" i="49"/>
  <c r="CQ101" i="47"/>
  <c r="F89" i="47"/>
  <c r="F87" i="47"/>
  <c r="Y79" i="47"/>
  <c r="CM95" i="47"/>
  <c r="F85" i="47"/>
  <c r="CP24" i="47"/>
  <c r="V24" i="47"/>
  <c r="CN83" i="47"/>
  <c r="Y72" i="47"/>
  <c r="CC72" i="47" s="1"/>
  <c r="CC73" i="47"/>
  <c r="BK72" i="47"/>
  <c r="CM72" i="47" s="1"/>
  <c r="BP47" i="47"/>
  <c r="BP22" i="47" s="1"/>
  <c r="BP20" i="47" s="1"/>
  <c r="BN47" i="47"/>
  <c r="BN22" i="47" s="1"/>
  <c r="BN20" i="47" s="1"/>
  <c r="BN51" i="47"/>
  <c r="BB47" i="47"/>
  <c r="AZ47" i="47"/>
  <c r="AZ51" i="47"/>
  <c r="AL51" i="47"/>
  <c r="AL47" i="47"/>
  <c r="X47" i="47"/>
  <c r="X22" i="47" s="1"/>
  <c r="X20" i="47" s="1"/>
  <c r="X51" i="47"/>
  <c r="BA49" i="47"/>
  <c r="K44" i="47"/>
  <c r="K43" i="47" s="1"/>
  <c r="K42" i="47" s="1"/>
  <c r="K41" i="47" s="1"/>
  <c r="K40" i="47" s="1"/>
  <c r="K39" i="47" s="1"/>
  <c r="K38" i="47" s="1"/>
  <c r="K37" i="47" s="1"/>
  <c r="K36" i="47" s="1"/>
  <c r="K35" i="47" s="1"/>
  <c r="K34" i="47" s="1"/>
  <c r="K33" i="47" s="1"/>
  <c r="K32" i="47" s="1"/>
  <c r="K31" i="47" s="1"/>
  <c r="K30" i="47" s="1"/>
  <c r="K29" i="47" s="1"/>
  <c r="BJ36" i="47"/>
  <c r="AZ36" i="47"/>
  <c r="CL37" i="47"/>
  <c r="CL33" i="47"/>
  <c r="CL29" i="47"/>
  <c r="U26" i="47"/>
  <c r="M20" i="48"/>
  <c r="Q20" i="48"/>
  <c r="U20" i="48"/>
  <c r="AM36" i="49"/>
  <c r="BG36" i="49"/>
  <c r="BF47" i="49"/>
  <c r="BF22" i="49" s="1"/>
  <c r="BF20" i="49" s="1"/>
  <c r="AL20" i="49"/>
  <c r="AZ100" i="47"/>
  <c r="CP100" i="47" s="1"/>
  <c r="Z26" i="47"/>
  <c r="CR95" i="47"/>
  <c r="V26" i="47"/>
  <c r="CN95" i="47"/>
  <c r="T26" i="47"/>
  <c r="F90" i="47"/>
  <c r="F81" i="47" s="1"/>
  <c r="U24" i="47"/>
  <c r="CM24" i="47" s="1"/>
  <c r="CM83" i="47"/>
  <c r="BY47" i="47"/>
  <c r="BK51" i="47"/>
  <c r="BK47" i="47"/>
  <c r="AW51" i="47"/>
  <c r="AI51" i="47"/>
  <c r="AI22" i="47"/>
  <c r="AM36" i="47"/>
  <c r="AI36" i="47"/>
  <c r="Y26" i="47"/>
  <c r="CQ25" i="47"/>
  <c r="AV22" i="47"/>
  <c r="AH22" i="47"/>
  <c r="T20" i="48"/>
  <c r="P15" i="51"/>
  <c r="CD47" i="47"/>
  <c r="CD51" i="47"/>
  <c r="CA26" i="47"/>
  <c r="CC24" i="47"/>
  <c r="CQ24" i="47" s="1"/>
  <c r="AV27" i="10"/>
  <c r="AV26" i="10" s="1"/>
  <c r="AV20" i="10" s="1"/>
  <c r="AY35" i="10"/>
  <c r="CZ82" i="10"/>
  <c r="AH46" i="10"/>
  <c r="AH21" i="10" s="1"/>
  <c r="CP83" i="47"/>
  <c r="BM48" i="10"/>
  <c r="DC48" i="10" s="1"/>
  <c r="BX46" i="10"/>
  <c r="BX21" i="10" s="1"/>
  <c r="BX19" i="10" s="1"/>
  <c r="CA35" i="10"/>
  <c r="CP46" i="10"/>
  <c r="CP21" i="10" s="1"/>
  <c r="CZ50" i="10"/>
  <c r="CZ46" i="10" s="1"/>
  <c r="DC20" i="10"/>
  <c r="AF19" i="10"/>
  <c r="CX19" i="10" s="1"/>
  <c r="AF25" i="10"/>
  <c r="AV35" i="10"/>
  <c r="BX35" i="10" s="1"/>
  <c r="CZ35" i="10" s="1"/>
  <c r="AK35" i="10"/>
  <c r="AL69" i="10"/>
  <c r="CO72" i="10"/>
  <c r="DC72" i="10" s="1"/>
  <c r="BM35" i="10"/>
  <c r="BM51" i="10"/>
  <c r="BM50" i="10" s="1"/>
  <c r="DC50" i="10" s="1"/>
  <c r="BX32" i="10"/>
  <c r="BX36" i="10"/>
  <c r="CZ36" i="10" s="1"/>
  <c r="CP23" i="10"/>
  <c r="DC27" i="10"/>
  <c r="DC95" i="10"/>
  <c r="DC97" i="10"/>
  <c r="DC99" i="10"/>
  <c r="BJ21" i="10"/>
  <c r="BJ19" i="10" s="1"/>
  <c r="BN46" i="10"/>
  <c r="BN21" i="10" s="1"/>
  <c r="BN19" i="10" s="1"/>
  <c r="AH19" i="10"/>
  <c r="CZ94" i="10"/>
  <c r="CZ95" i="10"/>
  <c r="CZ96" i="10"/>
  <c r="CZ97" i="10"/>
  <c r="CZ98" i="10"/>
  <c r="CZ99" i="10"/>
  <c r="CZ100" i="10"/>
  <c r="DC26" i="10"/>
  <c r="DC96" i="10"/>
  <c r="DC98" i="10"/>
  <c r="DC100" i="10"/>
  <c r="AB47" i="49"/>
  <c r="AB22" i="49" s="1"/>
  <c r="AB20" i="49" s="1"/>
  <c r="AM20" i="49"/>
  <c r="AZ21" i="10"/>
  <c r="E39" i="48"/>
  <c r="I39" i="48"/>
  <c r="L39" i="48"/>
  <c r="P39" i="48"/>
  <c r="S39" i="48"/>
  <c r="BY22" i="47"/>
  <c r="BY20" i="47" s="1"/>
  <c r="AZ22" i="47"/>
  <c r="CP19" i="10"/>
  <c r="BX71" i="10"/>
  <c r="AK71" i="10"/>
  <c r="I71" i="10" s="1"/>
  <c r="BX72" i="10"/>
  <c r="BM78" i="10"/>
  <c r="BM25" i="10"/>
  <c r="BM47" i="10"/>
  <c r="AY78" i="10"/>
  <c r="AY47" i="10" s="1"/>
  <c r="DC47" i="10" s="1"/>
  <c r="AY25" i="10"/>
  <c r="AY19" i="10" s="1"/>
  <c r="CZ21" i="10"/>
  <c r="AV78" i="10"/>
  <c r="AV25" i="10"/>
  <c r="AV19" i="10" s="1"/>
  <c r="AD20" i="49"/>
  <c r="AH26" i="10"/>
  <c r="AH20" i="10" s="1"/>
  <c r="V20" i="48"/>
  <c r="E20" i="48"/>
  <c r="S20" i="48"/>
  <c r="D20" i="48"/>
  <c r="G50" i="48"/>
  <c r="G22" i="48" s="1"/>
  <c r="G20" i="48" s="1"/>
  <c r="K50" i="48"/>
  <c r="P50" i="48"/>
  <c r="I20" i="48"/>
  <c r="W20" i="48"/>
  <c r="CL25" i="47"/>
  <c r="BN48" i="49"/>
  <c r="BN47" i="49"/>
  <c r="BN22" i="49" s="1"/>
  <c r="BN20" i="49" s="1"/>
  <c r="BP22" i="49"/>
  <c r="BP20" i="49" s="1"/>
  <c r="BR48" i="49"/>
  <c r="BR22" i="49"/>
  <c r="BR20" i="49" s="1"/>
  <c r="BQ24" i="49"/>
  <c r="BZ20" i="47"/>
  <c r="CD48" i="47"/>
  <c r="BZ48" i="47"/>
  <c r="M17" i="51"/>
  <c r="M15" i="51" s="1"/>
  <c r="D26" i="51"/>
  <c r="D17" i="51" s="1"/>
  <c r="D15" i="51" s="1"/>
  <c r="R21" i="49"/>
  <c r="R20" i="49"/>
  <c r="X21" i="49"/>
  <c r="X20" i="49"/>
  <c r="Q20" i="49"/>
  <c r="Q21" i="49"/>
  <c r="W20" i="49"/>
  <c r="W21" i="49"/>
  <c r="F50" i="48"/>
  <c r="F22" i="48" s="1"/>
  <c r="F20" i="48" s="1"/>
  <c r="H50" i="48"/>
  <c r="J50" i="48"/>
  <c r="J22" i="48" s="1"/>
  <c r="J20" i="48" s="1"/>
  <c r="L50" i="48"/>
  <c r="R50" i="48"/>
  <c r="CL24" i="47"/>
  <c r="AV99" i="47"/>
  <c r="CL100" i="47"/>
  <c r="AZ23" i="47"/>
  <c r="AL98" i="47"/>
  <c r="AL97" i="47" s="1"/>
  <c r="AL96" i="47" s="1"/>
  <c r="AL95" i="47" s="1"/>
  <c r="T21" i="47"/>
  <c r="CL21" i="47" s="1"/>
  <c r="CL27" i="47"/>
  <c r="BA26" i="47"/>
  <c r="BA79" i="47"/>
  <c r="BA48" i="47" s="1"/>
  <c r="Y23" i="47"/>
  <c r="K98" i="47"/>
  <c r="K97" i="47" s="1"/>
  <c r="K96" i="47" s="1"/>
  <c r="K95" i="47" s="1"/>
  <c r="AL22" i="47"/>
  <c r="AL48" i="47"/>
  <c r="F78" i="47"/>
  <c r="F79" i="47"/>
  <c r="BN72" i="47"/>
  <c r="AN20" i="47"/>
  <c r="T59" i="47"/>
  <c r="CL59" i="47" s="1"/>
  <c r="T61" i="47"/>
  <c r="CL61" i="47" s="1"/>
  <c r="T67" i="47"/>
  <c r="G47" i="47"/>
  <c r="G22" i="47" s="1"/>
  <c r="G20" i="47" s="1"/>
  <c r="G49" i="47"/>
  <c r="G48" i="47" s="1"/>
  <c r="T20" i="47"/>
  <c r="Y20" i="47"/>
  <c r="U70" i="47"/>
  <c r="CM70" i="47" s="1"/>
  <c r="Z69" i="47"/>
  <c r="Z47" i="47" s="1"/>
  <c r="CR70" i="47"/>
  <c r="CP51" i="47"/>
  <c r="CP47" i="47" s="1"/>
  <c r="AI28" i="47"/>
  <c r="AI27" i="47" s="1"/>
  <c r="Y28" i="47"/>
  <c r="CQ29" i="47"/>
  <c r="AM100" i="47"/>
  <c r="CQ100" i="47" s="1"/>
  <c r="AZ99" i="47"/>
  <c r="CP99" i="47" s="1"/>
  <c r="T79" i="47"/>
  <c r="CL79" i="47" s="1"/>
  <c r="CQ72" i="47"/>
  <c r="T60" i="47"/>
  <c r="CL60" i="47" s="1"/>
  <c r="CQ54" i="47"/>
  <c r="BK22" i="47"/>
  <c r="BK20" i="47" s="1"/>
  <c r="CQ52" i="47"/>
  <c r="CM52" i="47"/>
  <c r="AW22" i="47"/>
  <c r="X48" i="47"/>
  <c r="CP48" i="47" s="1"/>
  <c r="BA47" i="47"/>
  <c r="BO36" i="47"/>
  <c r="CQ37" i="47"/>
  <c r="AV36" i="47"/>
  <c r="U36" i="47"/>
  <c r="CQ33" i="47"/>
  <c r="CM28" i="47"/>
  <c r="CM26" i="47"/>
  <c r="F86" i="47"/>
  <c r="F77" i="47" s="1"/>
  <c r="CQ73" i="47"/>
  <c r="BK73" i="47"/>
  <c r="CM73" i="47" s="1"/>
  <c r="CL72" i="47"/>
  <c r="T66" i="47"/>
  <c r="T62" i="47"/>
  <c r="CL62" i="47" s="1"/>
  <c r="CQ53" i="47"/>
  <c r="CQ51" i="47"/>
  <c r="D47" i="47"/>
  <c r="D22" i="47" s="1"/>
  <c r="D20" i="47" s="1"/>
  <c r="CQ49" i="47"/>
  <c r="BB22" i="47"/>
  <c r="BB20" i="47" s="1"/>
  <c r="J47" i="47"/>
  <c r="AM45" i="47"/>
  <c r="G44" i="47"/>
  <c r="CL41" i="47"/>
  <c r="BA36" i="47"/>
  <c r="AW36" i="47"/>
  <c r="AL36" i="47"/>
  <c r="AH36" i="47"/>
  <c r="X36" i="47"/>
  <c r="T36" i="47"/>
  <c r="Y36" i="47"/>
  <c r="X27" i="47"/>
  <c r="X21" i="47" s="1"/>
  <c r="CM25" i="47"/>
  <c r="BJ22" i="47"/>
  <c r="BJ20" i="47" s="1"/>
  <c r="AH20" i="47"/>
  <c r="T45" i="47"/>
  <c r="CL45" i="47" s="1"/>
  <c r="AJ28" i="5"/>
  <c r="AK28" i="5"/>
  <c r="Z28" i="5"/>
  <c r="AA28" i="5"/>
  <c r="O100" i="10"/>
  <c r="O99" i="10" s="1"/>
  <c r="O98" i="10" s="1"/>
  <c r="O97" i="10" s="1"/>
  <c r="O96" i="10" s="1"/>
  <c r="O95" i="10" s="1"/>
  <c r="O94" i="10" s="1"/>
  <c r="O93" i="10" s="1"/>
  <c r="O92" i="10" s="1"/>
  <c r="O91" i="10" s="1"/>
  <c r="O90" i="10" s="1"/>
  <c r="O89" i="10" s="1"/>
  <c r="O88" i="10" s="1"/>
  <c r="O87" i="10" s="1"/>
  <c r="O86" i="10" s="1"/>
  <c r="O85" i="10" s="1"/>
  <c r="O84" i="10" s="1"/>
  <c r="O83" i="10" s="1"/>
  <c r="O82" i="10" s="1"/>
  <c r="O81" i="10" s="1"/>
  <c r="O80" i="10" s="1"/>
  <c r="O79" i="10" s="1"/>
  <c r="O78" i="10" s="1"/>
  <c r="O77" i="10" s="1"/>
  <c r="O76" i="10" s="1"/>
  <c r="O75" i="10" s="1"/>
  <c r="O74" i="10" s="1"/>
  <c r="O73" i="10" s="1"/>
  <c r="O72" i="10" s="1"/>
  <c r="O71" i="10" s="1"/>
  <c r="O70" i="10" s="1"/>
  <c r="O69" i="10" s="1"/>
  <c r="O68" i="10" s="1"/>
  <c r="O67" i="10" s="1"/>
  <c r="O66" i="10" s="1"/>
  <c r="O65" i="10" s="1"/>
  <c r="O64" i="10" s="1"/>
  <c r="O63" i="10" s="1"/>
  <c r="O62" i="10" s="1"/>
  <c r="O61" i="10" s="1"/>
  <c r="O60" i="10" s="1"/>
  <c r="O59" i="10" s="1"/>
  <c r="O58" i="10" s="1"/>
  <c r="O57" i="10" s="1"/>
  <c r="O56" i="10" s="1"/>
  <c r="O55" i="10" s="1"/>
  <c r="O54" i="10" s="1"/>
  <c r="O53" i="10" s="1"/>
  <c r="O52" i="10" s="1"/>
  <c r="O51" i="10" s="1"/>
  <c r="O50" i="10" s="1"/>
  <c r="O49" i="10" s="1"/>
  <c r="O48" i="10" s="1"/>
  <c r="O47" i="10" s="1"/>
  <c r="O46" i="10" s="1"/>
  <c r="O45" i="10" s="1"/>
  <c r="O44" i="10" s="1"/>
  <c r="O43" i="10" s="1"/>
  <c r="O42" i="10" s="1"/>
  <c r="O41" i="10" s="1"/>
  <c r="O40" i="10" s="1"/>
  <c r="O39" i="10" s="1"/>
  <c r="O38" i="10" s="1"/>
  <c r="O37" i="10" s="1"/>
  <c r="O36" i="10" s="1"/>
  <c r="O35" i="10" s="1"/>
  <c r="O34" i="10" s="1"/>
  <c r="O33" i="10" s="1"/>
  <c r="O32" i="10" s="1"/>
  <c r="O31" i="10" s="1"/>
  <c r="O30" i="10" s="1"/>
  <c r="O29" i="10" s="1"/>
  <c r="O28" i="10" s="1"/>
  <c r="O27" i="10" s="1"/>
  <c r="O26" i="10" s="1"/>
  <c r="O25" i="10" s="1"/>
  <c r="O24" i="10" s="1"/>
  <c r="O23" i="10" s="1"/>
  <c r="O22" i="10" s="1"/>
  <c r="O21" i="10" s="1"/>
  <c r="O20" i="10" s="1"/>
  <c r="P100" i="10"/>
  <c r="P99" i="10" s="1"/>
  <c r="P98" i="10" s="1"/>
  <c r="P97" i="10" s="1"/>
  <c r="P96" i="10" s="1"/>
  <c r="P95" i="10" s="1"/>
  <c r="P94" i="10" s="1"/>
  <c r="P93" i="10" s="1"/>
  <c r="P92" i="10" s="1"/>
  <c r="P91" i="10" s="1"/>
  <c r="P90" i="10" s="1"/>
  <c r="P89" i="10" s="1"/>
  <c r="P88" i="10" s="1"/>
  <c r="P87" i="10" s="1"/>
  <c r="P86" i="10" s="1"/>
  <c r="P85" i="10" s="1"/>
  <c r="P84" i="10" s="1"/>
  <c r="P83" i="10" s="1"/>
  <c r="P82" i="10" s="1"/>
  <c r="P81" i="10" s="1"/>
  <c r="P80" i="10" s="1"/>
  <c r="P79" i="10" s="1"/>
  <c r="P78" i="10" s="1"/>
  <c r="P77" i="10" s="1"/>
  <c r="P76" i="10" s="1"/>
  <c r="P75" i="10" s="1"/>
  <c r="P74" i="10" s="1"/>
  <c r="P73" i="10" s="1"/>
  <c r="P72" i="10" s="1"/>
  <c r="P71" i="10" s="1"/>
  <c r="P70" i="10" s="1"/>
  <c r="P69" i="10" s="1"/>
  <c r="P68" i="10" s="1"/>
  <c r="P67" i="10" s="1"/>
  <c r="P66" i="10" s="1"/>
  <c r="P65" i="10" s="1"/>
  <c r="P64" i="10" s="1"/>
  <c r="P63" i="10" s="1"/>
  <c r="P62" i="10" s="1"/>
  <c r="P61" i="10" s="1"/>
  <c r="P60" i="10" s="1"/>
  <c r="P59" i="10" s="1"/>
  <c r="P58" i="10" s="1"/>
  <c r="P57" i="10" s="1"/>
  <c r="P56" i="10" s="1"/>
  <c r="P55" i="10" s="1"/>
  <c r="P54" i="10" s="1"/>
  <c r="P53" i="10" s="1"/>
  <c r="P52" i="10" s="1"/>
  <c r="P51" i="10" s="1"/>
  <c r="P50" i="10" s="1"/>
  <c r="P49" i="10" s="1"/>
  <c r="P48" i="10" s="1"/>
  <c r="P47" i="10" s="1"/>
  <c r="P46" i="10" s="1"/>
  <c r="P45" i="10" s="1"/>
  <c r="P44" i="10" s="1"/>
  <c r="P43" i="10" s="1"/>
  <c r="P42" i="10" s="1"/>
  <c r="P41" i="10" s="1"/>
  <c r="P40" i="10" s="1"/>
  <c r="P39" i="10" s="1"/>
  <c r="P38" i="10" s="1"/>
  <c r="P37" i="10" s="1"/>
  <c r="P36" i="10" s="1"/>
  <c r="P35" i="10" s="1"/>
  <c r="P34" i="10" s="1"/>
  <c r="P33" i="10" s="1"/>
  <c r="P32" i="10" s="1"/>
  <c r="P31" i="10" s="1"/>
  <c r="P30" i="10" s="1"/>
  <c r="P29" i="10" s="1"/>
  <c r="P28" i="10" s="1"/>
  <c r="P27" i="10" s="1"/>
  <c r="P26" i="10" s="1"/>
  <c r="P25" i="10" s="1"/>
  <c r="P24" i="10" s="1"/>
  <c r="P23" i="10" s="1"/>
  <c r="P22" i="10" s="1"/>
  <c r="P21" i="10" s="1"/>
  <c r="P20" i="10" s="1"/>
  <c r="R100" i="10"/>
  <c r="R99" i="10" s="1"/>
  <c r="R98" i="10" s="1"/>
  <c r="R97" i="10" s="1"/>
  <c r="R96" i="10" s="1"/>
  <c r="R95" i="10" s="1"/>
  <c r="R94" i="10" s="1"/>
  <c r="R93" i="10" s="1"/>
  <c r="R92" i="10" s="1"/>
  <c r="R91" i="10" s="1"/>
  <c r="R90" i="10" s="1"/>
  <c r="R89" i="10" s="1"/>
  <c r="R88" i="10" s="1"/>
  <c r="R87" i="10" s="1"/>
  <c r="R86" i="10" s="1"/>
  <c r="R85" i="10" s="1"/>
  <c r="R84" i="10" s="1"/>
  <c r="R83" i="10" s="1"/>
  <c r="R82" i="10" s="1"/>
  <c r="R81" i="10" s="1"/>
  <c r="R80" i="10" s="1"/>
  <c r="R79" i="10" s="1"/>
  <c r="R78" i="10" s="1"/>
  <c r="R77" i="10" s="1"/>
  <c r="R76" i="10" s="1"/>
  <c r="R75" i="10" s="1"/>
  <c r="R74" i="10" s="1"/>
  <c r="R73" i="10" s="1"/>
  <c r="R72" i="10" s="1"/>
  <c r="R71" i="10" s="1"/>
  <c r="R70" i="10" s="1"/>
  <c r="R69" i="10" s="1"/>
  <c r="R68" i="10" s="1"/>
  <c r="R67" i="10" s="1"/>
  <c r="R66" i="10" s="1"/>
  <c r="R65" i="10" s="1"/>
  <c r="R64" i="10" s="1"/>
  <c r="R63" i="10" s="1"/>
  <c r="R62" i="10" s="1"/>
  <c r="R61" i="10" s="1"/>
  <c r="R60" i="10" s="1"/>
  <c r="R59" i="10" s="1"/>
  <c r="R58" i="10" s="1"/>
  <c r="R57" i="10" s="1"/>
  <c r="R56" i="10" s="1"/>
  <c r="R55" i="10" s="1"/>
  <c r="R54" i="10" s="1"/>
  <c r="R53" i="10" s="1"/>
  <c r="R52" i="10" s="1"/>
  <c r="R51" i="10" s="1"/>
  <c r="R50" i="10" s="1"/>
  <c r="R49" i="10" s="1"/>
  <c r="R48" i="10" s="1"/>
  <c r="R47" i="10" s="1"/>
  <c r="R46" i="10" s="1"/>
  <c r="R45" i="10" s="1"/>
  <c r="R44" i="10" s="1"/>
  <c r="R43" i="10" s="1"/>
  <c r="R42" i="10" s="1"/>
  <c r="R41" i="10" s="1"/>
  <c r="R40" i="10" s="1"/>
  <c r="R39" i="10" s="1"/>
  <c r="R38" i="10" s="1"/>
  <c r="R37" i="10" s="1"/>
  <c r="R36" i="10" s="1"/>
  <c r="R35" i="10" s="1"/>
  <c r="R34" i="10" s="1"/>
  <c r="R33" i="10" s="1"/>
  <c r="R32" i="10" s="1"/>
  <c r="R31" i="10" s="1"/>
  <c r="R30" i="10" s="1"/>
  <c r="R29" i="10" s="1"/>
  <c r="R28" i="10" s="1"/>
  <c r="R27" i="10" s="1"/>
  <c r="R26" i="10" s="1"/>
  <c r="R25" i="10" s="1"/>
  <c r="R24" i="10" s="1"/>
  <c r="R23" i="10" s="1"/>
  <c r="R22" i="10" s="1"/>
  <c r="R21" i="10" s="1"/>
  <c r="R20" i="10" s="1"/>
  <c r="S100" i="10"/>
  <c r="S99" i="10" s="1"/>
  <c r="S98" i="10" s="1"/>
  <c r="S97" i="10" s="1"/>
  <c r="S96" i="10" s="1"/>
  <c r="S95" i="10" s="1"/>
  <c r="S94" i="10" s="1"/>
  <c r="S93" i="10" s="1"/>
  <c r="S92" i="10" s="1"/>
  <c r="S91" i="10" s="1"/>
  <c r="S90" i="10" s="1"/>
  <c r="S89" i="10" s="1"/>
  <c r="S88" i="10" s="1"/>
  <c r="S87" i="10" s="1"/>
  <c r="S86" i="10" s="1"/>
  <c r="S85" i="10" s="1"/>
  <c r="S84" i="10" s="1"/>
  <c r="S83" i="10" s="1"/>
  <c r="S82" i="10" s="1"/>
  <c r="S81" i="10" s="1"/>
  <c r="S80" i="10" s="1"/>
  <c r="S79" i="10" s="1"/>
  <c r="S78" i="10" s="1"/>
  <c r="S77" i="10" s="1"/>
  <c r="S76" i="10" s="1"/>
  <c r="S75" i="10" s="1"/>
  <c r="S74" i="10" s="1"/>
  <c r="S73" i="10" s="1"/>
  <c r="S72" i="10" s="1"/>
  <c r="S71" i="10" s="1"/>
  <c r="S70" i="10" s="1"/>
  <c r="S69" i="10" s="1"/>
  <c r="S68" i="10" s="1"/>
  <c r="S67" i="10" s="1"/>
  <c r="S66" i="10" s="1"/>
  <c r="S65" i="10" s="1"/>
  <c r="S64" i="10" s="1"/>
  <c r="S63" i="10" s="1"/>
  <c r="S62" i="10" s="1"/>
  <c r="S61" i="10" s="1"/>
  <c r="S60" i="10" s="1"/>
  <c r="S59" i="10" s="1"/>
  <c r="S58" i="10" s="1"/>
  <c r="S57" i="10" s="1"/>
  <c r="S56" i="10" s="1"/>
  <c r="S55" i="10" s="1"/>
  <c r="S54" i="10" s="1"/>
  <c r="S53" i="10" s="1"/>
  <c r="S52" i="10" s="1"/>
  <c r="S51" i="10" s="1"/>
  <c r="S50" i="10" s="1"/>
  <c r="S49" i="10" s="1"/>
  <c r="S48" i="10" s="1"/>
  <c r="S47" i="10" s="1"/>
  <c r="S46" i="10" s="1"/>
  <c r="S45" i="10" s="1"/>
  <c r="S44" i="10" s="1"/>
  <c r="S43" i="10" s="1"/>
  <c r="S42" i="10" s="1"/>
  <c r="S41" i="10" s="1"/>
  <c r="S40" i="10" s="1"/>
  <c r="S39" i="10" s="1"/>
  <c r="S38" i="10" s="1"/>
  <c r="S37" i="10" s="1"/>
  <c r="S36" i="10" s="1"/>
  <c r="S35" i="10" s="1"/>
  <c r="S34" i="10" s="1"/>
  <c r="S33" i="10" s="1"/>
  <c r="S32" i="10" s="1"/>
  <c r="S31" i="10" s="1"/>
  <c r="S30" i="10" s="1"/>
  <c r="S29" i="10" s="1"/>
  <c r="S28" i="10" s="1"/>
  <c r="S27" i="10" s="1"/>
  <c r="S26" i="10" s="1"/>
  <c r="S25" i="10" s="1"/>
  <c r="S24" i="10" s="1"/>
  <c r="S23" i="10" s="1"/>
  <c r="S22" i="10" s="1"/>
  <c r="S21" i="10" s="1"/>
  <c r="S20" i="10" s="1"/>
  <c r="U100" i="10"/>
  <c r="U99" i="10" s="1"/>
  <c r="U98" i="10" s="1"/>
  <c r="U97" i="10" s="1"/>
  <c r="U96" i="10" s="1"/>
  <c r="U95" i="10" s="1"/>
  <c r="U94" i="10" s="1"/>
  <c r="U93" i="10" s="1"/>
  <c r="U92" i="10" s="1"/>
  <c r="U91" i="10" s="1"/>
  <c r="U90" i="10" s="1"/>
  <c r="U89" i="10" s="1"/>
  <c r="U88" i="10" s="1"/>
  <c r="U87" i="10" s="1"/>
  <c r="U86" i="10" s="1"/>
  <c r="U85" i="10" s="1"/>
  <c r="U84" i="10" s="1"/>
  <c r="U83" i="10" s="1"/>
  <c r="U82" i="10" s="1"/>
  <c r="U81" i="10" s="1"/>
  <c r="U80" i="10" s="1"/>
  <c r="U79" i="10" s="1"/>
  <c r="U78" i="10" s="1"/>
  <c r="U77" i="10" s="1"/>
  <c r="U76" i="10" s="1"/>
  <c r="U75" i="10" s="1"/>
  <c r="U74" i="10" s="1"/>
  <c r="U73" i="10" s="1"/>
  <c r="U72" i="10" s="1"/>
  <c r="U71" i="10" s="1"/>
  <c r="U70" i="10" s="1"/>
  <c r="U69" i="10" s="1"/>
  <c r="U68" i="10" s="1"/>
  <c r="U67" i="10" s="1"/>
  <c r="U66" i="10" s="1"/>
  <c r="U65" i="10" s="1"/>
  <c r="U64" i="10" s="1"/>
  <c r="U63" i="10" s="1"/>
  <c r="U62" i="10" s="1"/>
  <c r="U61" i="10" s="1"/>
  <c r="U60" i="10" s="1"/>
  <c r="U59" i="10" s="1"/>
  <c r="U58" i="10" s="1"/>
  <c r="U57" i="10" s="1"/>
  <c r="U56" i="10" s="1"/>
  <c r="U55" i="10" s="1"/>
  <c r="U54" i="10" s="1"/>
  <c r="U53" i="10" s="1"/>
  <c r="U52" i="10" s="1"/>
  <c r="U51" i="10" s="1"/>
  <c r="U50" i="10" s="1"/>
  <c r="U49" i="10" s="1"/>
  <c r="U48" i="10" s="1"/>
  <c r="U47" i="10" s="1"/>
  <c r="U46" i="10" s="1"/>
  <c r="U45" i="10" s="1"/>
  <c r="U44" i="10" s="1"/>
  <c r="U43" i="10" s="1"/>
  <c r="U42" i="10" s="1"/>
  <c r="U41" i="10" s="1"/>
  <c r="U40" i="10" s="1"/>
  <c r="U39" i="10" s="1"/>
  <c r="U38" i="10" s="1"/>
  <c r="U37" i="10" s="1"/>
  <c r="U36" i="10" s="1"/>
  <c r="U35" i="10" s="1"/>
  <c r="U34" i="10" s="1"/>
  <c r="U33" i="10" s="1"/>
  <c r="U32" i="10" s="1"/>
  <c r="U31" i="10" s="1"/>
  <c r="U30" i="10" s="1"/>
  <c r="U29" i="10" s="1"/>
  <c r="U28" i="10" s="1"/>
  <c r="U27" i="10" s="1"/>
  <c r="U26" i="10" s="1"/>
  <c r="U25" i="10" s="1"/>
  <c r="U24" i="10" s="1"/>
  <c r="U23" i="10" s="1"/>
  <c r="U22" i="10" s="1"/>
  <c r="U21" i="10" s="1"/>
  <c r="U20" i="10" s="1"/>
  <c r="W100" i="10"/>
  <c r="W99" i="10" s="1"/>
  <c r="W98" i="10" s="1"/>
  <c r="W97" i="10" s="1"/>
  <c r="W96" i="10" s="1"/>
  <c r="W95" i="10" s="1"/>
  <c r="W94" i="10" s="1"/>
  <c r="W93" i="10" s="1"/>
  <c r="W92" i="10" s="1"/>
  <c r="W91" i="10" s="1"/>
  <c r="W90" i="10" s="1"/>
  <c r="W89" i="10" s="1"/>
  <c r="W88" i="10" s="1"/>
  <c r="W87" i="10" s="1"/>
  <c r="W86" i="10" s="1"/>
  <c r="W85" i="10" s="1"/>
  <c r="W84" i="10" s="1"/>
  <c r="W83" i="10" s="1"/>
  <c r="W82" i="10" s="1"/>
  <c r="W81" i="10" s="1"/>
  <c r="W80" i="10" s="1"/>
  <c r="W79" i="10" s="1"/>
  <c r="W78" i="10" s="1"/>
  <c r="W77" i="10" s="1"/>
  <c r="W76" i="10" s="1"/>
  <c r="W75" i="10" s="1"/>
  <c r="W74" i="10" s="1"/>
  <c r="W73" i="10" s="1"/>
  <c r="W72" i="10" s="1"/>
  <c r="W71" i="10" s="1"/>
  <c r="W70" i="10" s="1"/>
  <c r="W69" i="10" s="1"/>
  <c r="W68" i="10" s="1"/>
  <c r="W67" i="10" s="1"/>
  <c r="W66" i="10" s="1"/>
  <c r="W65" i="10" s="1"/>
  <c r="W64" i="10" s="1"/>
  <c r="W63" i="10" s="1"/>
  <c r="W62" i="10" s="1"/>
  <c r="W61" i="10" s="1"/>
  <c r="W60" i="10" s="1"/>
  <c r="W59" i="10" s="1"/>
  <c r="W58" i="10" s="1"/>
  <c r="W57" i="10" s="1"/>
  <c r="W56" i="10" s="1"/>
  <c r="W55" i="10" s="1"/>
  <c r="W54" i="10" s="1"/>
  <c r="W53" i="10" s="1"/>
  <c r="W52" i="10" s="1"/>
  <c r="W51" i="10" s="1"/>
  <c r="W50" i="10" s="1"/>
  <c r="W49" i="10" s="1"/>
  <c r="W48" i="10" s="1"/>
  <c r="W47" i="10" s="1"/>
  <c r="W46" i="10" s="1"/>
  <c r="W45" i="10" s="1"/>
  <c r="W44" i="10" s="1"/>
  <c r="W43" i="10" s="1"/>
  <c r="W42" i="10" s="1"/>
  <c r="W41" i="10" s="1"/>
  <c r="W40" i="10" s="1"/>
  <c r="W39" i="10" s="1"/>
  <c r="W38" i="10" s="1"/>
  <c r="W37" i="10" s="1"/>
  <c r="W36" i="10" s="1"/>
  <c r="W35" i="10" s="1"/>
  <c r="W34" i="10" s="1"/>
  <c r="W33" i="10" s="1"/>
  <c r="W32" i="10" s="1"/>
  <c r="W31" i="10" s="1"/>
  <c r="W30" i="10" s="1"/>
  <c r="W29" i="10" s="1"/>
  <c r="W28" i="10" s="1"/>
  <c r="W27" i="10" s="1"/>
  <c r="W26" i="10" s="1"/>
  <c r="W25" i="10" s="1"/>
  <c r="W24" i="10" s="1"/>
  <c r="W23" i="10" s="1"/>
  <c r="W22" i="10" s="1"/>
  <c r="W21" i="10" s="1"/>
  <c r="W20" i="10" s="1"/>
  <c r="Y100" i="10"/>
  <c r="Y99" i="10" s="1"/>
  <c r="Y98" i="10" s="1"/>
  <c r="Y97" i="10" s="1"/>
  <c r="Y96" i="10" s="1"/>
  <c r="Y95" i="10" s="1"/>
  <c r="Y94" i="10" s="1"/>
  <c r="Y93" i="10" s="1"/>
  <c r="Y92" i="10" s="1"/>
  <c r="Y91" i="10" s="1"/>
  <c r="Y90" i="10" s="1"/>
  <c r="Y89" i="10" s="1"/>
  <c r="Y88" i="10" s="1"/>
  <c r="Y87" i="10" s="1"/>
  <c r="Y86" i="10" s="1"/>
  <c r="Y85" i="10" s="1"/>
  <c r="Y84" i="10" s="1"/>
  <c r="Y83" i="10" s="1"/>
  <c r="Y82" i="10" s="1"/>
  <c r="Y81" i="10" s="1"/>
  <c r="Y80" i="10" s="1"/>
  <c r="Y79" i="10" s="1"/>
  <c r="Y78" i="10" s="1"/>
  <c r="Y77" i="10" s="1"/>
  <c r="Y76" i="10" s="1"/>
  <c r="Y75" i="10" s="1"/>
  <c r="Y74" i="10" s="1"/>
  <c r="Y73" i="10" s="1"/>
  <c r="Y72" i="10" s="1"/>
  <c r="Y71" i="10" s="1"/>
  <c r="Y70" i="10" s="1"/>
  <c r="Y69" i="10" s="1"/>
  <c r="Y68" i="10" s="1"/>
  <c r="Y67" i="10" s="1"/>
  <c r="Y66" i="10" s="1"/>
  <c r="Y65" i="10" s="1"/>
  <c r="Y64" i="10" s="1"/>
  <c r="Y63" i="10" s="1"/>
  <c r="Y62" i="10" s="1"/>
  <c r="Y61" i="10" s="1"/>
  <c r="Y60" i="10" s="1"/>
  <c r="Y59" i="10" s="1"/>
  <c r="Y58" i="10" s="1"/>
  <c r="Y57" i="10" s="1"/>
  <c r="Y56" i="10" s="1"/>
  <c r="Y55" i="10" s="1"/>
  <c r="Y54" i="10" s="1"/>
  <c r="Y53" i="10" s="1"/>
  <c r="Y52" i="10" s="1"/>
  <c r="Y51" i="10" s="1"/>
  <c r="Y50" i="10" s="1"/>
  <c r="Y49" i="10" s="1"/>
  <c r="Y48" i="10" s="1"/>
  <c r="Y47" i="10" s="1"/>
  <c r="Y46" i="10" s="1"/>
  <c r="Y45" i="10" s="1"/>
  <c r="Y44" i="10" s="1"/>
  <c r="Y43" i="10" s="1"/>
  <c r="Y42" i="10" s="1"/>
  <c r="Y41" i="10" s="1"/>
  <c r="Y40" i="10" s="1"/>
  <c r="Y39" i="10" s="1"/>
  <c r="Y38" i="10" s="1"/>
  <c r="Y37" i="10" s="1"/>
  <c r="Y36" i="10" s="1"/>
  <c r="Y35" i="10" s="1"/>
  <c r="Y34" i="10" s="1"/>
  <c r="Y33" i="10" s="1"/>
  <c r="Y32" i="10" s="1"/>
  <c r="Y31" i="10" s="1"/>
  <c r="Y30" i="10" s="1"/>
  <c r="Y29" i="10" s="1"/>
  <c r="Y28" i="10" s="1"/>
  <c r="Y27" i="10" s="1"/>
  <c r="Y26" i="10" s="1"/>
  <c r="Y25" i="10" s="1"/>
  <c r="Y24" i="10" s="1"/>
  <c r="Y23" i="10" s="1"/>
  <c r="Y22" i="10" s="1"/>
  <c r="Y21" i="10" s="1"/>
  <c r="Y20" i="10" s="1"/>
  <c r="Z100" i="10"/>
  <c r="Z99" i="10" s="1"/>
  <c r="Z98" i="10" s="1"/>
  <c r="Z97" i="10" s="1"/>
  <c r="Z96" i="10" s="1"/>
  <c r="Z95" i="10" s="1"/>
  <c r="Z94" i="10" s="1"/>
  <c r="Z93" i="10" s="1"/>
  <c r="Z92" i="10" s="1"/>
  <c r="Z91" i="10" s="1"/>
  <c r="Z90" i="10" s="1"/>
  <c r="Z89" i="10" s="1"/>
  <c r="Z88" i="10" s="1"/>
  <c r="Z87" i="10" s="1"/>
  <c r="Z86" i="10" s="1"/>
  <c r="Z85" i="10" s="1"/>
  <c r="Z84" i="10" s="1"/>
  <c r="Z83" i="10" s="1"/>
  <c r="Z82" i="10" s="1"/>
  <c r="Z81" i="10" s="1"/>
  <c r="Z80" i="10" s="1"/>
  <c r="Z79" i="10" s="1"/>
  <c r="Z78" i="10" s="1"/>
  <c r="Z77" i="10" s="1"/>
  <c r="Z76" i="10" s="1"/>
  <c r="Z75" i="10" s="1"/>
  <c r="Z74" i="10" s="1"/>
  <c r="Z73" i="10" s="1"/>
  <c r="Z72" i="10" s="1"/>
  <c r="Z71" i="10" s="1"/>
  <c r="Z70" i="10" s="1"/>
  <c r="Z69" i="10" s="1"/>
  <c r="Z68" i="10" s="1"/>
  <c r="Z67" i="10" s="1"/>
  <c r="Z66" i="10" s="1"/>
  <c r="Z65" i="10" s="1"/>
  <c r="Z64" i="10" s="1"/>
  <c r="Z63" i="10" s="1"/>
  <c r="Z62" i="10" s="1"/>
  <c r="Z61" i="10" s="1"/>
  <c r="Z60" i="10" s="1"/>
  <c r="Z59" i="10" s="1"/>
  <c r="Z58" i="10" s="1"/>
  <c r="Z57" i="10" s="1"/>
  <c r="Z56" i="10" s="1"/>
  <c r="Z55" i="10" s="1"/>
  <c r="Z54" i="10" s="1"/>
  <c r="Z53" i="10" s="1"/>
  <c r="Z52" i="10" s="1"/>
  <c r="Z51" i="10" s="1"/>
  <c r="Z50" i="10" s="1"/>
  <c r="Z49" i="10" s="1"/>
  <c r="Z48" i="10" s="1"/>
  <c r="Z47" i="10" s="1"/>
  <c r="Z46" i="10" s="1"/>
  <c r="Z45" i="10" s="1"/>
  <c r="Z44" i="10" s="1"/>
  <c r="Z43" i="10" s="1"/>
  <c r="Z42" i="10" s="1"/>
  <c r="Z41" i="10" s="1"/>
  <c r="Z40" i="10" s="1"/>
  <c r="Z39" i="10" s="1"/>
  <c r="Z38" i="10" s="1"/>
  <c r="Z37" i="10" s="1"/>
  <c r="Z36" i="10" s="1"/>
  <c r="Z35" i="10" s="1"/>
  <c r="Z34" i="10" s="1"/>
  <c r="Z33" i="10" s="1"/>
  <c r="Z32" i="10" s="1"/>
  <c r="Z31" i="10" s="1"/>
  <c r="Z30" i="10" s="1"/>
  <c r="Z29" i="10" s="1"/>
  <c r="Z28" i="10" s="1"/>
  <c r="Z27" i="10" s="1"/>
  <c r="Z26" i="10" s="1"/>
  <c r="Z25" i="10" s="1"/>
  <c r="Z24" i="10" s="1"/>
  <c r="Z23" i="10" s="1"/>
  <c r="Z22" i="10" s="1"/>
  <c r="Z21" i="10" s="1"/>
  <c r="Z20" i="10" s="1"/>
  <c r="AA100" i="10"/>
  <c r="AA99" i="10" s="1"/>
  <c r="AA98" i="10" s="1"/>
  <c r="AA97" i="10" s="1"/>
  <c r="AA96" i="10" s="1"/>
  <c r="AA95" i="10" s="1"/>
  <c r="AA94" i="10" s="1"/>
  <c r="AA93" i="10" s="1"/>
  <c r="AA92" i="10" s="1"/>
  <c r="AA91" i="10" s="1"/>
  <c r="AA90" i="10" s="1"/>
  <c r="AA89" i="10" s="1"/>
  <c r="AA88" i="10" s="1"/>
  <c r="AA87" i="10" s="1"/>
  <c r="AA86" i="10" s="1"/>
  <c r="AA85" i="10" s="1"/>
  <c r="AA84" i="10" s="1"/>
  <c r="AA83" i="10" s="1"/>
  <c r="AA82" i="10" s="1"/>
  <c r="AA81" i="10" s="1"/>
  <c r="AA80" i="10" s="1"/>
  <c r="AA79" i="10" s="1"/>
  <c r="AA78" i="10" s="1"/>
  <c r="AA77" i="10" s="1"/>
  <c r="AA76" i="10" s="1"/>
  <c r="AA75" i="10" s="1"/>
  <c r="AA74" i="10" s="1"/>
  <c r="AA73" i="10" s="1"/>
  <c r="AA72" i="10" s="1"/>
  <c r="AA71" i="10" s="1"/>
  <c r="AA70" i="10" s="1"/>
  <c r="AA69" i="10" s="1"/>
  <c r="AA68" i="10" s="1"/>
  <c r="AA67" i="10" s="1"/>
  <c r="AA66" i="10" s="1"/>
  <c r="AA65" i="10" s="1"/>
  <c r="AA64" i="10" s="1"/>
  <c r="AA63" i="10" s="1"/>
  <c r="AA62" i="10" s="1"/>
  <c r="AA61" i="10" s="1"/>
  <c r="AA60" i="10" s="1"/>
  <c r="AA59" i="10" s="1"/>
  <c r="AA58" i="10" s="1"/>
  <c r="AA57" i="10" s="1"/>
  <c r="AA56" i="10" s="1"/>
  <c r="AA55" i="10" s="1"/>
  <c r="AA54" i="10" s="1"/>
  <c r="AA53" i="10" s="1"/>
  <c r="AA52" i="10" s="1"/>
  <c r="AA51" i="10" s="1"/>
  <c r="AA50" i="10" s="1"/>
  <c r="AA49" i="10" s="1"/>
  <c r="AA48" i="10" s="1"/>
  <c r="AA47" i="10" s="1"/>
  <c r="AA46" i="10" s="1"/>
  <c r="AA45" i="10" s="1"/>
  <c r="AA44" i="10" s="1"/>
  <c r="AA43" i="10" s="1"/>
  <c r="AA42" i="10" s="1"/>
  <c r="AA41" i="10" s="1"/>
  <c r="AA40" i="10" s="1"/>
  <c r="AA39" i="10" s="1"/>
  <c r="AA38" i="10" s="1"/>
  <c r="AA37" i="10" s="1"/>
  <c r="AA36" i="10" s="1"/>
  <c r="AA35" i="10" s="1"/>
  <c r="AA34" i="10" s="1"/>
  <c r="AA33" i="10" s="1"/>
  <c r="AA32" i="10" s="1"/>
  <c r="AA31" i="10" s="1"/>
  <c r="AA30" i="10" s="1"/>
  <c r="AA29" i="10" s="1"/>
  <c r="AA28" i="10" s="1"/>
  <c r="AA27" i="10" s="1"/>
  <c r="AA26" i="10" s="1"/>
  <c r="AA25" i="10" s="1"/>
  <c r="AA24" i="10" s="1"/>
  <c r="AA23" i="10" s="1"/>
  <c r="AA22" i="10" s="1"/>
  <c r="AA21" i="10" s="1"/>
  <c r="AA20" i="10" s="1"/>
  <c r="AB100" i="10"/>
  <c r="AB99" i="10" s="1"/>
  <c r="AB98" i="10" s="1"/>
  <c r="AB97" i="10" s="1"/>
  <c r="AB96" i="10" s="1"/>
  <c r="AB95" i="10" s="1"/>
  <c r="AB94" i="10" s="1"/>
  <c r="AB93" i="10" s="1"/>
  <c r="AB92" i="10" s="1"/>
  <c r="AB91" i="10" s="1"/>
  <c r="AB90" i="10" s="1"/>
  <c r="AB89" i="10" s="1"/>
  <c r="AB88" i="10" s="1"/>
  <c r="AB87" i="10" s="1"/>
  <c r="AB86" i="10" s="1"/>
  <c r="AB85" i="10" s="1"/>
  <c r="AB84" i="10" s="1"/>
  <c r="AB83" i="10" s="1"/>
  <c r="AB82" i="10" s="1"/>
  <c r="AB81" i="10" s="1"/>
  <c r="AB80" i="10" s="1"/>
  <c r="AB79" i="10" s="1"/>
  <c r="AB78" i="10" s="1"/>
  <c r="AB77" i="10" s="1"/>
  <c r="AB76" i="10" s="1"/>
  <c r="AB75" i="10" s="1"/>
  <c r="AB74" i="10" s="1"/>
  <c r="AB73" i="10" s="1"/>
  <c r="AB72" i="10" s="1"/>
  <c r="AB71" i="10" s="1"/>
  <c r="AB70" i="10" s="1"/>
  <c r="AB69" i="10" s="1"/>
  <c r="AB68" i="10" s="1"/>
  <c r="AB67" i="10" s="1"/>
  <c r="AB66" i="10" s="1"/>
  <c r="AB65" i="10" s="1"/>
  <c r="AB64" i="10" s="1"/>
  <c r="AB63" i="10" s="1"/>
  <c r="AB62" i="10" s="1"/>
  <c r="AB61" i="10" s="1"/>
  <c r="AB60" i="10" s="1"/>
  <c r="AB59" i="10" s="1"/>
  <c r="AB58" i="10" s="1"/>
  <c r="AB57" i="10" s="1"/>
  <c r="AB56" i="10" s="1"/>
  <c r="AB55" i="10" s="1"/>
  <c r="AB54" i="10" s="1"/>
  <c r="AB53" i="10" s="1"/>
  <c r="AB52" i="10" s="1"/>
  <c r="AB51" i="10" s="1"/>
  <c r="AB50" i="10" s="1"/>
  <c r="AB49" i="10" s="1"/>
  <c r="AB48" i="10" s="1"/>
  <c r="AB47" i="10" s="1"/>
  <c r="AB46" i="10" s="1"/>
  <c r="AB45" i="10" s="1"/>
  <c r="AB44" i="10" s="1"/>
  <c r="AB43" i="10" s="1"/>
  <c r="AB42" i="10" s="1"/>
  <c r="AB41" i="10" s="1"/>
  <c r="AB40" i="10" s="1"/>
  <c r="AB39" i="10" s="1"/>
  <c r="AB38" i="10" s="1"/>
  <c r="AB37" i="10" s="1"/>
  <c r="AB36" i="10" s="1"/>
  <c r="AB35" i="10" s="1"/>
  <c r="AB34" i="10" s="1"/>
  <c r="AB33" i="10" s="1"/>
  <c r="AB32" i="10" s="1"/>
  <c r="AB31" i="10" s="1"/>
  <c r="AB30" i="10" s="1"/>
  <c r="AB29" i="10" s="1"/>
  <c r="AB28" i="10" s="1"/>
  <c r="AB27" i="10" s="1"/>
  <c r="AB26" i="10" s="1"/>
  <c r="AB25" i="10" s="1"/>
  <c r="AB24" i="10" s="1"/>
  <c r="AB23" i="10" s="1"/>
  <c r="AB22" i="10" s="1"/>
  <c r="AB21" i="10" s="1"/>
  <c r="AB20" i="10" s="1"/>
  <c r="AC100" i="10"/>
  <c r="AC99" i="10" s="1"/>
  <c r="AC98" i="10" s="1"/>
  <c r="AC97" i="10" s="1"/>
  <c r="AC96" i="10" s="1"/>
  <c r="AC95" i="10" s="1"/>
  <c r="AC94" i="10" s="1"/>
  <c r="AC93" i="10" s="1"/>
  <c r="AC92" i="10" s="1"/>
  <c r="AC91" i="10" s="1"/>
  <c r="AC90" i="10" s="1"/>
  <c r="AC89" i="10" s="1"/>
  <c r="AC88" i="10" s="1"/>
  <c r="AC87" i="10" s="1"/>
  <c r="AC86" i="10" s="1"/>
  <c r="AC85" i="10" s="1"/>
  <c r="AC84" i="10" s="1"/>
  <c r="AC83" i="10" s="1"/>
  <c r="AC82" i="10" s="1"/>
  <c r="AC81" i="10" s="1"/>
  <c r="AC80" i="10" s="1"/>
  <c r="AC79" i="10" s="1"/>
  <c r="AC78" i="10" s="1"/>
  <c r="AC77" i="10" s="1"/>
  <c r="AC76" i="10" s="1"/>
  <c r="AC75" i="10" s="1"/>
  <c r="AC74" i="10" s="1"/>
  <c r="AC73" i="10" s="1"/>
  <c r="AC72" i="10" s="1"/>
  <c r="AC71" i="10" s="1"/>
  <c r="AC70" i="10" s="1"/>
  <c r="AC69" i="10" s="1"/>
  <c r="AC68" i="10" s="1"/>
  <c r="AC67" i="10" s="1"/>
  <c r="AC66" i="10" s="1"/>
  <c r="AC65" i="10" s="1"/>
  <c r="AC64" i="10" s="1"/>
  <c r="AC63" i="10" s="1"/>
  <c r="AC62" i="10" s="1"/>
  <c r="AC61" i="10" s="1"/>
  <c r="AC60" i="10" s="1"/>
  <c r="AC59" i="10" s="1"/>
  <c r="AC58" i="10" s="1"/>
  <c r="AC57" i="10" s="1"/>
  <c r="AC56" i="10" s="1"/>
  <c r="AC55" i="10" s="1"/>
  <c r="AC54" i="10" s="1"/>
  <c r="AC53" i="10" s="1"/>
  <c r="AC52" i="10" s="1"/>
  <c r="AC51" i="10" s="1"/>
  <c r="AC50" i="10" s="1"/>
  <c r="AC49" i="10" s="1"/>
  <c r="AC48" i="10" s="1"/>
  <c r="AC47" i="10" s="1"/>
  <c r="AC46" i="10" s="1"/>
  <c r="AC45" i="10" s="1"/>
  <c r="AC44" i="10" s="1"/>
  <c r="AC43" i="10" s="1"/>
  <c r="AC42" i="10" s="1"/>
  <c r="AC41" i="10" s="1"/>
  <c r="AC40" i="10" s="1"/>
  <c r="AC39" i="10" s="1"/>
  <c r="AC38" i="10" s="1"/>
  <c r="AC37" i="10" s="1"/>
  <c r="AC36" i="10" s="1"/>
  <c r="AC35" i="10" s="1"/>
  <c r="AC34" i="10" s="1"/>
  <c r="AC33" i="10" s="1"/>
  <c r="AC32" i="10" s="1"/>
  <c r="AC31" i="10" s="1"/>
  <c r="AC30" i="10" s="1"/>
  <c r="AC29" i="10" s="1"/>
  <c r="AC28" i="10" s="1"/>
  <c r="AC27" i="10" s="1"/>
  <c r="AC26" i="10" s="1"/>
  <c r="AC25" i="10" s="1"/>
  <c r="AC24" i="10" s="1"/>
  <c r="AC23" i="10" s="1"/>
  <c r="AC22" i="10" s="1"/>
  <c r="AC21" i="10" s="1"/>
  <c r="AC20" i="10" s="1"/>
  <c r="AD100" i="10"/>
  <c r="AD99" i="10" s="1"/>
  <c r="AD98" i="10" s="1"/>
  <c r="AD97" i="10" s="1"/>
  <c r="AD96" i="10" s="1"/>
  <c r="AD95" i="10" s="1"/>
  <c r="AD94" i="10" s="1"/>
  <c r="AD93" i="10" s="1"/>
  <c r="AD92" i="10" s="1"/>
  <c r="AD91" i="10" s="1"/>
  <c r="AD90" i="10" s="1"/>
  <c r="AD89" i="10" s="1"/>
  <c r="AD88" i="10" s="1"/>
  <c r="AD87" i="10" s="1"/>
  <c r="AD86" i="10" s="1"/>
  <c r="AD85" i="10" s="1"/>
  <c r="AD84" i="10" s="1"/>
  <c r="AD83" i="10" s="1"/>
  <c r="AD82" i="10" s="1"/>
  <c r="AD81" i="10" s="1"/>
  <c r="AD80" i="10" s="1"/>
  <c r="AD79" i="10" s="1"/>
  <c r="AD78" i="10" s="1"/>
  <c r="AD77" i="10" s="1"/>
  <c r="AD76" i="10" s="1"/>
  <c r="AD75" i="10" s="1"/>
  <c r="AD74" i="10" s="1"/>
  <c r="AD73" i="10" s="1"/>
  <c r="AD72" i="10" s="1"/>
  <c r="AD71" i="10" s="1"/>
  <c r="AD70" i="10" s="1"/>
  <c r="AD69" i="10" s="1"/>
  <c r="AD68" i="10" s="1"/>
  <c r="AD67" i="10" s="1"/>
  <c r="AD66" i="10" s="1"/>
  <c r="AD65" i="10" s="1"/>
  <c r="AD64" i="10" s="1"/>
  <c r="AD63" i="10" s="1"/>
  <c r="AD62" i="10" s="1"/>
  <c r="AD61" i="10" s="1"/>
  <c r="AD60" i="10" s="1"/>
  <c r="AD59" i="10" s="1"/>
  <c r="AD58" i="10" s="1"/>
  <c r="AD57" i="10" s="1"/>
  <c r="AD56" i="10" s="1"/>
  <c r="AD55" i="10" s="1"/>
  <c r="AD54" i="10" s="1"/>
  <c r="AD53" i="10" s="1"/>
  <c r="AD52" i="10" s="1"/>
  <c r="AD51" i="10" s="1"/>
  <c r="AD50" i="10" s="1"/>
  <c r="AD49" i="10" s="1"/>
  <c r="AD48" i="10" s="1"/>
  <c r="AD47" i="10" s="1"/>
  <c r="AD46" i="10" s="1"/>
  <c r="AD45" i="10" s="1"/>
  <c r="AD44" i="10" s="1"/>
  <c r="AD43" i="10" s="1"/>
  <c r="AD42" i="10" s="1"/>
  <c r="AD41" i="10" s="1"/>
  <c r="AD40" i="10" s="1"/>
  <c r="AD39" i="10" s="1"/>
  <c r="AD38" i="10" s="1"/>
  <c r="AD37" i="10" s="1"/>
  <c r="AD36" i="10" s="1"/>
  <c r="AD35" i="10" s="1"/>
  <c r="AD34" i="10" s="1"/>
  <c r="AD33" i="10" s="1"/>
  <c r="AD32" i="10" s="1"/>
  <c r="AD31" i="10" s="1"/>
  <c r="AD30" i="10" s="1"/>
  <c r="AD29" i="10" s="1"/>
  <c r="AD28" i="10" s="1"/>
  <c r="AD27" i="10" s="1"/>
  <c r="AD26" i="10" s="1"/>
  <c r="AD25" i="10" s="1"/>
  <c r="AD24" i="10" s="1"/>
  <c r="AD23" i="10" s="1"/>
  <c r="AD22" i="10" s="1"/>
  <c r="AD21" i="10" s="1"/>
  <c r="AD20" i="10" s="1"/>
  <c r="AE100" i="10"/>
  <c r="AE99" i="10" s="1"/>
  <c r="AE98" i="10" s="1"/>
  <c r="AE97" i="10" s="1"/>
  <c r="AE96" i="10" s="1"/>
  <c r="AE95" i="10" s="1"/>
  <c r="AE94" i="10" s="1"/>
  <c r="AE93" i="10" s="1"/>
  <c r="AE92" i="10" s="1"/>
  <c r="AE91" i="10" s="1"/>
  <c r="AE90" i="10" s="1"/>
  <c r="AE89" i="10" s="1"/>
  <c r="AE88" i="10" s="1"/>
  <c r="AE87" i="10" s="1"/>
  <c r="AE86" i="10" s="1"/>
  <c r="AE85" i="10" s="1"/>
  <c r="AE84" i="10" s="1"/>
  <c r="AE83" i="10" s="1"/>
  <c r="AE82" i="10" s="1"/>
  <c r="AE81" i="10" s="1"/>
  <c r="AE80" i="10" s="1"/>
  <c r="AE79" i="10" s="1"/>
  <c r="AE78" i="10" s="1"/>
  <c r="AE77" i="10" s="1"/>
  <c r="AE76" i="10" s="1"/>
  <c r="AE75" i="10" s="1"/>
  <c r="AE74" i="10" s="1"/>
  <c r="AE73" i="10" s="1"/>
  <c r="AE72" i="10" s="1"/>
  <c r="AE71" i="10" s="1"/>
  <c r="AE70" i="10" s="1"/>
  <c r="AE69" i="10" s="1"/>
  <c r="AE68" i="10" s="1"/>
  <c r="AE67" i="10" s="1"/>
  <c r="AE66" i="10" s="1"/>
  <c r="AE65" i="10" s="1"/>
  <c r="AE64" i="10" s="1"/>
  <c r="AE63" i="10" s="1"/>
  <c r="AE62" i="10" s="1"/>
  <c r="AE61" i="10" s="1"/>
  <c r="AE60" i="10" s="1"/>
  <c r="AE59" i="10" s="1"/>
  <c r="AE58" i="10" s="1"/>
  <c r="AE57" i="10" s="1"/>
  <c r="AE56" i="10" s="1"/>
  <c r="AE55" i="10" s="1"/>
  <c r="AE54" i="10" s="1"/>
  <c r="AE53" i="10" s="1"/>
  <c r="AE52" i="10" s="1"/>
  <c r="AE51" i="10" s="1"/>
  <c r="AE50" i="10" s="1"/>
  <c r="AE49" i="10" s="1"/>
  <c r="AE48" i="10" s="1"/>
  <c r="AE47" i="10" s="1"/>
  <c r="AE46" i="10" s="1"/>
  <c r="AE45" i="10" s="1"/>
  <c r="AE44" i="10" s="1"/>
  <c r="AE43" i="10" s="1"/>
  <c r="AE42" i="10" s="1"/>
  <c r="AE41" i="10" s="1"/>
  <c r="AE40" i="10" s="1"/>
  <c r="AE39" i="10" s="1"/>
  <c r="AE38" i="10" s="1"/>
  <c r="AE37" i="10" s="1"/>
  <c r="AE36" i="10" s="1"/>
  <c r="AE35" i="10" s="1"/>
  <c r="AE34" i="10" s="1"/>
  <c r="AE33" i="10" s="1"/>
  <c r="AE32" i="10" s="1"/>
  <c r="AE31" i="10" s="1"/>
  <c r="AE30" i="10" s="1"/>
  <c r="AE29" i="10" s="1"/>
  <c r="AE28" i="10" s="1"/>
  <c r="AE27" i="10" s="1"/>
  <c r="AE26" i="10" s="1"/>
  <c r="AE25" i="10" s="1"/>
  <c r="AE24" i="10" s="1"/>
  <c r="AE23" i="10" s="1"/>
  <c r="AE22" i="10" s="1"/>
  <c r="AE21" i="10" s="1"/>
  <c r="AE20" i="10" s="1"/>
  <c r="DL21" i="10"/>
  <c r="DL20" i="10" s="1"/>
  <c r="DL19" i="10" s="1"/>
  <c r="DL28" i="10"/>
  <c r="V20" i="47" l="1"/>
  <c r="CN24" i="47"/>
  <c r="AG69" i="48"/>
  <c r="AG47" i="48" s="1"/>
  <c r="AE22" i="48"/>
  <c r="AL47" i="48"/>
  <c r="CD22" i="47"/>
  <c r="CD20" i="47" s="1"/>
  <c r="CR47" i="47"/>
  <c r="T48" i="47"/>
  <c r="CL48" i="47" s="1"/>
  <c r="CL36" i="47"/>
  <c r="BM46" i="10"/>
  <c r="DC46" i="10" s="1"/>
  <c r="AW45" i="49"/>
  <c r="AW22" i="49"/>
  <c r="AW20" i="49" s="1"/>
  <c r="CZ19" i="10"/>
  <c r="CZ25" i="10"/>
  <c r="CN20" i="47"/>
  <c r="CL22" i="47"/>
  <c r="I78" i="10"/>
  <c r="F80" i="47"/>
  <c r="F68" i="47" s="1"/>
  <c r="DC35" i="10"/>
  <c r="DC51" i="10"/>
  <c r="DC25" i="10"/>
  <c r="CO71" i="10"/>
  <c r="DC71" i="10" s="1"/>
  <c r="AL68" i="10"/>
  <c r="DD69" i="10"/>
  <c r="DC78" i="10"/>
  <c r="AZ19" i="10"/>
  <c r="AW20" i="47"/>
  <c r="BM44" i="10"/>
  <c r="DC44" i="10" s="1"/>
  <c r="BM21" i="10"/>
  <c r="K48" i="48"/>
  <c r="K22" i="48"/>
  <c r="K20" i="48" s="1"/>
  <c r="P48" i="48"/>
  <c r="P22" i="48"/>
  <c r="P20" i="48" s="1"/>
  <c r="R48" i="48"/>
  <c r="R22" i="48"/>
  <c r="R20" i="48" s="1"/>
  <c r="L22" i="48"/>
  <c r="L20" i="48" s="1"/>
  <c r="L48" i="48"/>
  <c r="H48" i="48"/>
  <c r="H22" i="48"/>
  <c r="H20" i="48" s="1"/>
  <c r="G43" i="47"/>
  <c r="BK44" i="47"/>
  <c r="CM44" i="47" s="1"/>
  <c r="J22" i="47"/>
  <c r="J20" i="47" s="1"/>
  <c r="J44" i="47"/>
  <c r="T57" i="47"/>
  <c r="CL57" i="47" s="1"/>
  <c r="CL66" i="47"/>
  <c r="T64" i="47"/>
  <c r="AZ98" i="47"/>
  <c r="CP98" i="47" s="1"/>
  <c r="T65" i="47"/>
  <c r="T58" i="47"/>
  <c r="CL58" i="47" s="1"/>
  <c r="CL67" i="47"/>
  <c r="BJ23" i="47"/>
  <c r="CL23" i="47" s="1"/>
  <c r="AV98" i="47"/>
  <c r="BJ22" i="10" s="1"/>
  <c r="CL99" i="47"/>
  <c r="BA22" i="47"/>
  <c r="BA45" i="47"/>
  <c r="CQ45" i="47" s="1"/>
  <c r="CQ47" i="47"/>
  <c r="AM99" i="47"/>
  <c r="CQ99" i="47" s="1"/>
  <c r="CQ28" i="47"/>
  <c r="Y27" i="47"/>
  <c r="AI21" i="47"/>
  <c r="AI20" i="47" s="1"/>
  <c r="CM27" i="47"/>
  <c r="CR69" i="47"/>
  <c r="U69" i="47"/>
  <c r="U47" i="47" s="1"/>
  <c r="CM47" i="47" s="1"/>
  <c r="K26" i="47"/>
  <c r="K20" i="47" s="1"/>
  <c r="K79" i="47"/>
  <c r="AL26" i="47"/>
  <c r="AL20" i="47" s="1"/>
  <c r="AL79" i="47"/>
  <c r="F75" i="47"/>
  <c r="F72" i="47"/>
  <c r="F74" i="47"/>
  <c r="F76" i="47"/>
  <c r="F67" i="47" s="1"/>
  <c r="F71" i="47"/>
  <c r="CQ36" i="47"/>
  <c r="CM51" i="47"/>
  <c r="T63" i="47"/>
  <c r="CL63" i="47" s="1"/>
  <c r="F70" i="47"/>
  <c r="F73" i="47"/>
  <c r="F69" i="47"/>
  <c r="F65" i="47" l="1"/>
  <c r="F66" i="47"/>
  <c r="AL22" i="48"/>
  <c r="AE20" i="48"/>
  <c r="AL20" i="48" s="1"/>
  <c r="F64" i="47"/>
  <c r="F55" i="47" s="1"/>
  <c r="BM19" i="10"/>
  <c r="DC19" i="10" s="1"/>
  <c r="DC21" i="10"/>
  <c r="DD68" i="10"/>
  <c r="AL46" i="10"/>
  <c r="DD46" i="10" s="1"/>
  <c r="CM21" i="47"/>
  <c r="BA23" i="47"/>
  <c r="AM98" i="47"/>
  <c r="CQ98" i="47" s="1"/>
  <c r="AZ97" i="47"/>
  <c r="CP97" i="47" s="1"/>
  <c r="T55" i="47"/>
  <c r="CL64" i="47"/>
  <c r="G42" i="47"/>
  <c r="BK43" i="47"/>
  <c r="CM43" i="47" s="1"/>
  <c r="CM69" i="47"/>
  <c r="Z22" i="47"/>
  <c r="Y21" i="47"/>
  <c r="CQ21" i="47" s="1"/>
  <c r="CQ27" i="47"/>
  <c r="BA20" i="47"/>
  <c r="CQ22" i="47"/>
  <c r="AV97" i="47"/>
  <c r="CL98" i="47"/>
  <c r="T56" i="47"/>
  <c r="CL65" i="47"/>
  <c r="BN44" i="47"/>
  <c r="CP44" i="47" s="1"/>
  <c r="J43" i="47"/>
  <c r="F62" i="47"/>
  <c r="F56" i="47"/>
  <c r="F57" i="47"/>
  <c r="F59" i="47"/>
  <c r="F60" i="47"/>
  <c r="F61" i="47"/>
  <c r="F58" i="47"/>
  <c r="F63" i="47"/>
  <c r="AL21" i="10" l="1"/>
  <c r="J42" i="47"/>
  <c r="BN43" i="47"/>
  <c r="CP43" i="47" s="1"/>
  <c r="AZ96" i="47"/>
  <c r="T54" i="47"/>
  <c r="CL54" i="47" s="1"/>
  <c r="CL56" i="47"/>
  <c r="AV96" i="47"/>
  <c r="CL97" i="47"/>
  <c r="Z20" i="47"/>
  <c r="CR20" i="47" s="1"/>
  <c r="CR22" i="47"/>
  <c r="U22" i="47"/>
  <c r="G41" i="47"/>
  <c r="BK42" i="47"/>
  <c r="CM42" i="47" s="1"/>
  <c r="T53" i="47"/>
  <c r="CL53" i="47" s="1"/>
  <c r="CL55" i="47"/>
  <c r="AM97" i="47"/>
  <c r="CQ97" i="47" s="1"/>
  <c r="F54" i="47"/>
  <c r="F53" i="47"/>
  <c r="CM22" i="47" l="1"/>
  <c r="U20" i="47"/>
  <c r="CM20" i="47" s="1"/>
  <c r="AL19" i="10"/>
  <c r="DD19" i="10" s="1"/>
  <c r="DD21" i="10"/>
  <c r="AM96" i="47"/>
  <c r="BK41" i="47"/>
  <c r="CM41" i="47" s="1"/>
  <c r="G40" i="47"/>
  <c r="AV95" i="47"/>
  <c r="CL95" i="47" s="1"/>
  <c r="CL96" i="47"/>
  <c r="BN42" i="47"/>
  <c r="CP42" i="47" s="1"/>
  <c r="J41" i="47"/>
  <c r="AZ95" i="47"/>
  <c r="CP95" i="47" s="1"/>
  <c r="CP96" i="47"/>
  <c r="F52" i="47"/>
  <c r="F51" i="47" s="1"/>
  <c r="F49" i="47" l="1"/>
  <c r="F48" i="47" s="1"/>
  <c r="F47" i="47"/>
  <c r="AZ26" i="47"/>
  <c r="AV26" i="47"/>
  <c r="AM95" i="47"/>
  <c r="CQ95" i="47" s="1"/>
  <c r="CQ96" i="47"/>
  <c r="J40" i="47"/>
  <c r="BN41" i="47"/>
  <c r="CP41" i="47" s="1"/>
  <c r="BK40" i="47"/>
  <c r="CM40" i="47" s="1"/>
  <c r="G39" i="47"/>
  <c r="V95" i="6"/>
  <c r="V24" i="6" s="1"/>
  <c r="V83" i="6"/>
  <c r="V70" i="6"/>
  <c r="V69" i="6" s="1"/>
  <c r="V51" i="6"/>
  <c r="V50" i="6"/>
  <c r="V23" i="6"/>
  <c r="V22" i="6"/>
  <c r="U95" i="6"/>
  <c r="U83" i="6"/>
  <c r="U22" i="6" s="1"/>
  <c r="U70" i="6"/>
  <c r="U69" i="6" s="1"/>
  <c r="U51" i="6"/>
  <c r="U50" i="6" s="1"/>
  <c r="U24" i="6"/>
  <c r="U23" i="6"/>
  <c r="V64" i="5"/>
  <c r="V53" i="5"/>
  <c r="V21" i="5" s="1"/>
  <c r="V51" i="5"/>
  <c r="V50" i="5" s="1"/>
  <c r="V32" i="5"/>
  <c r="V31" i="5" s="1"/>
  <c r="V23" i="5"/>
  <c r="V18" i="5"/>
  <c r="U46" i="6" l="1"/>
  <c r="V46" i="6"/>
  <c r="V20" i="6" s="1"/>
  <c r="V18" i="6" s="1"/>
  <c r="J39" i="47"/>
  <c r="BN40" i="47"/>
  <c r="CP40" i="47" s="1"/>
  <c r="AM26" i="47"/>
  <c r="AM79" i="47"/>
  <c r="CL26" i="47"/>
  <c r="AV20" i="47"/>
  <c r="CL20" i="47" s="1"/>
  <c r="CP26" i="47"/>
  <c r="AZ20" i="47"/>
  <c r="CP20" i="47" s="1"/>
  <c r="G38" i="47"/>
  <c r="BK39" i="47"/>
  <c r="CM39" i="47" s="1"/>
  <c r="F46" i="47"/>
  <c r="F45" i="47" s="1"/>
  <c r="F44" i="47" s="1"/>
  <c r="F43" i="47" s="1"/>
  <c r="F42" i="47" s="1"/>
  <c r="F41" i="47" s="1"/>
  <c r="F40" i="47" s="1"/>
  <c r="F39" i="47" s="1"/>
  <c r="F38" i="47" s="1"/>
  <c r="F37" i="47" s="1"/>
  <c r="F36" i="47" s="1"/>
  <c r="F35" i="47" s="1"/>
  <c r="F34" i="47" s="1"/>
  <c r="F33" i="47" s="1"/>
  <c r="F32" i="47" s="1"/>
  <c r="F31" i="47" s="1"/>
  <c r="F30" i="47" s="1"/>
  <c r="F29" i="47" s="1"/>
  <c r="F28" i="47" s="1"/>
  <c r="F27" i="47" s="1"/>
  <c r="F21" i="47" s="1"/>
  <c r="F22" i="47"/>
  <c r="F20" i="47" s="1"/>
  <c r="U20" i="6"/>
  <c r="U18" i="6" s="1"/>
  <c r="V28" i="5"/>
  <c r="V19" i="5" s="1"/>
  <c r="V17" i="5" s="1"/>
  <c r="F79" i="12"/>
  <c r="F80" i="12"/>
  <c r="F81" i="12"/>
  <c r="F82" i="12"/>
  <c r="F83" i="12"/>
  <c r="F84" i="12"/>
  <c r="F85" i="12"/>
  <c r="F86" i="12"/>
  <c r="F88" i="12"/>
  <c r="F89" i="12"/>
  <c r="F90" i="12"/>
  <c r="F91" i="12"/>
  <c r="F92" i="12"/>
  <c r="F93" i="12"/>
  <c r="G89" i="11"/>
  <c r="H89" i="11"/>
  <c r="I89" i="11"/>
  <c r="J89" i="11"/>
  <c r="K89" i="11"/>
  <c r="L89" i="11"/>
  <c r="M89" i="11"/>
  <c r="N89" i="11"/>
  <c r="O89" i="11"/>
  <c r="P89" i="11"/>
  <c r="Q89" i="11"/>
  <c r="R89" i="11"/>
  <c r="S89" i="11"/>
  <c r="T89" i="11"/>
  <c r="U89" i="11"/>
  <c r="V89" i="11"/>
  <c r="W89" i="11"/>
  <c r="X89" i="11"/>
  <c r="Y89" i="11"/>
  <c r="Z89" i="11"/>
  <c r="AA89" i="11"/>
  <c r="AB89" i="11"/>
  <c r="AC89" i="11"/>
  <c r="G90" i="11"/>
  <c r="H90" i="11"/>
  <c r="I90" i="11"/>
  <c r="J90" i="11"/>
  <c r="K90" i="11"/>
  <c r="L90" i="11"/>
  <c r="M90" i="11"/>
  <c r="N90" i="11"/>
  <c r="O90" i="11"/>
  <c r="P90" i="11"/>
  <c r="Q90" i="11"/>
  <c r="R90" i="11"/>
  <c r="S90" i="11"/>
  <c r="T90" i="11"/>
  <c r="U90" i="11"/>
  <c r="V90" i="11"/>
  <c r="W90" i="11"/>
  <c r="X90" i="11"/>
  <c r="Y90" i="11"/>
  <c r="Z90" i="11"/>
  <c r="AA90" i="11"/>
  <c r="AB90" i="11"/>
  <c r="AC90" i="11"/>
  <c r="G91" i="11"/>
  <c r="H91" i="11"/>
  <c r="I91" i="11"/>
  <c r="J91" i="11"/>
  <c r="K91" i="11"/>
  <c r="L91" i="11"/>
  <c r="M91" i="11"/>
  <c r="N91" i="11"/>
  <c r="O91" i="11"/>
  <c r="P91" i="11"/>
  <c r="Q91" i="11"/>
  <c r="R91" i="11"/>
  <c r="S91" i="11"/>
  <c r="T91" i="11"/>
  <c r="U91" i="11"/>
  <c r="V91" i="11"/>
  <c r="W91" i="11"/>
  <c r="X91" i="11"/>
  <c r="Y91" i="11"/>
  <c r="Z91" i="11"/>
  <c r="AA91" i="11"/>
  <c r="AB91" i="11"/>
  <c r="AC91" i="11"/>
  <c r="G92" i="11"/>
  <c r="H92" i="11"/>
  <c r="I92" i="11"/>
  <c r="J92" i="11"/>
  <c r="K92" i="11"/>
  <c r="L92" i="11"/>
  <c r="M92" i="11"/>
  <c r="N92" i="11"/>
  <c r="O92" i="11"/>
  <c r="P92" i="11"/>
  <c r="Q92" i="11"/>
  <c r="R92" i="11"/>
  <c r="S92" i="11"/>
  <c r="T92" i="11"/>
  <c r="U92" i="11"/>
  <c r="V92" i="11"/>
  <c r="W92" i="11"/>
  <c r="X92" i="11"/>
  <c r="Y92" i="11"/>
  <c r="Z92" i="11"/>
  <c r="AA92" i="11"/>
  <c r="AB92" i="11"/>
  <c r="AC92" i="11"/>
  <c r="G93" i="11"/>
  <c r="G88" i="11" s="1"/>
  <c r="H93" i="11"/>
  <c r="H88" i="11" s="1"/>
  <c r="I93" i="11"/>
  <c r="I88" i="11" s="1"/>
  <c r="J93" i="11"/>
  <c r="J88" i="11" s="1"/>
  <c r="K93" i="11"/>
  <c r="K88" i="11" s="1"/>
  <c r="L93" i="11"/>
  <c r="L88" i="11" s="1"/>
  <c r="M93" i="11"/>
  <c r="M88" i="11" s="1"/>
  <c r="N93" i="11"/>
  <c r="N88" i="11" s="1"/>
  <c r="O93" i="11"/>
  <c r="O88" i="11" s="1"/>
  <c r="P93" i="11"/>
  <c r="P88" i="11" s="1"/>
  <c r="Q93" i="11"/>
  <c r="Q88" i="11" s="1"/>
  <c r="R93" i="11"/>
  <c r="R88" i="11" s="1"/>
  <c r="S93" i="11"/>
  <c r="S88" i="11" s="1"/>
  <c r="T93" i="11"/>
  <c r="T88" i="11" s="1"/>
  <c r="U93" i="11"/>
  <c r="U88" i="11" s="1"/>
  <c r="V93" i="11"/>
  <c r="V88" i="11" s="1"/>
  <c r="W93" i="11"/>
  <c r="W88" i="11" s="1"/>
  <c r="X93" i="11"/>
  <c r="X88" i="11" s="1"/>
  <c r="Y93" i="11"/>
  <c r="Y88" i="11" s="1"/>
  <c r="Z93" i="11"/>
  <c r="Z88" i="11" s="1"/>
  <c r="AA93" i="11"/>
  <c r="AA88" i="11" s="1"/>
  <c r="AB93" i="11"/>
  <c r="AB88" i="11" s="1"/>
  <c r="AC93" i="11"/>
  <c r="AC88" i="11" s="1"/>
  <c r="D75" i="45"/>
  <c r="F75" i="45"/>
  <c r="H75" i="45"/>
  <c r="J75" i="45"/>
  <c r="L75" i="45"/>
  <c r="D76" i="45"/>
  <c r="F76" i="45"/>
  <c r="H76" i="45"/>
  <c r="J76" i="45"/>
  <c r="L76" i="45"/>
  <c r="Y76" i="45"/>
  <c r="Y70" i="45" s="1"/>
  <c r="Y64" i="45" s="1"/>
  <c r="Y58" i="45" s="1"/>
  <c r="Y52" i="45" s="1"/>
  <c r="Y46" i="45" s="1"/>
  <c r="Y40" i="45" s="1"/>
  <c r="Y34" i="45" s="1"/>
  <c r="Y28" i="45" s="1"/>
  <c r="Y77" i="45"/>
  <c r="Y71" i="45" s="1"/>
  <c r="Y65" i="45" s="1"/>
  <c r="Y59" i="45" s="1"/>
  <c r="Y53" i="45" s="1"/>
  <c r="Y47" i="45" s="1"/>
  <c r="Y41" i="45" s="1"/>
  <c r="Y35" i="45" s="1"/>
  <c r="Y29" i="45" s="1"/>
  <c r="Y78" i="45"/>
  <c r="Y72" i="45" s="1"/>
  <c r="Y66" i="45" s="1"/>
  <c r="Y60" i="45" s="1"/>
  <c r="Y54" i="45" s="1"/>
  <c r="Y48" i="45" s="1"/>
  <c r="Y42" i="45" s="1"/>
  <c r="Y36" i="45" s="1"/>
  <c r="Y30" i="45" s="1"/>
  <c r="Y24" i="45" s="1"/>
  <c r="Y79" i="45"/>
  <c r="Y73" i="45" s="1"/>
  <c r="Y67" i="45" s="1"/>
  <c r="Y61" i="45" s="1"/>
  <c r="Y55" i="45" s="1"/>
  <c r="Y49" i="45" s="1"/>
  <c r="Y43" i="45" s="1"/>
  <c r="Y37" i="45" s="1"/>
  <c r="Y31" i="45" s="1"/>
  <c r="Y25" i="45" s="1"/>
  <c r="Y80" i="45"/>
  <c r="Y74" i="45" s="1"/>
  <c r="Y68" i="45" s="1"/>
  <c r="Y62" i="45" s="1"/>
  <c r="Y56" i="45" s="1"/>
  <c r="Y50" i="45" s="1"/>
  <c r="Y44" i="45" s="1"/>
  <c r="Y38" i="45" s="1"/>
  <c r="Y32" i="45" s="1"/>
  <c r="Y26" i="45" s="1"/>
  <c r="Y81" i="45"/>
  <c r="Y75" i="45" s="1"/>
  <c r="Y69" i="45" s="1"/>
  <c r="Y63" i="45" s="1"/>
  <c r="Y57" i="45" s="1"/>
  <c r="Y51" i="45" s="1"/>
  <c r="Y45" i="45" s="1"/>
  <c r="Y39" i="45" s="1"/>
  <c r="Y33" i="45" s="1"/>
  <c r="Y27" i="45" s="1"/>
  <c r="N75" i="45"/>
  <c r="P75" i="45"/>
  <c r="R75" i="45"/>
  <c r="T75" i="45"/>
  <c r="Z75" i="45"/>
  <c r="AD75" i="45"/>
  <c r="AF75" i="45"/>
  <c r="AH75" i="45"/>
  <c r="N76" i="45"/>
  <c r="P76" i="45"/>
  <c r="R76" i="45"/>
  <c r="T76" i="45"/>
  <c r="V76" i="45"/>
  <c r="Z76" i="45"/>
  <c r="AD76" i="45"/>
  <c r="AF76" i="45"/>
  <c r="AH76" i="45"/>
  <c r="AL59" i="45"/>
  <c r="AL58" i="45" s="1"/>
  <c r="AN75" i="45"/>
  <c r="AP75" i="45"/>
  <c r="AR75" i="45"/>
  <c r="AT75" i="45"/>
  <c r="AV75" i="45"/>
  <c r="AX75" i="45"/>
  <c r="AN76" i="45"/>
  <c r="AP76" i="45"/>
  <c r="AR76" i="45"/>
  <c r="AT76" i="45"/>
  <c r="AV76" i="45"/>
  <c r="AX76" i="45"/>
  <c r="BB75" i="45"/>
  <c r="BB76" i="45"/>
  <c r="BB77" i="45"/>
  <c r="BB78" i="45"/>
  <c r="BB79" i="45"/>
  <c r="BB80" i="45"/>
  <c r="BB81" i="45"/>
  <c r="AZ54" i="45"/>
  <c r="AZ53" i="45" s="1"/>
  <c r="AZ59" i="45"/>
  <c r="AZ58" i="45" s="1"/>
  <c r="AZ74" i="45"/>
  <c r="AZ26" i="45" s="1"/>
  <c r="AZ80" i="45"/>
  <c r="AL61" i="37"/>
  <c r="AL60" i="37" s="1"/>
  <c r="AZ54" i="37"/>
  <c r="AZ53" i="37" s="1"/>
  <c r="AZ61" i="37"/>
  <c r="AZ60" i="37" s="1"/>
  <c r="AM45" i="36"/>
  <c r="AM39" i="36" s="1"/>
  <c r="AM33" i="36" s="1"/>
  <c r="AM27" i="36" s="1"/>
  <c r="AM46" i="36"/>
  <c r="AM40" i="36" s="1"/>
  <c r="AM34" i="36" s="1"/>
  <c r="AM28" i="36" s="1"/>
  <c r="AM47" i="36"/>
  <c r="AM41" i="36" s="1"/>
  <c r="AM35" i="36" s="1"/>
  <c r="AM29" i="36" s="1"/>
  <c r="AM48" i="36"/>
  <c r="AM42" i="36" s="1"/>
  <c r="AM36" i="36" s="1"/>
  <c r="AM30" i="36" s="1"/>
  <c r="AM24" i="36" s="1"/>
  <c r="AM49" i="36"/>
  <c r="AM43" i="36" s="1"/>
  <c r="AM37" i="36" s="1"/>
  <c r="AM31" i="36" s="1"/>
  <c r="AM25" i="36" s="1"/>
  <c r="AM50" i="36"/>
  <c r="AM44" i="36" s="1"/>
  <c r="AM38" i="36" s="1"/>
  <c r="AM32" i="36" s="1"/>
  <c r="AM26" i="36" s="1"/>
  <c r="AZ54" i="36"/>
  <c r="AZ59" i="36"/>
  <c r="AZ96" i="36"/>
  <c r="AZ26" i="36" s="1"/>
  <c r="AZ100" i="36"/>
  <c r="AZ28" i="36" s="1"/>
  <c r="X54" i="35"/>
  <c r="AZ54" i="35"/>
  <c r="AZ61" i="35"/>
  <c r="AZ78" i="35"/>
  <c r="X54" i="1"/>
  <c r="X76" i="1"/>
  <c r="AL61" i="1"/>
  <c r="AZ54" i="1"/>
  <c r="AZ53" i="1" s="1"/>
  <c r="AZ76" i="1"/>
  <c r="AZ26" i="1" s="1"/>
  <c r="AZ82" i="1"/>
  <c r="AZ28" i="1" s="1"/>
  <c r="AM28" i="6"/>
  <c r="AM29" i="6"/>
  <c r="AM30" i="6"/>
  <c r="AM31" i="6"/>
  <c r="AM33" i="6"/>
  <c r="AM34" i="6"/>
  <c r="AM37" i="6"/>
  <c r="AM38" i="6"/>
  <c r="AM39" i="6"/>
  <c r="AM41" i="6"/>
  <c r="AM42" i="6"/>
  <c r="AM43" i="6"/>
  <c r="AM44" i="6"/>
  <c r="AM45" i="6"/>
  <c r="AM49" i="6"/>
  <c r="AM52" i="6"/>
  <c r="AM53" i="6"/>
  <c r="AM54" i="6"/>
  <c r="AM55" i="6"/>
  <c r="AM56" i="6"/>
  <c r="AM57" i="6"/>
  <c r="AM58" i="6"/>
  <c r="AM59" i="6"/>
  <c r="AM60" i="6"/>
  <c r="AM61" i="6"/>
  <c r="AM62" i="6"/>
  <c r="AM63" i="6"/>
  <c r="AM64" i="6"/>
  <c r="AM65" i="6"/>
  <c r="AM66" i="6"/>
  <c r="AM67" i="6"/>
  <c r="AM74" i="6"/>
  <c r="AM75" i="6"/>
  <c r="AM76" i="6"/>
  <c r="AM77" i="6"/>
  <c r="AM78" i="6"/>
  <c r="AM79" i="6"/>
  <c r="AM80" i="6"/>
  <c r="AM81" i="6"/>
  <c r="AM82" i="6"/>
  <c r="AM84" i="6"/>
  <c r="AM85" i="6"/>
  <c r="AM86" i="6"/>
  <c r="AM87" i="6"/>
  <c r="AM88" i="6"/>
  <c r="AM89" i="6"/>
  <c r="AM90" i="6"/>
  <c r="AM91" i="6"/>
  <c r="AM92" i="6"/>
  <c r="AM93" i="6"/>
  <c r="AM96" i="6"/>
  <c r="AM97" i="6"/>
  <c r="AM98" i="6"/>
  <c r="AM99" i="6"/>
  <c r="AM100" i="6"/>
  <c r="AM101" i="6"/>
  <c r="I20" i="6"/>
  <c r="AB20" i="6"/>
  <c r="AD20" i="6"/>
  <c r="AF20" i="6"/>
  <c r="AH20" i="6"/>
  <c r="AJ20" i="6"/>
  <c r="AL20" i="6"/>
  <c r="I22" i="6"/>
  <c r="J22" i="6"/>
  <c r="AA22" i="6"/>
  <c r="AB22" i="6"/>
  <c r="AD22" i="6"/>
  <c r="AF22" i="6"/>
  <c r="AH22" i="6"/>
  <c r="AJ22" i="6"/>
  <c r="AL22" i="6"/>
  <c r="AH24" i="6"/>
  <c r="AJ24" i="6"/>
  <c r="AF24" i="6"/>
  <c r="AD24" i="6"/>
  <c r="I24" i="6"/>
  <c r="J24" i="6"/>
  <c r="AA24" i="6"/>
  <c r="AB24" i="6"/>
  <c r="AL24" i="6"/>
  <c r="I50" i="6"/>
  <c r="I47" i="6" s="1"/>
  <c r="AA50" i="6"/>
  <c r="AA47" i="6" s="1"/>
  <c r="AA46" i="6" s="1"/>
  <c r="AA20" i="6" s="1"/>
  <c r="AA18" i="6" s="1"/>
  <c r="AB50" i="6"/>
  <c r="AB47" i="6" s="1"/>
  <c r="AD47" i="6"/>
  <c r="AF47" i="6"/>
  <c r="AJ47" i="6"/>
  <c r="AD19" i="6"/>
  <c r="AF19" i="6"/>
  <c r="AH19" i="6"/>
  <c r="AJ19" i="6"/>
  <c r="AK19" i="6"/>
  <c r="AL19" i="6"/>
  <c r="AE23" i="6"/>
  <c r="AG23" i="6"/>
  <c r="AI23" i="6"/>
  <c r="AK23" i="6"/>
  <c r="AE51" i="6"/>
  <c r="AE50" i="6" s="1"/>
  <c r="AG51" i="6"/>
  <c r="AG50" i="6" s="1"/>
  <c r="AI51" i="6"/>
  <c r="AI50" i="6" s="1"/>
  <c r="AK51" i="6"/>
  <c r="AC50" i="6"/>
  <c r="AD70" i="6"/>
  <c r="AD69" i="6" s="1"/>
  <c r="AE70" i="6"/>
  <c r="AE69" i="6" s="1"/>
  <c r="AF70" i="6"/>
  <c r="AF69" i="6" s="1"/>
  <c r="AG70" i="6"/>
  <c r="AG69" i="6" s="1"/>
  <c r="AH70" i="6"/>
  <c r="AH69" i="6" s="1"/>
  <c r="AJ70" i="6"/>
  <c r="AJ69" i="6" s="1"/>
  <c r="AK70" i="6"/>
  <c r="AK69" i="6" s="1"/>
  <c r="AL70" i="6"/>
  <c r="AC70" i="6"/>
  <c r="AC69" i="6" s="1"/>
  <c r="AM71" i="6"/>
  <c r="AI83" i="6"/>
  <c r="AG83" i="6"/>
  <c r="AG22" i="6" s="1"/>
  <c r="AE83" i="6"/>
  <c r="AE22" i="6" s="1"/>
  <c r="AC83" i="6"/>
  <c r="AC22" i="6" s="1"/>
  <c r="AK83" i="6"/>
  <c r="AK22" i="6" s="1"/>
  <c r="AE95" i="6"/>
  <c r="AE24" i="6" s="1"/>
  <c r="AG95" i="6"/>
  <c r="AG24" i="6" s="1"/>
  <c r="AI95" i="6"/>
  <c r="AK95" i="6"/>
  <c r="AK24" i="6" s="1"/>
  <c r="AC95" i="6"/>
  <c r="AC24" i="6" s="1"/>
  <c r="X95" i="6"/>
  <c r="X24" i="6" s="1"/>
  <c r="X83" i="6"/>
  <c r="X22" i="6" s="1"/>
  <c r="X70" i="6"/>
  <c r="X69" i="6" s="1"/>
  <c r="X51" i="6"/>
  <c r="X50" i="6" s="1"/>
  <c r="X23" i="6"/>
  <c r="W95" i="6"/>
  <c r="W24" i="6" s="1"/>
  <c r="W83" i="6"/>
  <c r="W22" i="6" s="1"/>
  <c r="W70" i="6"/>
  <c r="W69" i="6" s="1"/>
  <c r="W51" i="6"/>
  <c r="W50" i="6" s="1"/>
  <c r="W23" i="6"/>
  <c r="M51" i="6"/>
  <c r="M50" i="6" s="1"/>
  <c r="AE46" i="6" l="1"/>
  <c r="AM83" i="6"/>
  <c r="AI70" i="6"/>
  <c r="AM70" i="6" s="1"/>
  <c r="AM95" i="6"/>
  <c r="AM51" i="6"/>
  <c r="W46" i="6"/>
  <c r="W20" i="6" s="1"/>
  <c r="W18" i="6" s="1"/>
  <c r="X46" i="6"/>
  <c r="X20" i="6" s="1"/>
  <c r="X18" i="6" s="1"/>
  <c r="AC46" i="6"/>
  <c r="AC20" i="6" s="1"/>
  <c r="AE20" i="6"/>
  <c r="AI22" i="6"/>
  <c r="AM22" i="6" s="1"/>
  <c r="AG46" i="6"/>
  <c r="AG20" i="6" s="1"/>
  <c r="AI24" i="6"/>
  <c r="AM24" i="6" s="1"/>
  <c r="I18" i="6"/>
  <c r="AM20" i="47"/>
  <c r="CQ20" i="47" s="1"/>
  <c r="CQ26" i="47"/>
  <c r="J38" i="47"/>
  <c r="BN39" i="47"/>
  <c r="CP39" i="47" s="1"/>
  <c r="G37" i="47"/>
  <c r="BK38" i="47"/>
  <c r="CM38" i="47" s="1"/>
  <c r="CQ79" i="47"/>
  <c r="AM48" i="47"/>
  <c r="CQ48" i="47" s="1"/>
  <c r="AK50" i="6"/>
  <c r="AK46" i="6" s="1"/>
  <c r="N51" i="6"/>
  <c r="N50" i="6" s="1"/>
  <c r="O51" i="6"/>
  <c r="O50" i="6" s="1"/>
  <c r="L51" i="6"/>
  <c r="L70" i="6"/>
  <c r="L69" i="6" s="1"/>
  <c r="O70" i="6"/>
  <c r="O69" i="6" s="1"/>
  <c r="N70" i="6"/>
  <c r="N69" i="6" s="1"/>
  <c r="M70" i="6"/>
  <c r="M69" i="6" s="1"/>
  <c r="M46" i="6" s="1"/>
  <c r="M20" i="6" s="1"/>
  <c r="K70" i="6"/>
  <c r="K69" i="6" s="1"/>
  <c r="L83" i="6"/>
  <c r="L22" i="6" s="1"/>
  <c r="M83" i="6"/>
  <c r="M22" i="6" s="1"/>
  <c r="N83" i="6"/>
  <c r="N22" i="6" s="1"/>
  <c r="O83" i="6"/>
  <c r="O22" i="6" s="1"/>
  <c r="O95" i="6"/>
  <c r="O24" i="6" s="1"/>
  <c r="K56" i="6"/>
  <c r="K57" i="6"/>
  <c r="K58" i="6"/>
  <c r="K55" i="6"/>
  <c r="K28" i="6"/>
  <c r="K29" i="6"/>
  <c r="K30" i="6"/>
  <c r="K31" i="6"/>
  <c r="K33" i="6"/>
  <c r="K34" i="6"/>
  <c r="K37" i="6"/>
  <c r="K38" i="6"/>
  <c r="K39" i="6"/>
  <c r="K41" i="6"/>
  <c r="K42" i="6"/>
  <c r="K43" i="6"/>
  <c r="K45" i="6"/>
  <c r="K49" i="6"/>
  <c r="K53" i="6"/>
  <c r="K54" i="6"/>
  <c r="K59" i="6"/>
  <c r="K60" i="6"/>
  <c r="K61" i="6"/>
  <c r="K62" i="6"/>
  <c r="K63" i="6"/>
  <c r="K64" i="6"/>
  <c r="K65" i="6"/>
  <c r="K66" i="6"/>
  <c r="K67" i="6"/>
  <c r="K84" i="6"/>
  <c r="K85" i="6"/>
  <c r="K86" i="6"/>
  <c r="K87" i="6"/>
  <c r="K88" i="6"/>
  <c r="K89" i="6"/>
  <c r="K90" i="6"/>
  <c r="K91" i="6"/>
  <c r="K92" i="6"/>
  <c r="K93" i="6"/>
  <c r="K96" i="6"/>
  <c r="K97" i="6"/>
  <c r="K98" i="6"/>
  <c r="K99" i="6"/>
  <c r="K100" i="6"/>
  <c r="K101" i="6"/>
  <c r="BZ29" i="5"/>
  <c r="AX21" i="5"/>
  <c r="AY21" i="5"/>
  <c r="AZ21" i="5"/>
  <c r="BA21" i="5"/>
  <c r="BB21" i="5"/>
  <c r="BD21" i="5"/>
  <c r="BE21" i="5"/>
  <c r="H51" i="6"/>
  <c r="H70" i="6"/>
  <c r="H69" i="6" s="1"/>
  <c r="H83" i="6"/>
  <c r="H22" i="6" s="1"/>
  <c r="H95" i="6"/>
  <c r="H24" i="6" s="1"/>
  <c r="BZ60" i="5"/>
  <c r="BP53" i="5"/>
  <c r="BP21" i="5" s="1"/>
  <c r="AL21" i="5"/>
  <c r="AV21" i="5"/>
  <c r="AS21" i="5" s="1"/>
  <c r="AL32" i="5"/>
  <c r="I53" i="5"/>
  <c r="I64" i="5"/>
  <c r="W51" i="5"/>
  <c r="W50" i="5" s="1"/>
  <c r="W32" i="5"/>
  <c r="W31" i="5" s="1"/>
  <c r="T32" i="5"/>
  <c r="AV32" i="5"/>
  <c r="AB32" i="5"/>
  <c r="BM53" i="5"/>
  <c r="BQ53" i="5"/>
  <c r="AB53" i="5"/>
  <c r="AB21" i="5" s="1"/>
  <c r="AI69" i="6" l="1"/>
  <c r="AM69" i="6" s="1"/>
  <c r="H50" i="6"/>
  <c r="H46" i="6" s="1"/>
  <c r="H20" i="6" s="1"/>
  <c r="K51" i="6"/>
  <c r="K50" i="6" s="1"/>
  <c r="K46" i="6" s="1"/>
  <c r="K20" i="6" s="1"/>
  <c r="L50" i="6"/>
  <c r="L46" i="6" s="1"/>
  <c r="L20" i="6" s="1"/>
  <c r="N46" i="6"/>
  <c r="N20" i="6" s="1"/>
  <c r="W28" i="5"/>
  <c r="W19" i="5" s="1"/>
  <c r="O46" i="6"/>
  <c r="O20" i="6" s="1"/>
  <c r="O47" i="6"/>
  <c r="AI46" i="6"/>
  <c r="AI20" i="6" s="1"/>
  <c r="BK37" i="47"/>
  <c r="CM37" i="47" s="1"/>
  <c r="G36" i="47"/>
  <c r="J37" i="47"/>
  <c r="BN38" i="47"/>
  <c r="CP38" i="47" s="1"/>
  <c r="AM50" i="6"/>
  <c r="AM46" i="6" l="1"/>
  <c r="J36" i="47"/>
  <c r="BN37" i="47"/>
  <c r="CP37" i="47" s="1"/>
  <c r="BK36" i="47"/>
  <c r="CM36" i="47" s="1"/>
  <c r="G35" i="47"/>
  <c r="BX22" i="5"/>
  <c r="BY22" i="5"/>
  <c r="BZ22" i="5"/>
  <c r="BX24" i="5"/>
  <c r="BY24" i="5"/>
  <c r="BX25" i="5"/>
  <c r="BY25" i="5"/>
  <c r="BX26" i="5"/>
  <c r="BY26" i="5"/>
  <c r="BZ26" i="5"/>
  <c r="BX31" i="5"/>
  <c r="BY31" i="5"/>
  <c r="BX33" i="5"/>
  <c r="BY33" i="5"/>
  <c r="BZ33" i="5"/>
  <c r="BX34" i="5"/>
  <c r="BY34" i="5"/>
  <c r="BZ34" i="5"/>
  <c r="BX35" i="5"/>
  <c r="BY35" i="5"/>
  <c r="BZ35" i="5"/>
  <c r="BX36" i="5"/>
  <c r="BY36" i="5"/>
  <c r="BZ36" i="5"/>
  <c r="BX37" i="5"/>
  <c r="BY37" i="5"/>
  <c r="BZ37" i="5"/>
  <c r="BX38" i="5"/>
  <c r="BY38" i="5"/>
  <c r="BZ38" i="5"/>
  <c r="BX39" i="5"/>
  <c r="BY39" i="5"/>
  <c r="BZ39" i="5"/>
  <c r="BX40" i="5"/>
  <c r="BY40" i="5"/>
  <c r="BZ40" i="5"/>
  <c r="BX41" i="5"/>
  <c r="BY41" i="5"/>
  <c r="BZ41" i="5"/>
  <c r="BX42" i="5"/>
  <c r="BY42" i="5"/>
  <c r="BZ42" i="5"/>
  <c r="BX43" i="5"/>
  <c r="BY43" i="5"/>
  <c r="BZ43" i="5"/>
  <c r="BX44" i="5"/>
  <c r="BY44" i="5"/>
  <c r="BZ44" i="5"/>
  <c r="BX45" i="5"/>
  <c r="BY45" i="5"/>
  <c r="BZ45" i="5"/>
  <c r="BX46" i="5"/>
  <c r="BY46" i="5"/>
  <c r="BZ46" i="5"/>
  <c r="BX47" i="5"/>
  <c r="BY47" i="5"/>
  <c r="BZ47" i="5"/>
  <c r="BX48" i="5"/>
  <c r="BY48" i="5"/>
  <c r="BZ48" i="5"/>
  <c r="BX49" i="5"/>
  <c r="BY49" i="5"/>
  <c r="BX52" i="5"/>
  <c r="BY52" i="5"/>
  <c r="BX53" i="5"/>
  <c r="BY53" i="5"/>
  <c r="BX54" i="5"/>
  <c r="BY54" i="5"/>
  <c r="BZ54" i="5"/>
  <c r="BX55" i="5"/>
  <c r="BY55" i="5"/>
  <c r="BZ55" i="5"/>
  <c r="BX56" i="5"/>
  <c r="BY56" i="5"/>
  <c r="BZ56" i="5"/>
  <c r="BX57" i="5"/>
  <c r="BY57" i="5"/>
  <c r="BZ57" i="5"/>
  <c r="BX58" i="5"/>
  <c r="BY58" i="5"/>
  <c r="BZ58" i="5"/>
  <c r="BX59" i="5"/>
  <c r="BY59" i="5"/>
  <c r="BZ59" i="5"/>
  <c r="BX60" i="5"/>
  <c r="BY60" i="5"/>
  <c r="BX61" i="5"/>
  <c r="BY61" i="5"/>
  <c r="BZ61" i="5"/>
  <c r="BX62" i="5"/>
  <c r="BY62" i="5"/>
  <c r="BZ62" i="5"/>
  <c r="BX63" i="5"/>
  <c r="BY63" i="5"/>
  <c r="BZ63" i="5"/>
  <c r="BX64" i="5"/>
  <c r="BX65" i="5"/>
  <c r="BY65" i="5"/>
  <c r="BZ65" i="5"/>
  <c r="BX66" i="5"/>
  <c r="BY66" i="5"/>
  <c r="BZ66" i="5"/>
  <c r="BX67" i="5"/>
  <c r="BY67" i="5"/>
  <c r="BZ67" i="5"/>
  <c r="BX68" i="5"/>
  <c r="BY68" i="5"/>
  <c r="BZ68" i="5"/>
  <c r="BX69" i="5"/>
  <c r="BY69" i="5"/>
  <c r="BZ69" i="5"/>
  <c r="BX70" i="5"/>
  <c r="BY70" i="5"/>
  <c r="BZ70" i="5"/>
  <c r="BW22" i="5"/>
  <c r="BW26" i="5"/>
  <c r="BW49" i="5"/>
  <c r="BG18" i="5"/>
  <c r="BH18" i="5"/>
  <c r="BI18" i="5"/>
  <c r="BJ18" i="5"/>
  <c r="BK18" i="5"/>
  <c r="BL18" i="5"/>
  <c r="BM18" i="5"/>
  <c r="BN18" i="5"/>
  <c r="BX18" i="5" s="1"/>
  <c r="BO18" i="5"/>
  <c r="BY18" i="5" s="1"/>
  <c r="BP18" i="5"/>
  <c r="BQ18" i="5"/>
  <c r="BH19" i="5"/>
  <c r="BI19" i="5"/>
  <c r="BJ19" i="5"/>
  <c r="BK19" i="5"/>
  <c r="BL19" i="5"/>
  <c r="BN19" i="5"/>
  <c r="BO19" i="5"/>
  <c r="BH21" i="5"/>
  <c r="BI21" i="5"/>
  <c r="BJ21" i="5"/>
  <c r="BK21" i="5"/>
  <c r="BL21" i="5"/>
  <c r="BM21" i="5"/>
  <c r="BN21" i="5"/>
  <c r="BX21" i="5" s="1"/>
  <c r="BO21" i="5"/>
  <c r="BY21" i="5" s="1"/>
  <c r="BQ21" i="5"/>
  <c r="BH23" i="5"/>
  <c r="BH17" i="5" s="1"/>
  <c r="BI23" i="5"/>
  <c r="BI17" i="5" s="1"/>
  <c r="BJ23" i="5"/>
  <c r="BJ17" i="5" s="1"/>
  <c r="BK23" i="5"/>
  <c r="BK17" i="5" s="1"/>
  <c r="BL23" i="5"/>
  <c r="BL17" i="5" s="1"/>
  <c r="BN23" i="5"/>
  <c r="BN17" i="5" s="1"/>
  <c r="BO23" i="5"/>
  <c r="BO17" i="5" s="1"/>
  <c r="BQ23" i="5"/>
  <c r="BQ28" i="5"/>
  <c r="BQ19" i="5" s="1"/>
  <c r="BG29" i="5"/>
  <c r="BH29" i="5"/>
  <c r="BI29" i="5"/>
  <c r="BJ29" i="5"/>
  <c r="BK29" i="5"/>
  <c r="BL29" i="5"/>
  <c r="BQ29" i="5"/>
  <c r="BG28" i="5"/>
  <c r="BP32" i="5"/>
  <c r="BP31" i="5" s="1"/>
  <c r="BM48" i="5"/>
  <c r="BW48" i="5" s="1"/>
  <c r="BM47" i="5"/>
  <c r="BW47" i="5" s="1"/>
  <c r="BP51" i="5"/>
  <c r="BM52" i="5"/>
  <c r="BM55" i="5"/>
  <c r="BM56" i="5"/>
  <c r="BM57" i="5"/>
  <c r="BM58" i="5"/>
  <c r="BM59" i="5"/>
  <c r="BM62" i="5"/>
  <c r="BM60" i="5"/>
  <c r="BM61" i="5"/>
  <c r="BM63" i="5"/>
  <c r="BP64" i="5"/>
  <c r="BP23" i="5" s="1"/>
  <c r="BM70" i="5"/>
  <c r="BD23" i="5"/>
  <c r="BX23" i="5" s="1"/>
  <c r="BE23" i="5"/>
  <c r="BD32" i="5"/>
  <c r="BE32" i="5"/>
  <c r="BF32" i="5"/>
  <c r="BF31" i="5" s="1"/>
  <c r="BC43" i="5"/>
  <c r="BW43" i="5" s="1"/>
  <c r="BC41" i="5"/>
  <c r="BC42" i="5"/>
  <c r="BC44" i="5"/>
  <c r="BW44" i="5" s="1"/>
  <c r="BC45" i="5"/>
  <c r="BW45" i="5" s="1"/>
  <c r="BC46" i="5"/>
  <c r="BW46" i="5" s="1"/>
  <c r="BC52" i="5"/>
  <c r="BC51" i="5" s="1"/>
  <c r="BC50" i="5" s="1"/>
  <c r="BC66" i="5"/>
  <c r="BC67" i="5"/>
  <c r="BC68" i="5"/>
  <c r="BC69" i="5"/>
  <c r="BC70" i="5"/>
  <c r="AS59" i="5"/>
  <c r="AS61" i="5"/>
  <c r="AS62" i="5"/>
  <c r="AS63" i="5"/>
  <c r="AS55" i="5"/>
  <c r="AS56" i="5"/>
  <c r="AS57" i="5"/>
  <c r="AI55" i="5"/>
  <c r="AI56" i="5"/>
  <c r="AI57" i="5"/>
  <c r="AI58" i="5"/>
  <c r="AI59" i="5"/>
  <c r="AI60" i="5"/>
  <c r="AI61" i="5"/>
  <c r="AI62" i="5"/>
  <c r="AI63" i="5"/>
  <c r="Y53" i="5"/>
  <c r="P53" i="5"/>
  <c r="Q53" i="5"/>
  <c r="T53" i="5"/>
  <c r="W53" i="5"/>
  <c r="AS42" i="5"/>
  <c r="BW42" i="5" s="1"/>
  <c r="AS41" i="5"/>
  <c r="BW41" i="5" s="1"/>
  <c r="AS54" i="5"/>
  <c r="AS58" i="5"/>
  <c r="BW58" i="5" s="1"/>
  <c r="AS60" i="5"/>
  <c r="AS65" i="5"/>
  <c r="AS66" i="5"/>
  <c r="AS67" i="5"/>
  <c r="AS68" i="5"/>
  <c r="AS69" i="5"/>
  <c r="AS70" i="5"/>
  <c r="BW57" i="5" l="1"/>
  <c r="BW55" i="5"/>
  <c r="BW56" i="5"/>
  <c r="BM64" i="5"/>
  <c r="BM23" i="5" s="1"/>
  <c r="BF51" i="5"/>
  <c r="BF50" i="5" s="1"/>
  <c r="BW63" i="5"/>
  <c r="BW60" i="5"/>
  <c r="BZ52" i="5"/>
  <c r="BW59" i="5"/>
  <c r="BC31" i="5"/>
  <c r="BF28" i="5"/>
  <c r="BW61" i="5"/>
  <c r="BW62" i="5"/>
  <c r="BQ17" i="5"/>
  <c r="J35" i="47"/>
  <c r="BN36" i="47"/>
  <c r="CP36" i="47" s="1"/>
  <c r="G34" i="47"/>
  <c r="BK35" i="47"/>
  <c r="CM35" i="47" s="1"/>
  <c r="AK20" i="6"/>
  <c r="AK18" i="6" s="1"/>
  <c r="BP50" i="5"/>
  <c r="BP28" i="5" s="1"/>
  <c r="BM51" i="5"/>
  <c r="BM32" i="5"/>
  <c r="BM31" i="5" s="1"/>
  <c r="BP19" i="5" l="1"/>
  <c r="BM19" i="5" s="1"/>
  <c r="BM17" i="5" s="1"/>
  <c r="BM28" i="5"/>
  <c r="BF19" i="5"/>
  <c r="BC19" i="5" s="1"/>
  <c r="BC28" i="5"/>
  <c r="G33" i="47"/>
  <c r="BK34" i="47"/>
  <c r="CM34" i="47" s="1"/>
  <c r="J34" i="47"/>
  <c r="BN35" i="47"/>
  <c r="CP35" i="47" s="1"/>
  <c r="AM20" i="6"/>
  <c r="BM50" i="5"/>
  <c r="BP17" i="5"/>
  <c r="J33" i="47" l="1"/>
  <c r="BN34" i="47"/>
  <c r="CP34" i="47" s="1"/>
  <c r="G32" i="47"/>
  <c r="BK33" i="47"/>
  <c r="CM33" i="47" s="1"/>
  <c r="AS53" i="5"/>
  <c r="AU64" i="5"/>
  <c r="BY64" i="5" s="1"/>
  <c r="AV64" i="5"/>
  <c r="AI30" i="5"/>
  <c r="AI33" i="5"/>
  <c r="AI34" i="5"/>
  <c r="AI35" i="5"/>
  <c r="AI36" i="5"/>
  <c r="AI37" i="5"/>
  <c r="AI38" i="5"/>
  <c r="AL51" i="5"/>
  <c r="AI40" i="5"/>
  <c r="AL64" i="5"/>
  <c r="AI65" i="5"/>
  <c r="AI66" i="5"/>
  <c r="AI67" i="5"/>
  <c r="AI68" i="5"/>
  <c r="AI69" i="5"/>
  <c r="AI70" i="5"/>
  <c r="AB64" i="5"/>
  <c r="AB51" i="5"/>
  <c r="Y70" i="5"/>
  <c r="Y69" i="5"/>
  <c r="Y68" i="5"/>
  <c r="Y67" i="5"/>
  <c r="W64" i="5"/>
  <c r="W21" i="5"/>
  <c r="W23" i="5"/>
  <c r="W18" i="5"/>
  <c r="T64" i="5"/>
  <c r="T21" i="5"/>
  <c r="T51" i="5"/>
  <c r="T50" i="5" s="1"/>
  <c r="T31" i="5"/>
  <c r="T23" i="5"/>
  <c r="T18" i="5"/>
  <c r="Q64" i="5"/>
  <c r="Q21" i="5"/>
  <c r="Q51" i="5"/>
  <c r="Q50" i="5" s="1"/>
  <c r="Q32" i="5"/>
  <c r="Q31" i="5" s="1"/>
  <c r="Q28" i="5" s="1"/>
  <c r="Q23" i="5"/>
  <c r="Q18" i="5"/>
  <c r="P64" i="5"/>
  <c r="P23" i="5" s="1"/>
  <c r="P51" i="5"/>
  <c r="P50" i="5" s="1"/>
  <c r="P32" i="5"/>
  <c r="P31" i="5" s="1"/>
  <c r="P28" i="5" s="1"/>
  <c r="P21" i="5"/>
  <c r="P18" i="5"/>
  <c r="I21" i="5"/>
  <c r="BW67" i="5" l="1"/>
  <c r="BW69" i="5"/>
  <c r="BW68" i="5"/>
  <c r="AB50" i="5"/>
  <c r="AI64" i="5"/>
  <c r="AL23" i="5"/>
  <c r="AI51" i="5"/>
  <c r="AL50" i="5"/>
  <c r="BW70" i="5"/>
  <c r="AB23" i="5"/>
  <c r="AS64" i="5"/>
  <c r="AV23" i="5"/>
  <c r="G31" i="47"/>
  <c r="BK32" i="47"/>
  <c r="CM32" i="47" s="1"/>
  <c r="J32" i="47"/>
  <c r="BN33" i="47"/>
  <c r="CP33" i="47" s="1"/>
  <c r="T28" i="5"/>
  <c r="T19" i="5" s="1"/>
  <c r="T17" i="5" s="1"/>
  <c r="P19" i="5"/>
  <c r="P17" i="5" s="1"/>
  <c r="AI32" i="5"/>
  <c r="BZ32" i="5"/>
  <c r="W17" i="5"/>
  <c r="Q19" i="5"/>
  <c r="Q17" i="5" s="1"/>
  <c r="AL31" i="5"/>
  <c r="AL28" i="5" s="1"/>
  <c r="AL19" i="5" s="1"/>
  <c r="AL17" i="5" s="1"/>
  <c r="BN32" i="47" l="1"/>
  <c r="CP32" i="47" s="1"/>
  <c r="J31" i="47"/>
  <c r="G30" i="47"/>
  <c r="BK31" i="47"/>
  <c r="CM31" i="47" s="1"/>
  <c r="AI50" i="5"/>
  <c r="AI31" i="5"/>
  <c r="I23" i="5"/>
  <c r="I50" i="5"/>
  <c r="I28" i="5" s="1"/>
  <c r="AX78" i="45"/>
  <c r="AV78" i="45"/>
  <c r="AT78" i="45"/>
  <c r="AR78" i="45"/>
  <c r="AP78" i="45"/>
  <c r="AN78" i="45"/>
  <c r="AH78" i="45"/>
  <c r="AF78" i="45"/>
  <c r="AD78" i="45"/>
  <c r="Z78" i="45"/>
  <c r="V78" i="45"/>
  <c r="T78" i="45"/>
  <c r="R78" i="45"/>
  <c r="P78" i="45"/>
  <c r="N78" i="45"/>
  <c r="L78" i="45"/>
  <c r="J78" i="45"/>
  <c r="H78" i="45"/>
  <c r="F78" i="45"/>
  <c r="D78" i="45"/>
  <c r="AX77" i="45"/>
  <c r="AV77" i="45"/>
  <c r="AT77" i="45"/>
  <c r="AR77" i="45"/>
  <c r="AP77" i="45"/>
  <c r="AN77" i="45"/>
  <c r="AH77" i="45"/>
  <c r="AF77" i="45"/>
  <c r="AD77" i="45"/>
  <c r="Z77" i="45"/>
  <c r="V77" i="45"/>
  <c r="T77" i="45"/>
  <c r="R77" i="45"/>
  <c r="P77" i="45"/>
  <c r="N77" i="45"/>
  <c r="L77" i="45"/>
  <c r="J77" i="45"/>
  <c r="H77" i="45"/>
  <c r="F77" i="45"/>
  <c r="D77" i="45"/>
  <c r="BB74" i="45"/>
  <c r="BB26" i="45" s="1"/>
  <c r="AX74" i="45"/>
  <c r="AX26" i="45" s="1"/>
  <c r="AV74" i="45"/>
  <c r="AV26" i="45" s="1"/>
  <c r="AT74" i="45"/>
  <c r="AT26" i="45" s="1"/>
  <c r="AR74" i="45"/>
  <c r="AP74" i="45"/>
  <c r="AP26" i="45" s="1"/>
  <c r="AN74" i="45"/>
  <c r="AN26" i="45" s="1"/>
  <c r="AH74" i="45"/>
  <c r="AH26" i="45" s="1"/>
  <c r="AF74" i="45"/>
  <c r="AF26" i="45" s="1"/>
  <c r="AD74" i="45"/>
  <c r="AD26" i="45" s="1"/>
  <c r="Z74" i="45"/>
  <c r="Z26" i="45" s="1"/>
  <c r="X26" i="45"/>
  <c r="T74" i="45"/>
  <c r="T26" i="45" s="1"/>
  <c r="R74" i="45"/>
  <c r="R26" i="45" s="1"/>
  <c r="P74" i="45"/>
  <c r="P26" i="45" s="1"/>
  <c r="N74" i="45"/>
  <c r="L74" i="45"/>
  <c r="L26" i="45" s="1"/>
  <c r="J74" i="45"/>
  <c r="J26" i="45" s="1"/>
  <c r="H74" i="45"/>
  <c r="H26" i="45" s="1"/>
  <c r="F74" i="45"/>
  <c r="D74" i="45"/>
  <c r="D26" i="45" s="1"/>
  <c r="X65" i="45"/>
  <c r="AM49" i="45"/>
  <c r="AM24" i="45" s="1"/>
  <c r="AL49" i="45"/>
  <c r="AL24" i="45" s="1"/>
  <c r="X54" i="45"/>
  <c r="X53" i="45" s="1"/>
  <c r="X49" i="45" s="1"/>
  <c r="X24" i="45" s="1"/>
  <c r="AZ51" i="45"/>
  <c r="AZ49" i="45" s="1"/>
  <c r="AZ24" i="45" s="1"/>
  <c r="AB51" i="45"/>
  <c r="AB49" i="45" s="1"/>
  <c r="AB24" i="45" s="1"/>
  <c r="AZ50" i="45"/>
  <c r="BB31" i="45"/>
  <c r="BB30" i="45" s="1"/>
  <c r="BB29" i="45" s="1"/>
  <c r="BB23" i="45" s="1"/>
  <c r="AZ31" i="45"/>
  <c r="AZ30" i="45" s="1"/>
  <c r="AZ23" i="45" s="1"/>
  <c r="AX31" i="45"/>
  <c r="AX30" i="45" s="1"/>
  <c r="AX29" i="45" s="1"/>
  <c r="AX23" i="45" s="1"/>
  <c r="AV31" i="45"/>
  <c r="AV30" i="45" s="1"/>
  <c r="AV29" i="45" s="1"/>
  <c r="AV23" i="45" s="1"/>
  <c r="AT31" i="45"/>
  <c r="AT30" i="45" s="1"/>
  <c r="AT29" i="45" s="1"/>
  <c r="AT23" i="45" s="1"/>
  <c r="AR31" i="45"/>
  <c r="AR30" i="45" s="1"/>
  <c r="AR29" i="45" s="1"/>
  <c r="AR23" i="45" s="1"/>
  <c r="AP31" i="45"/>
  <c r="AP30" i="45" s="1"/>
  <c r="AP29" i="45" s="1"/>
  <c r="AP23" i="45" s="1"/>
  <c r="AN31" i="45"/>
  <c r="AN30" i="45" s="1"/>
  <c r="AN29" i="45" s="1"/>
  <c r="AN23" i="45" s="1"/>
  <c r="AJ31" i="45"/>
  <c r="AH31" i="45"/>
  <c r="AH30" i="45" s="1"/>
  <c r="AH29" i="45" s="1"/>
  <c r="AH23" i="45" s="1"/>
  <c r="AF31" i="45"/>
  <c r="AF30" i="45" s="1"/>
  <c r="AF29" i="45" s="1"/>
  <c r="AF23" i="45" s="1"/>
  <c r="AD31" i="45"/>
  <c r="AD30" i="45" s="1"/>
  <c r="AD29" i="45" s="1"/>
  <c r="AD23" i="45" s="1"/>
  <c r="AB31" i="45"/>
  <c r="AB30" i="45" s="1"/>
  <c r="AB29" i="45" s="1"/>
  <c r="AB23" i="45" s="1"/>
  <c r="Z31" i="45"/>
  <c r="Z30" i="45" s="1"/>
  <c r="Z29" i="45" s="1"/>
  <c r="Z23" i="45" s="1"/>
  <c r="Y23" i="45"/>
  <c r="X31" i="45"/>
  <c r="X30" i="45" s="1"/>
  <c r="X23" i="45" s="1"/>
  <c r="V31" i="45"/>
  <c r="T31" i="45"/>
  <c r="T30" i="45" s="1"/>
  <c r="T29" i="45" s="1"/>
  <c r="T23" i="45" s="1"/>
  <c r="R31" i="45"/>
  <c r="R30" i="45" s="1"/>
  <c r="R29" i="45" s="1"/>
  <c r="R23" i="45" s="1"/>
  <c r="P31" i="45"/>
  <c r="P30" i="45" s="1"/>
  <c r="P29" i="45" s="1"/>
  <c r="P23" i="45" s="1"/>
  <c r="N31" i="45"/>
  <c r="N30" i="45" s="1"/>
  <c r="N29" i="45" s="1"/>
  <c r="N23" i="45" s="1"/>
  <c r="L31" i="45"/>
  <c r="L30" i="45" s="1"/>
  <c r="L29" i="45" s="1"/>
  <c r="L23" i="45" s="1"/>
  <c r="J31" i="45"/>
  <c r="J30" i="45" s="1"/>
  <c r="J29" i="45" s="1"/>
  <c r="J23" i="45" s="1"/>
  <c r="H31" i="45"/>
  <c r="H30" i="45" s="1"/>
  <c r="H29" i="45" s="1"/>
  <c r="H23" i="45" s="1"/>
  <c r="F31" i="45"/>
  <c r="D31" i="45"/>
  <c r="D30" i="45" s="1"/>
  <c r="D29" i="45" s="1"/>
  <c r="D23" i="45" s="1"/>
  <c r="AJ30" i="45"/>
  <c r="AJ29" i="45" s="1"/>
  <c r="AJ23" i="45" s="1"/>
  <c r="V30" i="45"/>
  <c r="V29" i="45" s="1"/>
  <c r="V23" i="45" s="1"/>
  <c r="F30" i="45"/>
  <c r="F29" i="45" s="1"/>
  <c r="F23" i="45" s="1"/>
  <c r="BB28" i="45"/>
  <c r="AZ28" i="45"/>
  <c r="AX28" i="45"/>
  <c r="AV28" i="45"/>
  <c r="AT28" i="45"/>
  <c r="AR28" i="45"/>
  <c r="AP28" i="45"/>
  <c r="AN28" i="45"/>
  <c r="AJ28" i="45"/>
  <c r="AH28" i="45"/>
  <c r="AF28" i="45"/>
  <c r="AD28" i="45"/>
  <c r="AB28" i="45"/>
  <c r="Z28" i="45"/>
  <c r="X28" i="45"/>
  <c r="V28" i="45"/>
  <c r="T28" i="45"/>
  <c r="R28" i="45"/>
  <c r="P28" i="45"/>
  <c r="N28" i="45"/>
  <c r="L28" i="45"/>
  <c r="J28" i="45"/>
  <c r="H28" i="45"/>
  <c r="F28" i="45"/>
  <c r="D28" i="45"/>
  <c r="BB27" i="45"/>
  <c r="AZ27" i="45"/>
  <c r="AX27" i="45"/>
  <c r="AV27" i="45"/>
  <c r="AT27" i="45"/>
  <c r="AR27" i="45"/>
  <c r="AP27" i="45"/>
  <c r="AN27" i="45"/>
  <c r="AJ27" i="45"/>
  <c r="AH27" i="45"/>
  <c r="AF27" i="45"/>
  <c r="AD27" i="45"/>
  <c r="AB27" i="45"/>
  <c r="Z27" i="45"/>
  <c r="X27" i="45"/>
  <c r="V27" i="45"/>
  <c r="T27" i="45"/>
  <c r="R27" i="45"/>
  <c r="P27" i="45"/>
  <c r="N27" i="45"/>
  <c r="L27" i="45"/>
  <c r="J27" i="45"/>
  <c r="H27" i="45"/>
  <c r="F27" i="45"/>
  <c r="D27" i="45"/>
  <c r="AR26" i="45"/>
  <c r="AJ26" i="45"/>
  <c r="AB26" i="45"/>
  <c r="V26" i="45"/>
  <c r="N26" i="45"/>
  <c r="F26" i="45"/>
  <c r="BB25" i="45"/>
  <c r="AX25" i="45"/>
  <c r="AV25" i="45"/>
  <c r="AT25" i="45"/>
  <c r="AR25" i="45"/>
  <c r="AP25" i="45"/>
  <c r="AN25" i="45"/>
  <c r="AJ25" i="45"/>
  <c r="AH25" i="45"/>
  <c r="AF25" i="45"/>
  <c r="AD25" i="45"/>
  <c r="AB25" i="45"/>
  <c r="Z25" i="45"/>
  <c r="X25" i="45"/>
  <c r="V25" i="45"/>
  <c r="T25" i="45"/>
  <c r="R25" i="45"/>
  <c r="P25" i="45"/>
  <c r="N25" i="45"/>
  <c r="L25" i="45"/>
  <c r="J25" i="45"/>
  <c r="H25" i="45"/>
  <c r="F25" i="45"/>
  <c r="D25" i="45"/>
  <c r="BB24" i="45"/>
  <c r="AX24" i="45"/>
  <c r="AV24" i="45"/>
  <c r="AT24" i="45"/>
  <c r="AR24" i="45"/>
  <c r="AP24" i="45"/>
  <c r="AN24" i="45"/>
  <c r="AJ24" i="45"/>
  <c r="AH24" i="45"/>
  <c r="AF24" i="45"/>
  <c r="AD24" i="45"/>
  <c r="Z24" i="45"/>
  <c r="T24" i="45"/>
  <c r="R24" i="45"/>
  <c r="P24" i="45"/>
  <c r="N24" i="45"/>
  <c r="L24" i="45"/>
  <c r="J24" i="45"/>
  <c r="H24" i="45"/>
  <c r="F24" i="45"/>
  <c r="D24" i="45"/>
  <c r="AM23" i="45"/>
  <c r="AL23" i="45"/>
  <c r="I19" i="5" l="1"/>
  <c r="V22" i="45"/>
  <c r="AI28" i="5"/>
  <c r="G29" i="47"/>
  <c r="BK29" i="47" s="1"/>
  <c r="CM29" i="47" s="1"/>
  <c r="BK30" i="47"/>
  <c r="CM30" i="47" s="1"/>
  <c r="BN31" i="47"/>
  <c r="CP31" i="47" s="1"/>
  <c r="J30" i="47"/>
  <c r="AL22" i="45"/>
  <c r="J22" i="45"/>
  <c r="AF22" i="45"/>
  <c r="AX22" i="45"/>
  <c r="L22" i="45"/>
  <c r="T22" i="45"/>
  <c r="Z22" i="45"/>
  <c r="AH22" i="45"/>
  <c r="AV22" i="45"/>
  <c r="AZ22" i="45"/>
  <c r="R22" i="45"/>
  <c r="AP22" i="45"/>
  <c r="D22" i="45"/>
  <c r="H22" i="45"/>
  <c r="P22" i="45"/>
  <c r="X22" i="45"/>
  <c r="AD22" i="45"/>
  <c r="AN22" i="45"/>
  <c r="AR22" i="45"/>
  <c r="BB22" i="45"/>
  <c r="F22" i="45"/>
  <c r="N22" i="45"/>
  <c r="AB22" i="45"/>
  <c r="AJ22" i="45"/>
  <c r="AT22" i="45"/>
  <c r="BN30" i="47" l="1"/>
  <c r="CP30" i="47" s="1"/>
  <c r="J29" i="47"/>
  <c r="BN29" i="47" s="1"/>
  <c r="CP29" i="47" s="1"/>
  <c r="H23" i="6" l="1"/>
  <c r="H18" i="6" s="1"/>
  <c r="AZ58" i="36"/>
  <c r="AZ53" i="36"/>
  <c r="AZ51" i="36"/>
  <c r="AZ31" i="36"/>
  <c r="AZ30" i="36" s="1"/>
  <c r="AZ29" i="36" s="1"/>
  <c r="AZ23" i="36" s="1"/>
  <c r="AZ27" i="36"/>
  <c r="AS52" i="5"/>
  <c r="BW52" i="5" s="1"/>
  <c r="AV51" i="5"/>
  <c r="BZ51" i="5" s="1"/>
  <c r="AS51" i="5"/>
  <c r="AV50" i="5"/>
  <c r="BZ50" i="5" s="1"/>
  <c r="AS50" i="5"/>
  <c r="AS40" i="5"/>
  <c r="AS38" i="5"/>
  <c r="BW38" i="5" s="1"/>
  <c r="AS37" i="5"/>
  <c r="BW37" i="5" s="1"/>
  <c r="AS36" i="5"/>
  <c r="BW36" i="5" s="1"/>
  <c r="AS35" i="5"/>
  <c r="BW35" i="5" s="1"/>
  <c r="AS34" i="5"/>
  <c r="BW34" i="5" s="1"/>
  <c r="AW33" i="5"/>
  <c r="AS33" i="5"/>
  <c r="BW33" i="5" s="1"/>
  <c r="AW32" i="5"/>
  <c r="AS32" i="5"/>
  <c r="AW31" i="5"/>
  <c r="AW29" i="5" s="1"/>
  <c r="AW30" i="5"/>
  <c r="AS30" i="5"/>
  <c r="AU29" i="5"/>
  <c r="AU23" i="5"/>
  <c r="BY23" i="5" s="1"/>
  <c r="AS23" i="5"/>
  <c r="AU19" i="5"/>
  <c r="O37" i="5"/>
  <c r="O17" i="5"/>
  <c r="AZ50" i="36" l="1"/>
  <c r="AZ49" i="36"/>
  <c r="AZ24" i="36" s="1"/>
  <c r="AV31" i="5"/>
  <c r="AV28" i="5" s="1"/>
  <c r="AU17" i="5"/>
  <c r="AT17" i="5"/>
  <c r="AS28" i="5" l="1"/>
  <c r="AV19" i="5"/>
  <c r="AS31" i="5"/>
  <c r="AV17" i="5" l="1"/>
  <c r="AS17" i="5" s="1"/>
  <c r="AS19" i="5"/>
  <c r="BF49" i="5"/>
  <c r="BZ49" i="5" s="1"/>
  <c r="BF53" i="5"/>
  <c r="BF21" i="5" l="1"/>
  <c r="BZ21" i="5" s="1"/>
  <c r="BZ53" i="5"/>
  <c r="AZ26" i="37"/>
  <c r="M27" i="6" l="1"/>
  <c r="AI27" i="6"/>
  <c r="BF25" i="5" l="1"/>
  <c r="I18" i="5"/>
  <c r="I17" i="5" s="1"/>
  <c r="BF24" i="5" l="1"/>
  <c r="BZ25" i="5"/>
  <c r="BF18" i="5"/>
  <c r="BZ18" i="5" s="1"/>
  <c r="BC25" i="5"/>
  <c r="BW25" i="5" s="1"/>
  <c r="BC18" i="5"/>
  <c r="BW18" i="5" s="1"/>
  <c r="BC24" i="5" l="1"/>
  <c r="BW24" i="5" s="1"/>
  <c r="BZ24" i="5"/>
  <c r="AZ31" i="37"/>
  <c r="X31" i="37"/>
  <c r="AJ75" i="10" l="1"/>
  <c r="F20" i="12" l="1"/>
  <c r="F22" i="12"/>
  <c r="F23" i="12"/>
  <c r="F24" i="12"/>
  <c r="F25" i="12"/>
  <c r="F26" i="12"/>
  <c r="F27" i="12"/>
  <c r="F28" i="12"/>
  <c r="F29" i="12"/>
  <c r="F30" i="12"/>
  <c r="F31" i="12"/>
  <c r="F32" i="12"/>
  <c r="F33" i="12"/>
  <c r="F34" i="12"/>
  <c r="F35" i="12"/>
  <c r="F36" i="12"/>
  <c r="F37" i="12"/>
  <c r="F38" i="12"/>
  <c r="F39" i="12"/>
  <c r="F40" i="12"/>
  <c r="F41" i="12"/>
  <c r="F42" i="12"/>
  <c r="F43" i="12"/>
  <c r="F44" i="12"/>
  <c r="F45" i="12"/>
  <c r="F47" i="12"/>
  <c r="F48" i="12"/>
  <c r="F49" i="12"/>
  <c r="F53" i="12"/>
  <c r="F74" i="12"/>
  <c r="F75" i="12"/>
  <c r="F77" i="12"/>
  <c r="F78" i="12"/>
  <c r="E62" i="12" l="1"/>
  <c r="F62" i="12" l="1"/>
  <c r="F55" i="12" s="1"/>
  <c r="F54" i="12" s="1"/>
  <c r="F51" i="12" s="1"/>
  <c r="F46" i="12" s="1"/>
  <c r="F21" i="12" s="1"/>
  <c r="F19" i="12" s="1"/>
  <c r="E55" i="12"/>
  <c r="E54" i="12" s="1"/>
  <c r="E51" i="12" s="1"/>
  <c r="E46" i="12" s="1"/>
  <c r="E21" i="12" s="1"/>
  <c r="E19" i="12" s="1"/>
  <c r="BC40" i="5"/>
  <c r="BC32" i="5" l="1"/>
  <c r="BW40" i="5"/>
  <c r="AZ51" i="37"/>
  <c r="AZ49" i="37" s="1"/>
  <c r="AZ24" i="37" l="1"/>
  <c r="AZ50" i="37"/>
  <c r="J76" i="10"/>
  <c r="J74" i="10" s="1"/>
  <c r="G51" i="10"/>
  <c r="G50" i="10" s="1"/>
  <c r="G49" i="10" s="1"/>
  <c r="AJ71" i="10"/>
  <c r="AJ69" i="10" s="1"/>
  <c r="J49" i="10"/>
  <c r="G77" i="11"/>
  <c r="G71" i="11" s="1"/>
  <c r="G65" i="11" s="1"/>
  <c r="H83" i="11"/>
  <c r="H77" i="11" s="1"/>
  <c r="H71" i="11" s="1"/>
  <c r="H65" i="11" s="1"/>
  <c r="I83" i="11"/>
  <c r="I77" i="11" s="1"/>
  <c r="I71" i="11" s="1"/>
  <c r="I65" i="11" s="1"/>
  <c r="J83" i="11"/>
  <c r="J77" i="11" s="1"/>
  <c r="J71" i="11" s="1"/>
  <c r="J65" i="11" s="1"/>
  <c r="K83" i="11"/>
  <c r="K77" i="11" s="1"/>
  <c r="K71" i="11" s="1"/>
  <c r="K65" i="11" s="1"/>
  <c r="L83" i="11"/>
  <c r="L77" i="11" s="1"/>
  <c r="L71" i="11" s="1"/>
  <c r="L65" i="11" s="1"/>
  <c r="M83" i="11"/>
  <c r="M77" i="11" s="1"/>
  <c r="M71" i="11" s="1"/>
  <c r="M65" i="11" s="1"/>
  <c r="N83" i="11"/>
  <c r="N77" i="11" s="1"/>
  <c r="N71" i="11" s="1"/>
  <c r="N65" i="11" s="1"/>
  <c r="O83" i="11"/>
  <c r="O77" i="11" s="1"/>
  <c r="O71" i="11" s="1"/>
  <c r="O65" i="11" s="1"/>
  <c r="P83" i="11"/>
  <c r="P77" i="11" s="1"/>
  <c r="P71" i="11" s="1"/>
  <c r="P65" i="11" s="1"/>
  <c r="Q83" i="11"/>
  <c r="Q77" i="11" s="1"/>
  <c r="Q71" i="11" s="1"/>
  <c r="Q65" i="11" s="1"/>
  <c r="R83" i="11"/>
  <c r="R77" i="11" s="1"/>
  <c r="R71" i="11" s="1"/>
  <c r="R65" i="11" s="1"/>
  <c r="S83" i="11"/>
  <c r="S77" i="11" s="1"/>
  <c r="S71" i="11" s="1"/>
  <c r="S65" i="11" s="1"/>
  <c r="T83" i="11"/>
  <c r="T77" i="11" s="1"/>
  <c r="T71" i="11" s="1"/>
  <c r="T65" i="11" s="1"/>
  <c r="U83" i="11"/>
  <c r="U77" i="11" s="1"/>
  <c r="U71" i="11" s="1"/>
  <c r="U65" i="11" s="1"/>
  <c r="V83" i="11"/>
  <c r="V77" i="11" s="1"/>
  <c r="V71" i="11" s="1"/>
  <c r="V65" i="11" s="1"/>
  <c r="W83" i="11"/>
  <c r="W77" i="11" s="1"/>
  <c r="W71" i="11" s="1"/>
  <c r="W65" i="11" s="1"/>
  <c r="X83" i="11"/>
  <c r="X77" i="11" s="1"/>
  <c r="X71" i="11" s="1"/>
  <c r="X65" i="11" s="1"/>
  <c r="Y83" i="11"/>
  <c r="Y77" i="11" s="1"/>
  <c r="Y71" i="11" s="1"/>
  <c r="Y65" i="11" s="1"/>
  <c r="Z83" i="11"/>
  <c r="Z77" i="11" s="1"/>
  <c r="Z71" i="11" s="1"/>
  <c r="Z65" i="11" s="1"/>
  <c r="AA83" i="11"/>
  <c r="AA77" i="11" s="1"/>
  <c r="AA71" i="11" s="1"/>
  <c r="AA65" i="11" s="1"/>
  <c r="AB83" i="11"/>
  <c r="AB77" i="11" s="1"/>
  <c r="AB71" i="11" s="1"/>
  <c r="AB65" i="11" s="1"/>
  <c r="AC83" i="11"/>
  <c r="AC77" i="11" s="1"/>
  <c r="AC71" i="11" s="1"/>
  <c r="AC65" i="11" s="1"/>
  <c r="G84" i="11"/>
  <c r="G78" i="11" s="1"/>
  <c r="G72" i="11" s="1"/>
  <c r="G66" i="11" s="1"/>
  <c r="H84" i="11"/>
  <c r="H78" i="11" s="1"/>
  <c r="H72" i="11" s="1"/>
  <c r="H66" i="11" s="1"/>
  <c r="I84" i="11"/>
  <c r="I78" i="11" s="1"/>
  <c r="I72" i="11" s="1"/>
  <c r="I66" i="11" s="1"/>
  <c r="J84" i="11"/>
  <c r="J78" i="11" s="1"/>
  <c r="J72" i="11" s="1"/>
  <c r="J66" i="11" s="1"/>
  <c r="K84" i="11"/>
  <c r="K78" i="11" s="1"/>
  <c r="K72" i="11" s="1"/>
  <c r="K66" i="11" s="1"/>
  <c r="L84" i="11"/>
  <c r="L78" i="11" s="1"/>
  <c r="L72" i="11" s="1"/>
  <c r="L66" i="11" s="1"/>
  <c r="M84" i="11"/>
  <c r="M78" i="11" s="1"/>
  <c r="M72" i="11" s="1"/>
  <c r="M66" i="11" s="1"/>
  <c r="N84" i="11"/>
  <c r="N78" i="11" s="1"/>
  <c r="N72" i="11" s="1"/>
  <c r="N66" i="11" s="1"/>
  <c r="O84" i="11"/>
  <c r="O78" i="11" s="1"/>
  <c r="O72" i="11" s="1"/>
  <c r="O66" i="11" s="1"/>
  <c r="P84" i="11"/>
  <c r="P78" i="11" s="1"/>
  <c r="P72" i="11" s="1"/>
  <c r="P66" i="11" s="1"/>
  <c r="Q84" i="11"/>
  <c r="Q78" i="11" s="1"/>
  <c r="Q72" i="11" s="1"/>
  <c r="Q66" i="11" s="1"/>
  <c r="R84" i="11"/>
  <c r="R78" i="11" s="1"/>
  <c r="R72" i="11" s="1"/>
  <c r="R66" i="11" s="1"/>
  <c r="S84" i="11"/>
  <c r="S78" i="11" s="1"/>
  <c r="S72" i="11" s="1"/>
  <c r="S66" i="11" s="1"/>
  <c r="T84" i="11"/>
  <c r="T78" i="11" s="1"/>
  <c r="T72" i="11" s="1"/>
  <c r="T66" i="11" s="1"/>
  <c r="U84" i="11"/>
  <c r="U78" i="11" s="1"/>
  <c r="U72" i="11" s="1"/>
  <c r="U66" i="11" s="1"/>
  <c r="V84" i="11"/>
  <c r="V78" i="11" s="1"/>
  <c r="V72" i="11" s="1"/>
  <c r="V66" i="11" s="1"/>
  <c r="W84" i="11"/>
  <c r="W78" i="11" s="1"/>
  <c r="W72" i="11" s="1"/>
  <c r="W66" i="11" s="1"/>
  <c r="X84" i="11"/>
  <c r="X78" i="11" s="1"/>
  <c r="X72" i="11" s="1"/>
  <c r="X66" i="11" s="1"/>
  <c r="Y84" i="11"/>
  <c r="Y78" i="11" s="1"/>
  <c r="Y72" i="11" s="1"/>
  <c r="Y66" i="11" s="1"/>
  <c r="Z84" i="11"/>
  <c r="Z78" i="11" s="1"/>
  <c r="Z72" i="11" s="1"/>
  <c r="Z66" i="11" s="1"/>
  <c r="AA84" i="11"/>
  <c r="AA78" i="11" s="1"/>
  <c r="AA72" i="11" s="1"/>
  <c r="AA66" i="11" s="1"/>
  <c r="AB84" i="11"/>
  <c r="AB78" i="11" s="1"/>
  <c r="AB72" i="11" s="1"/>
  <c r="AB66" i="11" s="1"/>
  <c r="AC84" i="11"/>
  <c r="AC78" i="11" s="1"/>
  <c r="AC72" i="11" s="1"/>
  <c r="AC66" i="11" s="1"/>
  <c r="G85" i="11"/>
  <c r="G79" i="11" s="1"/>
  <c r="G73" i="11" s="1"/>
  <c r="G67" i="11" s="1"/>
  <c r="G60" i="11" s="1"/>
  <c r="G58" i="11" s="1"/>
  <c r="G52" i="11" s="1"/>
  <c r="G46" i="11" s="1"/>
  <c r="G40" i="11" s="1"/>
  <c r="G34" i="11" s="1"/>
  <c r="G28" i="11" s="1"/>
  <c r="G22" i="11" s="1"/>
  <c r="H85" i="11"/>
  <c r="H79" i="11" s="1"/>
  <c r="H73" i="11" s="1"/>
  <c r="H67" i="11" s="1"/>
  <c r="H60" i="11" s="1"/>
  <c r="H58" i="11" s="1"/>
  <c r="H52" i="11" s="1"/>
  <c r="H46" i="11" s="1"/>
  <c r="H40" i="11" s="1"/>
  <c r="H34" i="11" s="1"/>
  <c r="H28" i="11" s="1"/>
  <c r="H22" i="11" s="1"/>
  <c r="I85" i="11"/>
  <c r="I79" i="11" s="1"/>
  <c r="I73" i="11" s="1"/>
  <c r="I67" i="11" s="1"/>
  <c r="I60" i="11" s="1"/>
  <c r="I58" i="11" s="1"/>
  <c r="I52" i="11" s="1"/>
  <c r="I46" i="11" s="1"/>
  <c r="I40" i="11" s="1"/>
  <c r="I34" i="11" s="1"/>
  <c r="I28" i="11" s="1"/>
  <c r="I22" i="11" s="1"/>
  <c r="J85" i="11"/>
  <c r="J79" i="11" s="1"/>
  <c r="J73" i="11" s="1"/>
  <c r="J67" i="11" s="1"/>
  <c r="J60" i="11" s="1"/>
  <c r="J58" i="11" s="1"/>
  <c r="J52" i="11" s="1"/>
  <c r="J46" i="11" s="1"/>
  <c r="J40" i="11" s="1"/>
  <c r="J34" i="11" s="1"/>
  <c r="J28" i="11" s="1"/>
  <c r="J22" i="11" s="1"/>
  <c r="K85" i="11"/>
  <c r="K79" i="11" s="1"/>
  <c r="K73" i="11" s="1"/>
  <c r="K67" i="11" s="1"/>
  <c r="K60" i="11" s="1"/>
  <c r="K58" i="11" s="1"/>
  <c r="K52" i="11" s="1"/>
  <c r="K46" i="11" s="1"/>
  <c r="K40" i="11" s="1"/>
  <c r="K34" i="11" s="1"/>
  <c r="K28" i="11" s="1"/>
  <c r="K22" i="11" s="1"/>
  <c r="L85" i="11"/>
  <c r="L79" i="11" s="1"/>
  <c r="L73" i="11" s="1"/>
  <c r="L67" i="11" s="1"/>
  <c r="L60" i="11" s="1"/>
  <c r="L58" i="11" s="1"/>
  <c r="L52" i="11" s="1"/>
  <c r="L46" i="11" s="1"/>
  <c r="L40" i="11" s="1"/>
  <c r="L34" i="11" s="1"/>
  <c r="L28" i="11" s="1"/>
  <c r="L22" i="11" s="1"/>
  <c r="M85" i="11"/>
  <c r="M79" i="11" s="1"/>
  <c r="M73" i="11" s="1"/>
  <c r="M67" i="11" s="1"/>
  <c r="M60" i="11" s="1"/>
  <c r="M58" i="11" s="1"/>
  <c r="M52" i="11" s="1"/>
  <c r="M46" i="11" s="1"/>
  <c r="M40" i="11" s="1"/>
  <c r="M34" i="11" s="1"/>
  <c r="M28" i="11" s="1"/>
  <c r="M22" i="11" s="1"/>
  <c r="N85" i="11"/>
  <c r="N79" i="11" s="1"/>
  <c r="N73" i="11" s="1"/>
  <c r="N67" i="11" s="1"/>
  <c r="N60" i="11" s="1"/>
  <c r="N58" i="11" s="1"/>
  <c r="N52" i="11" s="1"/>
  <c r="N46" i="11" s="1"/>
  <c r="N40" i="11" s="1"/>
  <c r="N34" i="11" s="1"/>
  <c r="N28" i="11" s="1"/>
  <c r="N22" i="11" s="1"/>
  <c r="O85" i="11"/>
  <c r="O79" i="11" s="1"/>
  <c r="O73" i="11" s="1"/>
  <c r="O67" i="11" s="1"/>
  <c r="O60" i="11" s="1"/>
  <c r="O58" i="11" s="1"/>
  <c r="O52" i="11" s="1"/>
  <c r="O46" i="11" s="1"/>
  <c r="O40" i="11" s="1"/>
  <c r="O34" i="11" s="1"/>
  <c r="O28" i="11" s="1"/>
  <c r="O22" i="11" s="1"/>
  <c r="P85" i="11"/>
  <c r="P79" i="11" s="1"/>
  <c r="P73" i="11" s="1"/>
  <c r="P67" i="11" s="1"/>
  <c r="P60" i="11" s="1"/>
  <c r="P58" i="11" s="1"/>
  <c r="P52" i="11" s="1"/>
  <c r="P46" i="11" s="1"/>
  <c r="P40" i="11" s="1"/>
  <c r="P34" i="11" s="1"/>
  <c r="P28" i="11" s="1"/>
  <c r="P22" i="11" s="1"/>
  <c r="Q85" i="11"/>
  <c r="Q79" i="11" s="1"/>
  <c r="Q73" i="11" s="1"/>
  <c r="Q67" i="11" s="1"/>
  <c r="Q60" i="11" s="1"/>
  <c r="Q58" i="11" s="1"/>
  <c r="Q52" i="11" s="1"/>
  <c r="Q46" i="11" s="1"/>
  <c r="Q40" i="11" s="1"/>
  <c r="Q34" i="11" s="1"/>
  <c r="Q28" i="11" s="1"/>
  <c r="Q22" i="11" s="1"/>
  <c r="R85" i="11"/>
  <c r="R79" i="11" s="1"/>
  <c r="R73" i="11" s="1"/>
  <c r="R67" i="11" s="1"/>
  <c r="R60" i="11" s="1"/>
  <c r="R58" i="11" s="1"/>
  <c r="R52" i="11" s="1"/>
  <c r="R46" i="11" s="1"/>
  <c r="R40" i="11" s="1"/>
  <c r="R34" i="11" s="1"/>
  <c r="R28" i="11" s="1"/>
  <c r="R22" i="11" s="1"/>
  <c r="S85" i="11"/>
  <c r="S79" i="11" s="1"/>
  <c r="S73" i="11" s="1"/>
  <c r="S67" i="11" s="1"/>
  <c r="S60" i="11" s="1"/>
  <c r="S58" i="11" s="1"/>
  <c r="S52" i="11" s="1"/>
  <c r="S46" i="11" s="1"/>
  <c r="S40" i="11" s="1"/>
  <c r="S34" i="11" s="1"/>
  <c r="S28" i="11" s="1"/>
  <c r="S22" i="11" s="1"/>
  <c r="T85" i="11"/>
  <c r="T79" i="11" s="1"/>
  <c r="T73" i="11" s="1"/>
  <c r="T67" i="11" s="1"/>
  <c r="T60" i="11" s="1"/>
  <c r="T58" i="11" s="1"/>
  <c r="T52" i="11" s="1"/>
  <c r="T46" i="11" s="1"/>
  <c r="T40" i="11" s="1"/>
  <c r="T34" i="11" s="1"/>
  <c r="T28" i="11" s="1"/>
  <c r="T22" i="11" s="1"/>
  <c r="U85" i="11"/>
  <c r="U79" i="11" s="1"/>
  <c r="U73" i="11" s="1"/>
  <c r="U67" i="11" s="1"/>
  <c r="U60" i="11" s="1"/>
  <c r="U58" i="11" s="1"/>
  <c r="U52" i="11" s="1"/>
  <c r="U46" i="11" s="1"/>
  <c r="U40" i="11" s="1"/>
  <c r="U34" i="11" s="1"/>
  <c r="U28" i="11" s="1"/>
  <c r="U22" i="11" s="1"/>
  <c r="V85" i="11"/>
  <c r="V79" i="11" s="1"/>
  <c r="V73" i="11" s="1"/>
  <c r="V67" i="11" s="1"/>
  <c r="V60" i="11" s="1"/>
  <c r="V58" i="11" s="1"/>
  <c r="V52" i="11" s="1"/>
  <c r="V46" i="11" s="1"/>
  <c r="V40" i="11" s="1"/>
  <c r="V34" i="11" s="1"/>
  <c r="V28" i="11" s="1"/>
  <c r="V22" i="11" s="1"/>
  <c r="W85" i="11"/>
  <c r="W79" i="11" s="1"/>
  <c r="W73" i="11" s="1"/>
  <c r="W67" i="11" s="1"/>
  <c r="W60" i="11" s="1"/>
  <c r="W58" i="11" s="1"/>
  <c r="W52" i="11" s="1"/>
  <c r="W46" i="11" s="1"/>
  <c r="W40" i="11" s="1"/>
  <c r="W34" i="11" s="1"/>
  <c r="W28" i="11" s="1"/>
  <c r="W22" i="11" s="1"/>
  <c r="X85" i="11"/>
  <c r="X79" i="11" s="1"/>
  <c r="X73" i="11" s="1"/>
  <c r="X67" i="11" s="1"/>
  <c r="X60" i="11" s="1"/>
  <c r="X58" i="11" s="1"/>
  <c r="X52" i="11" s="1"/>
  <c r="X46" i="11" s="1"/>
  <c r="X40" i="11" s="1"/>
  <c r="X34" i="11" s="1"/>
  <c r="X28" i="11" s="1"/>
  <c r="X22" i="11" s="1"/>
  <c r="Y85" i="11"/>
  <c r="Y79" i="11" s="1"/>
  <c r="Y73" i="11" s="1"/>
  <c r="Y67" i="11" s="1"/>
  <c r="Y60" i="11" s="1"/>
  <c r="Y58" i="11" s="1"/>
  <c r="Y52" i="11" s="1"/>
  <c r="Y46" i="11" s="1"/>
  <c r="Y40" i="11" s="1"/>
  <c r="Y34" i="11" s="1"/>
  <c r="Y28" i="11" s="1"/>
  <c r="Y22" i="11" s="1"/>
  <c r="Z85" i="11"/>
  <c r="Z79" i="11" s="1"/>
  <c r="Z73" i="11" s="1"/>
  <c r="Z67" i="11" s="1"/>
  <c r="Z60" i="11" s="1"/>
  <c r="Z58" i="11" s="1"/>
  <c r="Z52" i="11" s="1"/>
  <c r="Z46" i="11" s="1"/>
  <c r="Z40" i="11" s="1"/>
  <c r="Z34" i="11" s="1"/>
  <c r="Z28" i="11" s="1"/>
  <c r="Z22" i="11" s="1"/>
  <c r="AA85" i="11"/>
  <c r="AA79" i="11" s="1"/>
  <c r="AA73" i="11" s="1"/>
  <c r="AA67" i="11" s="1"/>
  <c r="AA60" i="11" s="1"/>
  <c r="AA58" i="11" s="1"/>
  <c r="AA52" i="11" s="1"/>
  <c r="AA46" i="11" s="1"/>
  <c r="AA40" i="11" s="1"/>
  <c r="AA34" i="11" s="1"/>
  <c r="AA28" i="11" s="1"/>
  <c r="AA22" i="11" s="1"/>
  <c r="AB85" i="11"/>
  <c r="AB79" i="11" s="1"/>
  <c r="AB73" i="11" s="1"/>
  <c r="AB67" i="11" s="1"/>
  <c r="AB60" i="11" s="1"/>
  <c r="AB58" i="11" s="1"/>
  <c r="AB52" i="11" s="1"/>
  <c r="AB46" i="11" s="1"/>
  <c r="AB40" i="11" s="1"/>
  <c r="AB34" i="11" s="1"/>
  <c r="AB28" i="11" s="1"/>
  <c r="AB22" i="11" s="1"/>
  <c r="AC85" i="11"/>
  <c r="AC79" i="11" s="1"/>
  <c r="AC73" i="11" s="1"/>
  <c r="AC67" i="11" s="1"/>
  <c r="AC60" i="11" s="1"/>
  <c r="AC58" i="11" s="1"/>
  <c r="AC52" i="11" s="1"/>
  <c r="AC46" i="11" s="1"/>
  <c r="AC40" i="11" s="1"/>
  <c r="AC34" i="11" s="1"/>
  <c r="AC28" i="11" s="1"/>
  <c r="AC22" i="11" s="1"/>
  <c r="G86" i="11"/>
  <c r="G80" i="11" s="1"/>
  <c r="G74" i="11" s="1"/>
  <c r="G68" i="11" s="1"/>
  <c r="H86" i="11"/>
  <c r="H80" i="11" s="1"/>
  <c r="H74" i="11" s="1"/>
  <c r="H68" i="11" s="1"/>
  <c r="I86" i="11"/>
  <c r="I80" i="11" s="1"/>
  <c r="I74" i="11" s="1"/>
  <c r="I68" i="11" s="1"/>
  <c r="J86" i="11"/>
  <c r="J80" i="11" s="1"/>
  <c r="J74" i="11" s="1"/>
  <c r="J68" i="11" s="1"/>
  <c r="K86" i="11"/>
  <c r="K80" i="11" s="1"/>
  <c r="K74" i="11" s="1"/>
  <c r="K68" i="11" s="1"/>
  <c r="L86" i="11"/>
  <c r="L80" i="11" s="1"/>
  <c r="L74" i="11" s="1"/>
  <c r="L68" i="11" s="1"/>
  <c r="M86" i="11"/>
  <c r="M80" i="11" s="1"/>
  <c r="M74" i="11" s="1"/>
  <c r="M68" i="11" s="1"/>
  <c r="N86" i="11"/>
  <c r="N80" i="11" s="1"/>
  <c r="N74" i="11" s="1"/>
  <c r="N68" i="11" s="1"/>
  <c r="O86" i="11"/>
  <c r="O80" i="11" s="1"/>
  <c r="O74" i="11" s="1"/>
  <c r="O68" i="11" s="1"/>
  <c r="P86" i="11"/>
  <c r="P80" i="11" s="1"/>
  <c r="P74" i="11" s="1"/>
  <c r="P68" i="11" s="1"/>
  <c r="Q86" i="11"/>
  <c r="Q80" i="11" s="1"/>
  <c r="Q74" i="11" s="1"/>
  <c r="Q68" i="11" s="1"/>
  <c r="R86" i="11"/>
  <c r="R80" i="11" s="1"/>
  <c r="R74" i="11" s="1"/>
  <c r="R68" i="11" s="1"/>
  <c r="S86" i="11"/>
  <c r="S80" i="11" s="1"/>
  <c r="S74" i="11" s="1"/>
  <c r="S68" i="11" s="1"/>
  <c r="T86" i="11"/>
  <c r="T80" i="11" s="1"/>
  <c r="T74" i="11" s="1"/>
  <c r="T68" i="11" s="1"/>
  <c r="U86" i="11"/>
  <c r="U80" i="11" s="1"/>
  <c r="U74" i="11" s="1"/>
  <c r="U68" i="11" s="1"/>
  <c r="V86" i="11"/>
  <c r="V80" i="11" s="1"/>
  <c r="V74" i="11" s="1"/>
  <c r="V68" i="11" s="1"/>
  <c r="W86" i="11"/>
  <c r="W80" i="11" s="1"/>
  <c r="W74" i="11" s="1"/>
  <c r="W68" i="11" s="1"/>
  <c r="X86" i="11"/>
  <c r="X80" i="11" s="1"/>
  <c r="X74" i="11" s="1"/>
  <c r="X68" i="11" s="1"/>
  <c r="Y86" i="11"/>
  <c r="Y80" i="11" s="1"/>
  <c r="Y74" i="11" s="1"/>
  <c r="Y68" i="11" s="1"/>
  <c r="Z86" i="11"/>
  <c r="Z80" i="11" s="1"/>
  <c r="Z74" i="11" s="1"/>
  <c r="Z68" i="11" s="1"/>
  <c r="AA86" i="11"/>
  <c r="AA80" i="11" s="1"/>
  <c r="AA74" i="11" s="1"/>
  <c r="AA68" i="11" s="1"/>
  <c r="AB86" i="11"/>
  <c r="AB80" i="11" s="1"/>
  <c r="AB74" i="11" s="1"/>
  <c r="AB68" i="11" s="1"/>
  <c r="AC86" i="11"/>
  <c r="AC80" i="11" s="1"/>
  <c r="AC74" i="11" s="1"/>
  <c r="AC68" i="11" s="1"/>
  <c r="G87" i="11"/>
  <c r="G81" i="11" s="1"/>
  <c r="G75" i="11" s="1"/>
  <c r="G69" i="11" s="1"/>
  <c r="G63" i="11" s="1"/>
  <c r="H87" i="11"/>
  <c r="H81" i="11" s="1"/>
  <c r="H75" i="11" s="1"/>
  <c r="H69" i="11" s="1"/>
  <c r="H63" i="11" s="1"/>
  <c r="I87" i="11"/>
  <c r="I81" i="11" s="1"/>
  <c r="I75" i="11" s="1"/>
  <c r="I69" i="11" s="1"/>
  <c r="I63" i="11" s="1"/>
  <c r="J87" i="11"/>
  <c r="J81" i="11" s="1"/>
  <c r="J75" i="11" s="1"/>
  <c r="J69" i="11" s="1"/>
  <c r="J63" i="11" s="1"/>
  <c r="K87" i="11"/>
  <c r="K81" i="11" s="1"/>
  <c r="K75" i="11" s="1"/>
  <c r="K69" i="11" s="1"/>
  <c r="K63" i="11" s="1"/>
  <c r="L87" i="11"/>
  <c r="L81" i="11" s="1"/>
  <c r="L75" i="11" s="1"/>
  <c r="L69" i="11" s="1"/>
  <c r="L63" i="11" s="1"/>
  <c r="M87" i="11"/>
  <c r="M81" i="11" s="1"/>
  <c r="M75" i="11" s="1"/>
  <c r="M69" i="11" s="1"/>
  <c r="M63" i="11" s="1"/>
  <c r="N87" i="11"/>
  <c r="N81" i="11" s="1"/>
  <c r="N75" i="11" s="1"/>
  <c r="N69" i="11" s="1"/>
  <c r="N63" i="11" s="1"/>
  <c r="O87" i="11"/>
  <c r="O81" i="11" s="1"/>
  <c r="O75" i="11" s="1"/>
  <c r="O69" i="11" s="1"/>
  <c r="O63" i="11" s="1"/>
  <c r="P87" i="11"/>
  <c r="P81" i="11" s="1"/>
  <c r="P75" i="11" s="1"/>
  <c r="P69" i="11" s="1"/>
  <c r="P63" i="11" s="1"/>
  <c r="Q87" i="11"/>
  <c r="Q81" i="11" s="1"/>
  <c r="Q75" i="11" s="1"/>
  <c r="Q69" i="11" s="1"/>
  <c r="Q63" i="11" s="1"/>
  <c r="R87" i="11"/>
  <c r="R81" i="11" s="1"/>
  <c r="R75" i="11" s="1"/>
  <c r="R69" i="11" s="1"/>
  <c r="R63" i="11" s="1"/>
  <c r="S87" i="11"/>
  <c r="S81" i="11" s="1"/>
  <c r="S75" i="11" s="1"/>
  <c r="S69" i="11" s="1"/>
  <c r="S63" i="11" s="1"/>
  <c r="T87" i="11"/>
  <c r="T81" i="11" s="1"/>
  <c r="T75" i="11" s="1"/>
  <c r="T69" i="11" s="1"/>
  <c r="T63" i="11" s="1"/>
  <c r="U87" i="11"/>
  <c r="U81" i="11" s="1"/>
  <c r="U75" i="11" s="1"/>
  <c r="U69" i="11" s="1"/>
  <c r="U63" i="11" s="1"/>
  <c r="V87" i="11"/>
  <c r="V81" i="11" s="1"/>
  <c r="V75" i="11" s="1"/>
  <c r="V69" i="11" s="1"/>
  <c r="V63" i="11" s="1"/>
  <c r="W87" i="11"/>
  <c r="W81" i="11" s="1"/>
  <c r="W75" i="11" s="1"/>
  <c r="W69" i="11" s="1"/>
  <c r="W63" i="11" s="1"/>
  <c r="X87" i="11"/>
  <c r="X81" i="11" s="1"/>
  <c r="X75" i="11" s="1"/>
  <c r="X69" i="11" s="1"/>
  <c r="X63" i="11" s="1"/>
  <c r="Y87" i="11"/>
  <c r="Y81" i="11" s="1"/>
  <c r="Y75" i="11" s="1"/>
  <c r="Y69" i="11" s="1"/>
  <c r="Y63" i="11" s="1"/>
  <c r="Z87" i="11"/>
  <c r="Z81" i="11" s="1"/>
  <c r="Z75" i="11" s="1"/>
  <c r="Z69" i="11" s="1"/>
  <c r="Z63" i="11" s="1"/>
  <c r="AA87" i="11"/>
  <c r="AA81" i="11" s="1"/>
  <c r="AA75" i="11" s="1"/>
  <c r="AA69" i="11" s="1"/>
  <c r="AA63" i="11" s="1"/>
  <c r="AB87" i="11"/>
  <c r="AB81" i="11" s="1"/>
  <c r="AB75" i="11" s="1"/>
  <c r="AB69" i="11" s="1"/>
  <c r="AB63" i="11" s="1"/>
  <c r="AC87" i="11"/>
  <c r="AC81" i="11" s="1"/>
  <c r="AC75" i="11" s="1"/>
  <c r="AC69" i="11" s="1"/>
  <c r="AC63" i="11" s="1"/>
  <c r="G76" i="11"/>
  <c r="G70" i="11" s="1"/>
  <c r="G64" i="11" s="1"/>
  <c r="H76" i="11"/>
  <c r="H70" i="11" s="1"/>
  <c r="H64" i="11" s="1"/>
  <c r="I76" i="11"/>
  <c r="I70" i="11" s="1"/>
  <c r="I64" i="11" s="1"/>
  <c r="J76" i="11"/>
  <c r="J70" i="11" s="1"/>
  <c r="J64" i="11" s="1"/>
  <c r="K76" i="11"/>
  <c r="K70" i="11" s="1"/>
  <c r="K64" i="11" s="1"/>
  <c r="L76" i="11"/>
  <c r="L70" i="11" s="1"/>
  <c r="L64" i="11" s="1"/>
  <c r="M76" i="11"/>
  <c r="M70" i="11" s="1"/>
  <c r="M64" i="11" s="1"/>
  <c r="N76" i="11"/>
  <c r="N70" i="11" s="1"/>
  <c r="N64" i="11" s="1"/>
  <c r="O76" i="11"/>
  <c r="O70" i="11" s="1"/>
  <c r="O64" i="11" s="1"/>
  <c r="P76" i="11"/>
  <c r="P70" i="11" s="1"/>
  <c r="P64" i="11" s="1"/>
  <c r="Q76" i="11"/>
  <c r="Q70" i="11" s="1"/>
  <c r="Q64" i="11" s="1"/>
  <c r="R76" i="11"/>
  <c r="R70" i="11" s="1"/>
  <c r="R64" i="11" s="1"/>
  <c r="S76" i="11"/>
  <c r="S70" i="11" s="1"/>
  <c r="S64" i="11" s="1"/>
  <c r="T76" i="11"/>
  <c r="T70" i="11" s="1"/>
  <c r="T64" i="11" s="1"/>
  <c r="U76" i="11"/>
  <c r="U70" i="11" s="1"/>
  <c r="U64" i="11" s="1"/>
  <c r="V76" i="11"/>
  <c r="V70" i="11" s="1"/>
  <c r="V64" i="11" s="1"/>
  <c r="W76" i="11"/>
  <c r="W70" i="11" s="1"/>
  <c r="W64" i="11" s="1"/>
  <c r="X76" i="11"/>
  <c r="X70" i="11" s="1"/>
  <c r="X64" i="11" s="1"/>
  <c r="Y76" i="11"/>
  <c r="Y70" i="11" s="1"/>
  <c r="Y64" i="11" s="1"/>
  <c r="Z76" i="11"/>
  <c r="Z70" i="11" s="1"/>
  <c r="Z64" i="11" s="1"/>
  <c r="AA76" i="11"/>
  <c r="AA70" i="11" s="1"/>
  <c r="AA64" i="11" s="1"/>
  <c r="AB76" i="11"/>
  <c r="AB70" i="11" s="1"/>
  <c r="AB64" i="11" s="1"/>
  <c r="AC76" i="11"/>
  <c r="AC70" i="11" s="1"/>
  <c r="AC64" i="11" s="1"/>
  <c r="Y51" i="5"/>
  <c r="BW51" i="5" s="1"/>
  <c r="Y50" i="5"/>
  <c r="BW50" i="5" s="1"/>
  <c r="K83" i="6" l="1"/>
  <c r="K22" i="6" s="1"/>
  <c r="AB49" i="11"/>
  <c r="AB43" i="11" s="1"/>
  <c r="AB37" i="11" s="1"/>
  <c r="AB31" i="11" s="1"/>
  <c r="AB25" i="11" s="1"/>
  <c r="U49" i="11"/>
  <c r="U43" i="11" s="1"/>
  <c r="U37" i="11" s="1"/>
  <c r="U31" i="11" s="1"/>
  <c r="U25" i="11" s="1"/>
  <c r="O49" i="11"/>
  <c r="O43" i="11" s="1"/>
  <c r="O37" i="11" s="1"/>
  <c r="O31" i="11" s="1"/>
  <c r="O25" i="11" s="1"/>
  <c r="G49" i="11"/>
  <c r="G43" i="11" s="1"/>
  <c r="G37" i="11" s="1"/>
  <c r="G31" i="11" s="1"/>
  <c r="G25" i="11" s="1"/>
  <c r="Z48" i="11"/>
  <c r="Z42" i="11" s="1"/>
  <c r="Z36" i="11" s="1"/>
  <c r="Z30" i="11" s="1"/>
  <c r="Z24" i="11" s="1"/>
  <c r="W48" i="11"/>
  <c r="W42" i="11" s="1"/>
  <c r="W36" i="11" s="1"/>
  <c r="W30" i="11" s="1"/>
  <c r="W24" i="11" s="1"/>
  <c r="U48" i="11"/>
  <c r="U42" i="11" s="1"/>
  <c r="U36" i="11" s="1"/>
  <c r="U30" i="11" s="1"/>
  <c r="U24" i="11" s="1"/>
  <c r="S48" i="11"/>
  <c r="S42" i="11" s="1"/>
  <c r="S36" i="11" s="1"/>
  <c r="S30" i="11" s="1"/>
  <c r="S24" i="11" s="1"/>
  <c r="Q48" i="11"/>
  <c r="Q42" i="11" s="1"/>
  <c r="Q36" i="11" s="1"/>
  <c r="Q30" i="11" s="1"/>
  <c r="Q24" i="11" s="1"/>
  <c r="O48" i="11"/>
  <c r="O42" i="11" s="1"/>
  <c r="O36" i="11" s="1"/>
  <c r="O30" i="11" s="1"/>
  <c r="O24" i="11" s="1"/>
  <c r="M48" i="11"/>
  <c r="M42" i="11" s="1"/>
  <c r="M36" i="11" s="1"/>
  <c r="M30" i="11" s="1"/>
  <c r="M24" i="11" s="1"/>
  <c r="K48" i="11"/>
  <c r="K42" i="11" s="1"/>
  <c r="K36" i="11" s="1"/>
  <c r="K30" i="11" s="1"/>
  <c r="K24" i="11" s="1"/>
  <c r="I48" i="11"/>
  <c r="I42" i="11" s="1"/>
  <c r="I36" i="11" s="1"/>
  <c r="I30" i="11" s="1"/>
  <c r="I24" i="11" s="1"/>
  <c r="G48" i="11"/>
  <c r="G42" i="11" s="1"/>
  <c r="G36" i="11" s="1"/>
  <c r="G30" i="11" s="1"/>
  <c r="G24" i="11" s="1"/>
  <c r="AB51" i="11"/>
  <c r="AB45" i="11" s="1"/>
  <c r="AB39" i="11" s="1"/>
  <c r="AB33" i="11" s="1"/>
  <c r="AB27" i="11" s="1"/>
  <c r="AB21" i="11" s="1"/>
  <c r="Z51" i="11"/>
  <c r="Z45" i="11" s="1"/>
  <c r="Z39" i="11" s="1"/>
  <c r="Z33" i="11" s="1"/>
  <c r="Z27" i="11" s="1"/>
  <c r="Z21" i="11" s="1"/>
  <c r="W51" i="11"/>
  <c r="W45" i="11" s="1"/>
  <c r="W39" i="11" s="1"/>
  <c r="W33" i="11" s="1"/>
  <c r="W27" i="11" s="1"/>
  <c r="W21" i="11" s="1"/>
  <c r="U51" i="11"/>
  <c r="U45" i="11" s="1"/>
  <c r="U39" i="11" s="1"/>
  <c r="U33" i="11" s="1"/>
  <c r="U27" i="11" s="1"/>
  <c r="U21" i="11" s="1"/>
  <c r="S51" i="11"/>
  <c r="S45" i="11" s="1"/>
  <c r="S39" i="11" s="1"/>
  <c r="S33" i="11" s="1"/>
  <c r="S27" i="11" s="1"/>
  <c r="S21" i="11" s="1"/>
  <c r="Q51" i="11"/>
  <c r="Q45" i="11" s="1"/>
  <c r="Q39" i="11" s="1"/>
  <c r="Q33" i="11" s="1"/>
  <c r="Q27" i="11" s="1"/>
  <c r="Q21" i="11" s="1"/>
  <c r="O51" i="11"/>
  <c r="O45" i="11" s="1"/>
  <c r="O39" i="11" s="1"/>
  <c r="O33" i="11" s="1"/>
  <c r="O27" i="11" s="1"/>
  <c r="O21" i="11" s="1"/>
  <c r="M51" i="11"/>
  <c r="M45" i="11" s="1"/>
  <c r="M39" i="11" s="1"/>
  <c r="M33" i="11" s="1"/>
  <c r="M27" i="11" s="1"/>
  <c r="M21" i="11" s="1"/>
  <c r="K51" i="11"/>
  <c r="K45" i="11" s="1"/>
  <c r="K39" i="11" s="1"/>
  <c r="K33" i="11" s="1"/>
  <c r="K27" i="11" s="1"/>
  <c r="K21" i="11" s="1"/>
  <c r="I51" i="11"/>
  <c r="I45" i="11" s="1"/>
  <c r="I39" i="11" s="1"/>
  <c r="I33" i="11" s="1"/>
  <c r="I27" i="11" s="1"/>
  <c r="I21" i="11" s="1"/>
  <c r="G51" i="11"/>
  <c r="G45" i="11" s="1"/>
  <c r="G39" i="11" s="1"/>
  <c r="G33" i="11" s="1"/>
  <c r="G27" i="11" s="1"/>
  <c r="G21" i="11" s="1"/>
  <c r="AB50" i="11"/>
  <c r="AB44" i="11" s="1"/>
  <c r="AB38" i="11" s="1"/>
  <c r="AB32" i="11" s="1"/>
  <c r="AB26" i="11" s="1"/>
  <c r="AB20" i="11" s="1"/>
  <c r="Z50" i="11"/>
  <c r="Z44" i="11" s="1"/>
  <c r="Z38" i="11" s="1"/>
  <c r="Z32" i="11" s="1"/>
  <c r="Z26" i="11" s="1"/>
  <c r="Z20" i="11" s="1"/>
  <c r="W50" i="11"/>
  <c r="W44" i="11" s="1"/>
  <c r="W38" i="11" s="1"/>
  <c r="W32" i="11" s="1"/>
  <c r="W26" i="11" s="1"/>
  <c r="W20" i="11" s="1"/>
  <c r="U50" i="11"/>
  <c r="U44" i="11" s="1"/>
  <c r="U38" i="11" s="1"/>
  <c r="U32" i="11" s="1"/>
  <c r="U26" i="11" s="1"/>
  <c r="U20" i="11" s="1"/>
  <c r="S50" i="11"/>
  <c r="S44" i="11" s="1"/>
  <c r="S38" i="11" s="1"/>
  <c r="S32" i="11" s="1"/>
  <c r="S26" i="11" s="1"/>
  <c r="S20" i="11" s="1"/>
  <c r="Q50" i="11"/>
  <c r="Q44" i="11" s="1"/>
  <c r="Q38" i="11" s="1"/>
  <c r="Q32" i="11" s="1"/>
  <c r="Q26" i="11" s="1"/>
  <c r="Q20" i="11" s="1"/>
  <c r="O50" i="11"/>
  <c r="O44" i="11" s="1"/>
  <c r="O38" i="11" s="1"/>
  <c r="O32" i="11" s="1"/>
  <c r="O26" i="11" s="1"/>
  <c r="O20" i="11" s="1"/>
  <c r="M50" i="11"/>
  <c r="M44" i="11" s="1"/>
  <c r="M38" i="11" s="1"/>
  <c r="M32" i="11" s="1"/>
  <c r="M26" i="11" s="1"/>
  <c r="M20" i="11" s="1"/>
  <c r="K50" i="11"/>
  <c r="K44" i="11" s="1"/>
  <c r="K38" i="11" s="1"/>
  <c r="K32" i="11" s="1"/>
  <c r="K26" i="11" s="1"/>
  <c r="K20" i="11" s="1"/>
  <c r="I50" i="11"/>
  <c r="I44" i="11" s="1"/>
  <c r="I38" i="11" s="1"/>
  <c r="I32" i="11" s="1"/>
  <c r="I26" i="11" s="1"/>
  <c r="I20" i="11" s="1"/>
  <c r="G50" i="11"/>
  <c r="G44" i="11" s="1"/>
  <c r="G38" i="11" s="1"/>
  <c r="G32" i="11" s="1"/>
  <c r="G26" i="11" s="1"/>
  <c r="Z49" i="11"/>
  <c r="Z43" i="11" s="1"/>
  <c r="Z37" i="11" s="1"/>
  <c r="Z31" i="11" s="1"/>
  <c r="Z25" i="11" s="1"/>
  <c r="W49" i="11"/>
  <c r="W43" i="11" s="1"/>
  <c r="W37" i="11" s="1"/>
  <c r="W31" i="11" s="1"/>
  <c r="W25" i="11" s="1"/>
  <c r="S49" i="11"/>
  <c r="S43" i="11" s="1"/>
  <c r="S37" i="11" s="1"/>
  <c r="S31" i="11" s="1"/>
  <c r="S25" i="11" s="1"/>
  <c r="Q49" i="11"/>
  <c r="Q43" i="11" s="1"/>
  <c r="Q37" i="11" s="1"/>
  <c r="Q31" i="11" s="1"/>
  <c r="Q25" i="11" s="1"/>
  <c r="M49" i="11"/>
  <c r="M43" i="11" s="1"/>
  <c r="M37" i="11" s="1"/>
  <c r="M31" i="11" s="1"/>
  <c r="M25" i="11" s="1"/>
  <c r="K49" i="11"/>
  <c r="K43" i="11" s="1"/>
  <c r="K37" i="11" s="1"/>
  <c r="K31" i="11" s="1"/>
  <c r="K25" i="11" s="1"/>
  <c r="I49" i="11"/>
  <c r="I43" i="11" s="1"/>
  <c r="I37" i="11" s="1"/>
  <c r="I31" i="11" s="1"/>
  <c r="I25" i="11" s="1"/>
  <c r="AB48" i="11"/>
  <c r="AB42" i="11" s="1"/>
  <c r="AB36" i="11" s="1"/>
  <c r="AB30" i="11" s="1"/>
  <c r="AB24" i="11" s="1"/>
  <c r="AC49" i="11"/>
  <c r="AC43" i="11" s="1"/>
  <c r="AC37" i="11" s="1"/>
  <c r="AC31" i="11" s="1"/>
  <c r="AC25" i="11" s="1"/>
  <c r="AA49" i="11"/>
  <c r="AA43" i="11" s="1"/>
  <c r="AA37" i="11" s="1"/>
  <c r="AA31" i="11" s="1"/>
  <c r="AA25" i="11" s="1"/>
  <c r="Y49" i="11"/>
  <c r="Y43" i="11" s="1"/>
  <c r="Y37" i="11" s="1"/>
  <c r="Y31" i="11" s="1"/>
  <c r="Y25" i="11" s="1"/>
  <c r="X49" i="11"/>
  <c r="X43" i="11" s="1"/>
  <c r="X37" i="11" s="1"/>
  <c r="X31" i="11" s="1"/>
  <c r="X25" i="11" s="1"/>
  <c r="V49" i="11"/>
  <c r="V43" i="11" s="1"/>
  <c r="V37" i="11" s="1"/>
  <c r="V31" i="11" s="1"/>
  <c r="V25" i="11" s="1"/>
  <c r="T49" i="11"/>
  <c r="T43" i="11" s="1"/>
  <c r="T37" i="11" s="1"/>
  <c r="T31" i="11" s="1"/>
  <c r="T25" i="11" s="1"/>
  <c r="R49" i="11"/>
  <c r="R43" i="11" s="1"/>
  <c r="R37" i="11" s="1"/>
  <c r="R31" i="11" s="1"/>
  <c r="R25" i="11" s="1"/>
  <c r="P49" i="11"/>
  <c r="P43" i="11" s="1"/>
  <c r="P37" i="11" s="1"/>
  <c r="P31" i="11" s="1"/>
  <c r="P25" i="11" s="1"/>
  <c r="N49" i="11"/>
  <c r="N43" i="11" s="1"/>
  <c r="N37" i="11" s="1"/>
  <c r="N31" i="11" s="1"/>
  <c r="N25" i="11" s="1"/>
  <c r="L49" i="11"/>
  <c r="L43" i="11" s="1"/>
  <c r="L37" i="11" s="1"/>
  <c r="L31" i="11" s="1"/>
  <c r="L25" i="11" s="1"/>
  <c r="J49" i="11"/>
  <c r="J43" i="11" s="1"/>
  <c r="J37" i="11" s="1"/>
  <c r="J31" i="11" s="1"/>
  <c r="J25" i="11" s="1"/>
  <c r="H49" i="11"/>
  <c r="H43" i="11" s="1"/>
  <c r="H37" i="11" s="1"/>
  <c r="H31" i="11" s="1"/>
  <c r="H25" i="11" s="1"/>
  <c r="AC48" i="11"/>
  <c r="AC42" i="11" s="1"/>
  <c r="AC36" i="11" s="1"/>
  <c r="AC30" i="11" s="1"/>
  <c r="AC24" i="11" s="1"/>
  <c r="AA48" i="11"/>
  <c r="AA42" i="11" s="1"/>
  <c r="AA36" i="11" s="1"/>
  <c r="AA30" i="11" s="1"/>
  <c r="AA24" i="11" s="1"/>
  <c r="Y48" i="11"/>
  <c r="Y42" i="11" s="1"/>
  <c r="Y36" i="11" s="1"/>
  <c r="Y30" i="11" s="1"/>
  <c r="Y24" i="11" s="1"/>
  <c r="X48" i="11"/>
  <c r="X42" i="11" s="1"/>
  <c r="X36" i="11" s="1"/>
  <c r="X30" i="11" s="1"/>
  <c r="X24" i="11" s="1"/>
  <c r="V48" i="11"/>
  <c r="V42" i="11" s="1"/>
  <c r="V36" i="11" s="1"/>
  <c r="V30" i="11" s="1"/>
  <c r="V24" i="11" s="1"/>
  <c r="T48" i="11"/>
  <c r="T42" i="11" s="1"/>
  <c r="T36" i="11" s="1"/>
  <c r="T30" i="11" s="1"/>
  <c r="T24" i="11" s="1"/>
  <c r="R48" i="11"/>
  <c r="R42" i="11" s="1"/>
  <c r="R36" i="11" s="1"/>
  <c r="R30" i="11" s="1"/>
  <c r="R24" i="11" s="1"/>
  <c r="P48" i="11"/>
  <c r="P42" i="11" s="1"/>
  <c r="P36" i="11" s="1"/>
  <c r="P30" i="11" s="1"/>
  <c r="P24" i="11" s="1"/>
  <c r="N48" i="11"/>
  <c r="N42" i="11" s="1"/>
  <c r="N36" i="11" s="1"/>
  <c r="N30" i="11" s="1"/>
  <c r="N24" i="11" s="1"/>
  <c r="L48" i="11"/>
  <c r="L42" i="11" s="1"/>
  <c r="L36" i="11" s="1"/>
  <c r="L30" i="11" s="1"/>
  <c r="L24" i="11" s="1"/>
  <c r="J48" i="11"/>
  <c r="J42" i="11" s="1"/>
  <c r="J36" i="11" s="1"/>
  <c r="J30" i="11" s="1"/>
  <c r="J24" i="11" s="1"/>
  <c r="H48" i="11"/>
  <c r="H42" i="11" s="1"/>
  <c r="H36" i="11" s="1"/>
  <c r="H30" i="11" s="1"/>
  <c r="H24" i="11" s="1"/>
  <c r="AC51" i="11"/>
  <c r="AC45" i="11" s="1"/>
  <c r="AC39" i="11" s="1"/>
  <c r="AC33" i="11" s="1"/>
  <c r="AC27" i="11" s="1"/>
  <c r="AC21" i="11" s="1"/>
  <c r="AA51" i="11"/>
  <c r="AA45" i="11" s="1"/>
  <c r="AA39" i="11" s="1"/>
  <c r="AA33" i="11" s="1"/>
  <c r="AA27" i="11" s="1"/>
  <c r="AA21" i="11" s="1"/>
  <c r="Y51" i="11"/>
  <c r="Y45" i="11" s="1"/>
  <c r="Y39" i="11" s="1"/>
  <c r="Y33" i="11" s="1"/>
  <c r="Y27" i="11" s="1"/>
  <c r="Y21" i="11" s="1"/>
  <c r="X51" i="11"/>
  <c r="X45" i="11" s="1"/>
  <c r="X39" i="11" s="1"/>
  <c r="X33" i="11" s="1"/>
  <c r="X27" i="11" s="1"/>
  <c r="X21" i="11" s="1"/>
  <c r="V51" i="11"/>
  <c r="V45" i="11" s="1"/>
  <c r="V39" i="11" s="1"/>
  <c r="V33" i="11" s="1"/>
  <c r="V27" i="11" s="1"/>
  <c r="V21" i="11" s="1"/>
  <c r="T51" i="11"/>
  <c r="T45" i="11" s="1"/>
  <c r="T39" i="11" s="1"/>
  <c r="T33" i="11" s="1"/>
  <c r="T27" i="11" s="1"/>
  <c r="T21" i="11" s="1"/>
  <c r="R51" i="11"/>
  <c r="R45" i="11" s="1"/>
  <c r="R39" i="11" s="1"/>
  <c r="R33" i="11" s="1"/>
  <c r="R27" i="11" s="1"/>
  <c r="R21" i="11" s="1"/>
  <c r="P51" i="11"/>
  <c r="P45" i="11" s="1"/>
  <c r="P39" i="11" s="1"/>
  <c r="P33" i="11" s="1"/>
  <c r="P27" i="11" s="1"/>
  <c r="P21" i="11" s="1"/>
  <c r="N51" i="11"/>
  <c r="N45" i="11" s="1"/>
  <c r="N39" i="11" s="1"/>
  <c r="N33" i="11" s="1"/>
  <c r="N27" i="11" s="1"/>
  <c r="N21" i="11" s="1"/>
  <c r="L51" i="11"/>
  <c r="L45" i="11" s="1"/>
  <c r="L39" i="11" s="1"/>
  <c r="L33" i="11" s="1"/>
  <c r="L27" i="11" s="1"/>
  <c r="L21" i="11" s="1"/>
  <c r="J51" i="11"/>
  <c r="J45" i="11" s="1"/>
  <c r="J39" i="11" s="1"/>
  <c r="J33" i="11" s="1"/>
  <c r="J27" i="11" s="1"/>
  <c r="J21" i="11" s="1"/>
  <c r="H51" i="11"/>
  <c r="H45" i="11" s="1"/>
  <c r="H39" i="11" s="1"/>
  <c r="H33" i="11" s="1"/>
  <c r="H27" i="11" s="1"/>
  <c r="H21" i="11" s="1"/>
  <c r="AC50" i="11"/>
  <c r="AC44" i="11" s="1"/>
  <c r="AC38" i="11" s="1"/>
  <c r="AC32" i="11" s="1"/>
  <c r="AC26" i="11" s="1"/>
  <c r="AC20" i="11" s="1"/>
  <c r="AA50" i="11"/>
  <c r="AA44" i="11" s="1"/>
  <c r="AA38" i="11" s="1"/>
  <c r="AA32" i="11" s="1"/>
  <c r="AA26" i="11" s="1"/>
  <c r="AA20" i="11" s="1"/>
  <c r="Y50" i="11"/>
  <c r="Y44" i="11" s="1"/>
  <c r="Y38" i="11" s="1"/>
  <c r="Y32" i="11" s="1"/>
  <c r="Y26" i="11" s="1"/>
  <c r="Y20" i="11" s="1"/>
  <c r="X50" i="11"/>
  <c r="X44" i="11" s="1"/>
  <c r="X38" i="11" s="1"/>
  <c r="X32" i="11" s="1"/>
  <c r="X26" i="11" s="1"/>
  <c r="X20" i="11" s="1"/>
  <c r="V50" i="11"/>
  <c r="V44" i="11" s="1"/>
  <c r="V38" i="11" s="1"/>
  <c r="V32" i="11" s="1"/>
  <c r="V26" i="11" s="1"/>
  <c r="V20" i="11" s="1"/>
  <c r="T50" i="11"/>
  <c r="T44" i="11" s="1"/>
  <c r="T38" i="11" s="1"/>
  <c r="T32" i="11" s="1"/>
  <c r="T26" i="11" s="1"/>
  <c r="T20" i="11" s="1"/>
  <c r="R50" i="11"/>
  <c r="R44" i="11" s="1"/>
  <c r="R38" i="11" s="1"/>
  <c r="R32" i="11" s="1"/>
  <c r="R26" i="11" s="1"/>
  <c r="R20" i="11" s="1"/>
  <c r="P50" i="11"/>
  <c r="P44" i="11" s="1"/>
  <c r="P38" i="11" s="1"/>
  <c r="P32" i="11" s="1"/>
  <c r="P26" i="11" s="1"/>
  <c r="P20" i="11" s="1"/>
  <c r="N50" i="11"/>
  <c r="N44" i="11" s="1"/>
  <c r="N38" i="11" s="1"/>
  <c r="N32" i="11" s="1"/>
  <c r="N26" i="11" s="1"/>
  <c r="N20" i="11" s="1"/>
  <c r="L50" i="11"/>
  <c r="L44" i="11" s="1"/>
  <c r="L38" i="11" s="1"/>
  <c r="L32" i="11" s="1"/>
  <c r="L26" i="11" s="1"/>
  <c r="L20" i="11" s="1"/>
  <c r="J50" i="11"/>
  <c r="J44" i="11" s="1"/>
  <c r="J38" i="11" s="1"/>
  <c r="J32" i="11" s="1"/>
  <c r="J26" i="11" s="1"/>
  <c r="J20" i="11" s="1"/>
  <c r="H50" i="11"/>
  <c r="H44" i="11" s="1"/>
  <c r="H38" i="11" s="1"/>
  <c r="H32" i="11" s="1"/>
  <c r="H26" i="11" s="1"/>
  <c r="H20" i="11" s="1"/>
  <c r="AA62" i="11"/>
  <c r="AA59" i="11" s="1"/>
  <c r="AA53" i="11" s="1"/>
  <c r="AA47" i="11" s="1"/>
  <c r="AA41" i="11" s="1"/>
  <c r="AA35" i="11" s="1"/>
  <c r="AA61" i="11"/>
  <c r="X62" i="11"/>
  <c r="X59" i="11" s="1"/>
  <c r="X53" i="11" s="1"/>
  <c r="X47" i="11" s="1"/>
  <c r="X41" i="11" s="1"/>
  <c r="X35" i="11" s="1"/>
  <c r="X61" i="11"/>
  <c r="T62" i="11"/>
  <c r="T59" i="11" s="1"/>
  <c r="T53" i="11" s="1"/>
  <c r="T47" i="11" s="1"/>
  <c r="T41" i="11" s="1"/>
  <c r="T35" i="11" s="1"/>
  <c r="T61" i="11"/>
  <c r="P62" i="11"/>
  <c r="P59" i="11" s="1"/>
  <c r="P53" i="11" s="1"/>
  <c r="P47" i="11" s="1"/>
  <c r="P41" i="11" s="1"/>
  <c r="P35" i="11" s="1"/>
  <c r="P61" i="11"/>
  <c r="L62" i="11"/>
  <c r="L59" i="11" s="1"/>
  <c r="L53" i="11" s="1"/>
  <c r="L47" i="11" s="1"/>
  <c r="L41" i="11" s="1"/>
  <c r="L35" i="11" s="1"/>
  <c r="L61" i="11"/>
  <c r="H62" i="11"/>
  <c r="H59" i="11" s="1"/>
  <c r="H53" i="11" s="1"/>
  <c r="H47" i="11" s="1"/>
  <c r="H41" i="11" s="1"/>
  <c r="H35" i="11" s="1"/>
  <c r="H61" i="11"/>
  <c r="AC62" i="11"/>
  <c r="AC59" i="11" s="1"/>
  <c r="AC53" i="11" s="1"/>
  <c r="AC47" i="11" s="1"/>
  <c r="AC41" i="11" s="1"/>
  <c r="AC35" i="11" s="1"/>
  <c r="AC61" i="11"/>
  <c r="Y62" i="11"/>
  <c r="Y59" i="11" s="1"/>
  <c r="Y53" i="11" s="1"/>
  <c r="Y47" i="11" s="1"/>
  <c r="Y41" i="11" s="1"/>
  <c r="Y35" i="11" s="1"/>
  <c r="Y61" i="11"/>
  <c r="V62" i="11"/>
  <c r="V59" i="11" s="1"/>
  <c r="V53" i="11" s="1"/>
  <c r="V47" i="11" s="1"/>
  <c r="V41" i="11" s="1"/>
  <c r="V35" i="11" s="1"/>
  <c r="V61" i="11"/>
  <c r="R62" i="11"/>
  <c r="R59" i="11" s="1"/>
  <c r="R53" i="11" s="1"/>
  <c r="R47" i="11" s="1"/>
  <c r="R41" i="11" s="1"/>
  <c r="R35" i="11" s="1"/>
  <c r="R61" i="11"/>
  <c r="N62" i="11"/>
  <c r="N59" i="11" s="1"/>
  <c r="N53" i="11" s="1"/>
  <c r="N47" i="11" s="1"/>
  <c r="N41" i="11" s="1"/>
  <c r="N35" i="11" s="1"/>
  <c r="N61" i="11"/>
  <c r="J62" i="11"/>
  <c r="J59" i="11" s="1"/>
  <c r="J53" i="11" s="1"/>
  <c r="J47" i="11" s="1"/>
  <c r="J41" i="11" s="1"/>
  <c r="J35" i="11" s="1"/>
  <c r="J61" i="11"/>
  <c r="AB62" i="11"/>
  <c r="AB59" i="11" s="1"/>
  <c r="AB53" i="11" s="1"/>
  <c r="AB47" i="11" s="1"/>
  <c r="AB41" i="11" s="1"/>
  <c r="AB35" i="11" s="1"/>
  <c r="AB61" i="11"/>
  <c r="Z62" i="11"/>
  <c r="Z59" i="11" s="1"/>
  <c r="Z53" i="11" s="1"/>
  <c r="Z47" i="11" s="1"/>
  <c r="Z41" i="11" s="1"/>
  <c r="Z35" i="11" s="1"/>
  <c r="Z61" i="11"/>
  <c r="W62" i="11"/>
  <c r="W59" i="11" s="1"/>
  <c r="W53" i="11" s="1"/>
  <c r="W47" i="11" s="1"/>
  <c r="W41" i="11" s="1"/>
  <c r="W35" i="11" s="1"/>
  <c r="W61" i="11"/>
  <c r="U62" i="11"/>
  <c r="U59" i="11" s="1"/>
  <c r="U53" i="11" s="1"/>
  <c r="U47" i="11" s="1"/>
  <c r="U41" i="11" s="1"/>
  <c r="U35" i="11" s="1"/>
  <c r="U61" i="11"/>
  <c r="S62" i="11"/>
  <c r="S59" i="11" s="1"/>
  <c r="S53" i="11" s="1"/>
  <c r="S47" i="11" s="1"/>
  <c r="S41" i="11" s="1"/>
  <c r="S35" i="11" s="1"/>
  <c r="S61" i="11"/>
  <c r="Q62" i="11"/>
  <c r="Q59" i="11" s="1"/>
  <c r="Q53" i="11" s="1"/>
  <c r="Q47" i="11" s="1"/>
  <c r="Q41" i="11" s="1"/>
  <c r="Q35" i="11" s="1"/>
  <c r="Q61" i="11"/>
  <c r="O62" i="11"/>
  <c r="O59" i="11" s="1"/>
  <c r="O53" i="11" s="1"/>
  <c r="O47" i="11" s="1"/>
  <c r="O41" i="11" s="1"/>
  <c r="O35" i="11" s="1"/>
  <c r="O61" i="11"/>
  <c r="M62" i="11"/>
  <c r="M59" i="11" s="1"/>
  <c r="M53" i="11" s="1"/>
  <c r="M47" i="11" s="1"/>
  <c r="M41" i="11" s="1"/>
  <c r="M35" i="11" s="1"/>
  <c r="M61" i="11"/>
  <c r="K62" i="11"/>
  <c r="K59" i="11" s="1"/>
  <c r="K53" i="11" s="1"/>
  <c r="K47" i="11" s="1"/>
  <c r="K41" i="11" s="1"/>
  <c r="K35" i="11" s="1"/>
  <c r="K61" i="11"/>
  <c r="I62" i="11"/>
  <c r="I59" i="11" s="1"/>
  <c r="I53" i="11" s="1"/>
  <c r="I47" i="11" s="1"/>
  <c r="I41" i="11" s="1"/>
  <c r="I35" i="11" s="1"/>
  <c r="I61" i="11"/>
  <c r="G62" i="11"/>
  <c r="G59" i="11" s="1"/>
  <c r="G53" i="11" s="1"/>
  <c r="G47" i="11" s="1"/>
  <c r="G41" i="11" s="1"/>
  <c r="G35" i="11" s="1"/>
  <c r="G61" i="11"/>
  <c r="AJ67" i="10"/>
  <c r="I69" i="10"/>
  <c r="I29" i="11" l="1"/>
  <c r="I23" i="11" s="1"/>
  <c r="M29" i="11"/>
  <c r="M23" i="11" s="1"/>
  <c r="Q29" i="11"/>
  <c r="Q23" i="11" s="1"/>
  <c r="U29" i="11"/>
  <c r="U23" i="11" s="1"/>
  <c r="Z29" i="11"/>
  <c r="Z23" i="11" s="1"/>
  <c r="J29" i="11"/>
  <c r="J23" i="11" s="1"/>
  <c r="R29" i="11"/>
  <c r="R23" i="11" s="1"/>
  <c r="V29" i="11"/>
  <c r="V23" i="11" s="1"/>
  <c r="AC29" i="11"/>
  <c r="AC23" i="11" s="1"/>
  <c r="H29" i="11"/>
  <c r="H23" i="11" s="1"/>
  <c r="L29" i="11"/>
  <c r="L23" i="11" s="1"/>
  <c r="P29" i="11"/>
  <c r="P23" i="11" s="1"/>
  <c r="T29" i="11"/>
  <c r="T23" i="11" s="1"/>
  <c r="X29" i="11"/>
  <c r="X23" i="11" s="1"/>
  <c r="AA29" i="11"/>
  <c r="AA23" i="11" s="1"/>
  <c r="G29" i="11"/>
  <c r="G23" i="11" s="1"/>
  <c r="K29" i="11"/>
  <c r="K23" i="11" s="1"/>
  <c r="O29" i="11"/>
  <c r="O23" i="11" s="1"/>
  <c r="S29" i="11"/>
  <c r="S23" i="11" s="1"/>
  <c r="W29" i="11"/>
  <c r="W23" i="11" s="1"/>
  <c r="AB29" i="11"/>
  <c r="AB23" i="11" s="1"/>
  <c r="N29" i="11"/>
  <c r="N23" i="11" s="1"/>
  <c r="Y29" i="11"/>
  <c r="Y23" i="11" s="1"/>
  <c r="L74" i="6"/>
  <c r="K74" i="6" s="1"/>
  <c r="L75" i="6"/>
  <c r="K75" i="6" s="1"/>
  <c r="L76" i="6"/>
  <c r="K76" i="6" s="1"/>
  <c r="L77" i="6"/>
  <c r="K77" i="6" s="1"/>
  <c r="L78" i="6"/>
  <c r="K78" i="6" s="1"/>
  <c r="L80" i="6"/>
  <c r="K80" i="6" s="1"/>
  <c r="L81" i="6"/>
  <c r="K81" i="6" s="1"/>
  <c r="L82" i="6"/>
  <c r="K82" i="6" s="1"/>
  <c r="AJ46" i="10" l="1"/>
  <c r="BC53" i="5"/>
  <c r="BW53" i="5" s="1"/>
  <c r="AI54" i="5"/>
  <c r="BW54" i="5" s="1"/>
  <c r="J51" i="6"/>
  <c r="J50" i="6" s="1"/>
  <c r="J47" i="6" s="1"/>
  <c r="J46" i="6" s="1"/>
  <c r="J20" i="6" s="1"/>
  <c r="BC21" i="5" l="1"/>
  <c r="BD17" i="5"/>
  <c r="BX17" i="5" s="1"/>
  <c r="BE17" i="5"/>
  <c r="BY17" i="5" s="1"/>
  <c r="AM23" i="5"/>
  <c r="BD28" i="5"/>
  <c r="BE28" i="5"/>
  <c r="BD29" i="5"/>
  <c r="BE29" i="5"/>
  <c r="AJ32" i="5"/>
  <c r="BX32" i="5" s="1"/>
  <c r="AK32" i="5"/>
  <c r="BY32" i="5" s="1"/>
  <c r="AW19" i="5" l="1"/>
  <c r="Y32" i="5"/>
  <c r="BW32" i="5" s="1"/>
  <c r="AI19" i="5"/>
  <c r="X54" i="37"/>
  <c r="X26" i="37"/>
  <c r="X54" i="36"/>
  <c r="AM60" i="1" l="1"/>
  <c r="AM49" i="1" s="1"/>
  <c r="AM24" i="1" s="1"/>
  <c r="AM23" i="1"/>
  <c r="AM24" i="37"/>
  <c r="AM23" i="37"/>
  <c r="AM28" i="5"/>
  <c r="AM19" i="5" s="1"/>
  <c r="J31" i="5"/>
  <c r="AM22" i="37" l="1"/>
  <c r="U17" i="5" l="1"/>
  <c r="AM23" i="36" l="1"/>
  <c r="J19" i="5"/>
  <c r="M19" i="5"/>
  <c r="M17" i="5" s="1"/>
  <c r="M21" i="5"/>
  <c r="J19" i="6" l="1"/>
  <c r="L27" i="6"/>
  <c r="N27" i="6"/>
  <c r="O27" i="6"/>
  <c r="AC27" i="6"/>
  <c r="AC26" i="6" s="1"/>
  <c r="AE27" i="6"/>
  <c r="AE26" i="6" s="1"/>
  <c r="AG27" i="6"/>
  <c r="AM27" i="6" s="1"/>
  <c r="J29" i="6"/>
  <c r="J30" i="6"/>
  <c r="J32" i="6"/>
  <c r="L32" i="6"/>
  <c r="M32" i="6"/>
  <c r="N32" i="6"/>
  <c r="O32" i="6"/>
  <c r="AC32" i="6"/>
  <c r="AE32" i="6"/>
  <c r="AG32" i="6"/>
  <c r="AI32" i="6"/>
  <c r="J36" i="6"/>
  <c r="L36" i="6"/>
  <c r="M36" i="6"/>
  <c r="N36" i="6"/>
  <c r="O36" i="6"/>
  <c r="AC36" i="6"/>
  <c r="AE36" i="6"/>
  <c r="AG36" i="6"/>
  <c r="AI36" i="6"/>
  <c r="AM36" i="6" s="1"/>
  <c r="J40" i="6"/>
  <c r="L40" i="6"/>
  <c r="M40" i="6"/>
  <c r="N40" i="6"/>
  <c r="O40" i="6"/>
  <c r="AC40" i="6"/>
  <c r="AE40" i="6"/>
  <c r="AG40" i="6"/>
  <c r="AI40" i="6"/>
  <c r="K40" i="6" l="1"/>
  <c r="AM40" i="6"/>
  <c r="K36" i="6"/>
  <c r="AM32" i="6"/>
  <c r="K27" i="6"/>
  <c r="K32" i="6"/>
  <c r="AG26" i="6"/>
  <c r="AI26" i="6"/>
  <c r="AI35" i="6"/>
  <c r="AG35" i="6"/>
  <c r="AE35" i="6"/>
  <c r="AC35" i="6"/>
  <c r="N35" i="6"/>
  <c r="L35" i="6"/>
  <c r="O35" i="6"/>
  <c r="M35" i="6"/>
  <c r="J35" i="6"/>
  <c r="J27" i="6"/>
  <c r="K35" i="6" l="1"/>
  <c r="AM35" i="6"/>
  <c r="AJ21" i="10"/>
  <c r="L95" i="6"/>
  <c r="M95" i="6"/>
  <c r="M24" i="6" s="1"/>
  <c r="N95" i="6"/>
  <c r="N24" i="6" s="1"/>
  <c r="AC23" i="6"/>
  <c r="AM23" i="6" s="1"/>
  <c r="AB26" i="37"/>
  <c r="X53" i="37"/>
  <c r="X49" i="37" s="1"/>
  <c r="X24" i="37" s="1"/>
  <c r="AZ60" i="1"/>
  <c r="Y66" i="5"/>
  <c r="BW66" i="5" s="1"/>
  <c r="BC65" i="5"/>
  <c r="Y65" i="5"/>
  <c r="BW65" i="5" s="1"/>
  <c r="BG23" i="5"/>
  <c r="BF64" i="5"/>
  <c r="BG21" i="5"/>
  <c r="AC52" i="5"/>
  <c r="AC51" i="5"/>
  <c r="AC50" i="5"/>
  <c r="AI39" i="5"/>
  <c r="BW39" i="5" s="1"/>
  <c r="AB31" i="5"/>
  <c r="AB28" i="5" s="1"/>
  <c r="AB19" i="5" s="1"/>
  <c r="Y19" i="5" s="1"/>
  <c r="BC30" i="5"/>
  <c r="Y30" i="5"/>
  <c r="AI23" i="5"/>
  <c r="Y64" i="5"/>
  <c r="D78" i="35"/>
  <c r="F78" i="35"/>
  <c r="F28" i="35" s="1"/>
  <c r="H78" i="35"/>
  <c r="J78" i="35"/>
  <c r="J28" i="35" s="1"/>
  <c r="L78" i="35"/>
  <c r="N78" i="35"/>
  <c r="N28" i="35" s="1"/>
  <c r="P78" i="35"/>
  <c r="R78" i="35"/>
  <c r="R28" i="35" s="1"/>
  <c r="Z78" i="35"/>
  <c r="T78" i="35"/>
  <c r="T28" i="35" s="1"/>
  <c r="V78" i="35"/>
  <c r="X78" i="35"/>
  <c r="X28" i="35" s="1"/>
  <c r="AD78" i="35"/>
  <c r="AF78" i="35"/>
  <c r="AF28" i="35" s="1"/>
  <c r="AH78" i="35"/>
  <c r="AH28" i="35" s="1"/>
  <c r="AN78" i="35"/>
  <c r="AN28" i="35" s="1"/>
  <c r="AP78" i="35"/>
  <c r="AP28" i="35" s="1"/>
  <c r="AR78" i="35"/>
  <c r="AT78" i="35"/>
  <c r="AT28" i="35" s="1"/>
  <c r="AV78" i="35"/>
  <c r="AV28" i="35" s="1"/>
  <c r="AX78" i="35"/>
  <c r="AX28" i="35" s="1"/>
  <c r="BB78" i="35"/>
  <c r="BB28" i="35" s="1"/>
  <c r="BB76" i="37"/>
  <c r="BB26" i="37" s="1"/>
  <c r="AX76" i="37"/>
  <c r="AX26" i="37" s="1"/>
  <c r="AV76" i="37"/>
  <c r="AV26" i="37" s="1"/>
  <c r="AT76" i="37"/>
  <c r="AT26" i="37" s="1"/>
  <c r="AR76" i="37"/>
  <c r="AR26" i="37" s="1"/>
  <c r="AP76" i="37"/>
  <c r="AP26" i="37" s="1"/>
  <c r="AN76" i="37"/>
  <c r="AN26" i="37" s="1"/>
  <c r="AH76" i="37"/>
  <c r="AH26" i="37" s="1"/>
  <c r="AF76" i="37"/>
  <c r="AF26" i="37" s="1"/>
  <c r="AD76" i="37"/>
  <c r="AD26" i="37" s="1"/>
  <c r="Z76" i="37"/>
  <c r="Z26" i="37" s="1"/>
  <c r="V76" i="37"/>
  <c r="V26" i="37" s="1"/>
  <c r="T76" i="37"/>
  <c r="T26" i="37" s="1"/>
  <c r="R76" i="37"/>
  <c r="R26" i="37" s="1"/>
  <c r="P76" i="37"/>
  <c r="N76" i="37"/>
  <c r="N26" i="37" s="1"/>
  <c r="L76" i="37"/>
  <c r="L26" i="37" s="1"/>
  <c r="J76" i="37"/>
  <c r="J26" i="37" s="1"/>
  <c r="H76" i="37"/>
  <c r="H26" i="37" s="1"/>
  <c r="F76" i="37"/>
  <c r="F26" i="37" s="1"/>
  <c r="D76" i="37"/>
  <c r="D26" i="37" s="1"/>
  <c r="AZ73" i="37"/>
  <c r="X67" i="37"/>
  <c r="AB51" i="37"/>
  <c r="AB49" i="37" s="1"/>
  <c r="AB24" i="37" s="1"/>
  <c r="AL49" i="37"/>
  <c r="AL24" i="37" s="1"/>
  <c r="BB31" i="37"/>
  <c r="BB30" i="37" s="1"/>
  <c r="BB29" i="37" s="1"/>
  <c r="BB23" i="37" s="1"/>
  <c r="AX31" i="37"/>
  <c r="AX30" i="37" s="1"/>
  <c r="AX29" i="37" s="1"/>
  <c r="AX23" i="37" s="1"/>
  <c r="AV31" i="37"/>
  <c r="AV30" i="37" s="1"/>
  <c r="AV29" i="37" s="1"/>
  <c r="AV23" i="37" s="1"/>
  <c r="AT31" i="37"/>
  <c r="AT30" i="37" s="1"/>
  <c r="AT29" i="37" s="1"/>
  <c r="AT23" i="37" s="1"/>
  <c r="AR31" i="37"/>
  <c r="AR30" i="37" s="1"/>
  <c r="AR29" i="37" s="1"/>
  <c r="AR23" i="37" s="1"/>
  <c r="AP31" i="37"/>
  <c r="AP30" i="37" s="1"/>
  <c r="AP29" i="37" s="1"/>
  <c r="AP23" i="37" s="1"/>
  <c r="AN31" i="37"/>
  <c r="AN30" i="37" s="1"/>
  <c r="AN29" i="37" s="1"/>
  <c r="AN23" i="37" s="1"/>
  <c r="AJ31" i="37"/>
  <c r="AH31" i="37"/>
  <c r="AH30" i="37" s="1"/>
  <c r="AH29" i="37" s="1"/>
  <c r="AH23" i="37" s="1"/>
  <c r="AF31" i="37"/>
  <c r="AF30" i="37" s="1"/>
  <c r="AF29" i="37" s="1"/>
  <c r="AF23" i="37" s="1"/>
  <c r="AD31" i="37"/>
  <c r="AD30" i="37" s="1"/>
  <c r="AD29" i="37" s="1"/>
  <c r="AD23" i="37" s="1"/>
  <c r="AB31" i="37"/>
  <c r="AB30" i="37" s="1"/>
  <c r="AB29" i="37" s="1"/>
  <c r="AB23" i="37" s="1"/>
  <c r="Z31" i="37"/>
  <c r="Z30" i="37" s="1"/>
  <c r="Z29" i="37" s="1"/>
  <c r="Z23" i="37" s="1"/>
  <c r="X29" i="37"/>
  <c r="X23" i="37" s="1"/>
  <c r="V31" i="37"/>
  <c r="V30" i="37" s="1"/>
  <c r="V29" i="37" s="1"/>
  <c r="V23" i="37" s="1"/>
  <c r="T31" i="37"/>
  <c r="T30" i="37" s="1"/>
  <c r="T29" i="37" s="1"/>
  <c r="T23" i="37" s="1"/>
  <c r="R31" i="37"/>
  <c r="R30" i="37" s="1"/>
  <c r="R29" i="37" s="1"/>
  <c r="R23" i="37" s="1"/>
  <c r="P31" i="37"/>
  <c r="N31" i="37"/>
  <c r="N30" i="37" s="1"/>
  <c r="N29" i="37" s="1"/>
  <c r="N23" i="37" s="1"/>
  <c r="L31" i="37"/>
  <c r="L30" i="37" s="1"/>
  <c r="L29" i="37" s="1"/>
  <c r="L23" i="37" s="1"/>
  <c r="J31" i="37"/>
  <c r="J30" i="37" s="1"/>
  <c r="J29" i="37" s="1"/>
  <c r="J23" i="37" s="1"/>
  <c r="H31" i="37"/>
  <c r="H30" i="37" s="1"/>
  <c r="H29" i="37" s="1"/>
  <c r="H23" i="37" s="1"/>
  <c r="F31" i="37"/>
  <c r="F30" i="37" s="1"/>
  <c r="F29" i="37" s="1"/>
  <c r="F23" i="37" s="1"/>
  <c r="D31" i="37"/>
  <c r="D30" i="37" s="1"/>
  <c r="D29" i="37" s="1"/>
  <c r="D23" i="37" s="1"/>
  <c r="AZ23" i="37"/>
  <c r="AJ30" i="37"/>
  <c r="AJ29" i="37" s="1"/>
  <c r="AJ23" i="37" s="1"/>
  <c r="P30" i="37"/>
  <c r="P29" i="37" s="1"/>
  <c r="P23" i="37" s="1"/>
  <c r="BB28" i="37"/>
  <c r="AZ28" i="37"/>
  <c r="AZ22" i="37" s="1"/>
  <c r="AX28" i="37"/>
  <c r="AV28" i="37"/>
  <c r="AT28" i="37"/>
  <c r="AR28" i="37"/>
  <c r="AP28" i="37"/>
  <c r="AN28" i="37"/>
  <c r="AJ28" i="37"/>
  <c r="AH28" i="37"/>
  <c r="AF28" i="37"/>
  <c r="AD28" i="37"/>
  <c r="AB28" i="37"/>
  <c r="Z28" i="37"/>
  <c r="X28" i="37"/>
  <c r="V28" i="37"/>
  <c r="T28" i="37"/>
  <c r="R28" i="37"/>
  <c r="P28" i="37"/>
  <c r="N28" i="37"/>
  <c r="L28" i="37"/>
  <c r="J28" i="37"/>
  <c r="H28" i="37"/>
  <c r="F28" i="37"/>
  <c r="D28" i="37"/>
  <c r="BB27" i="37"/>
  <c r="AZ27" i="37"/>
  <c r="AX27" i="37"/>
  <c r="AV27" i="37"/>
  <c r="AT27" i="37"/>
  <c r="AR27" i="37"/>
  <c r="AP27" i="37"/>
  <c r="AN27" i="37"/>
  <c r="AJ27" i="37"/>
  <c r="AH27" i="37"/>
  <c r="AF27" i="37"/>
  <c r="AD27" i="37"/>
  <c r="AB27" i="37"/>
  <c r="Z27" i="37"/>
  <c r="X27" i="37"/>
  <c r="V27" i="37"/>
  <c r="T27" i="37"/>
  <c r="R27" i="37"/>
  <c r="P27" i="37"/>
  <c r="N27" i="37"/>
  <c r="L27" i="37"/>
  <c r="J27" i="37"/>
  <c r="H27" i="37"/>
  <c r="F27" i="37"/>
  <c r="D27" i="37"/>
  <c r="AJ26" i="37"/>
  <c r="P26" i="37"/>
  <c r="BB25" i="37"/>
  <c r="AX25" i="37"/>
  <c r="AV25" i="37"/>
  <c r="AT25" i="37"/>
  <c r="AR25" i="37"/>
  <c r="AP25" i="37"/>
  <c r="AN25" i="37"/>
  <c r="AJ25" i="37"/>
  <c r="AH25" i="37"/>
  <c r="AF25" i="37"/>
  <c r="AD25" i="37"/>
  <c r="AB25" i="37"/>
  <c r="Z25" i="37"/>
  <c r="X25" i="37"/>
  <c r="V25" i="37"/>
  <c r="T25" i="37"/>
  <c r="R25" i="37"/>
  <c r="P25" i="37"/>
  <c r="N25" i="37"/>
  <c r="L25" i="37"/>
  <c r="J25" i="37"/>
  <c r="H25" i="37"/>
  <c r="F25" i="37"/>
  <c r="D25" i="37"/>
  <c r="BB24" i="37"/>
  <c r="AX24" i="37"/>
  <c r="AV24" i="37"/>
  <c r="AT24" i="37"/>
  <c r="AR24" i="37"/>
  <c r="AP24" i="37"/>
  <c r="AN24" i="37"/>
  <c r="AJ24" i="37"/>
  <c r="AH24" i="37"/>
  <c r="AF24" i="37"/>
  <c r="AD24" i="37"/>
  <c r="Z24" i="37"/>
  <c r="V24" i="37"/>
  <c r="T24" i="37"/>
  <c r="R24" i="37"/>
  <c r="P24" i="37"/>
  <c r="N24" i="37"/>
  <c r="L24" i="37"/>
  <c r="J24" i="37"/>
  <c r="H24" i="37"/>
  <c r="F24" i="37"/>
  <c r="D24" i="37"/>
  <c r="AL23" i="37"/>
  <c r="AZ53" i="35"/>
  <c r="AZ60" i="35"/>
  <c r="AZ74" i="36"/>
  <c r="AZ22" i="36" s="1"/>
  <c r="AX26" i="36"/>
  <c r="AT26" i="36"/>
  <c r="AR26" i="36"/>
  <c r="AP26" i="36"/>
  <c r="AN26" i="36"/>
  <c r="AH26" i="36"/>
  <c r="AD26" i="36"/>
  <c r="Z26" i="36"/>
  <c r="X26" i="36"/>
  <c r="R26" i="36"/>
  <c r="P26" i="36"/>
  <c r="N26" i="36"/>
  <c r="L26" i="36"/>
  <c r="J26" i="36"/>
  <c r="H26" i="36"/>
  <c r="F26" i="36"/>
  <c r="AZ71" i="36"/>
  <c r="AL58" i="36"/>
  <c r="AL49" i="36" s="1"/>
  <c r="AL24" i="36" s="1"/>
  <c r="X53" i="36"/>
  <c r="X49" i="36" s="1"/>
  <c r="X24" i="36" s="1"/>
  <c r="AB51" i="36"/>
  <c r="AB49" i="36" s="1"/>
  <c r="AB24" i="36" s="1"/>
  <c r="BB31" i="36"/>
  <c r="BB30" i="36" s="1"/>
  <c r="BB29" i="36" s="1"/>
  <c r="BB23" i="36" s="1"/>
  <c r="AX31" i="36"/>
  <c r="AX30" i="36" s="1"/>
  <c r="AX29" i="36" s="1"/>
  <c r="AX23" i="36" s="1"/>
  <c r="AV31" i="36"/>
  <c r="AV30" i="36" s="1"/>
  <c r="AV29" i="36" s="1"/>
  <c r="AV23" i="36" s="1"/>
  <c r="AT31" i="36"/>
  <c r="AT30" i="36" s="1"/>
  <c r="AT29" i="36" s="1"/>
  <c r="AT23" i="36" s="1"/>
  <c r="AR31" i="36"/>
  <c r="AP31" i="36"/>
  <c r="AP30" i="36" s="1"/>
  <c r="AP29" i="36" s="1"/>
  <c r="AP23" i="36" s="1"/>
  <c r="AN31" i="36"/>
  <c r="AN30" i="36" s="1"/>
  <c r="AN29" i="36" s="1"/>
  <c r="AN23" i="36" s="1"/>
  <c r="AJ31" i="36"/>
  <c r="AJ30" i="36" s="1"/>
  <c r="AJ29" i="36" s="1"/>
  <c r="AJ23" i="36" s="1"/>
  <c r="AH31" i="36"/>
  <c r="AH30" i="36" s="1"/>
  <c r="AH29" i="36" s="1"/>
  <c r="AH23" i="36" s="1"/>
  <c r="AF31" i="36"/>
  <c r="AF30" i="36" s="1"/>
  <c r="AF29" i="36" s="1"/>
  <c r="AF23" i="36" s="1"/>
  <c r="AD31" i="36"/>
  <c r="AD30" i="36" s="1"/>
  <c r="AD29" i="36" s="1"/>
  <c r="AD23" i="36" s="1"/>
  <c r="AB31" i="36"/>
  <c r="Z31" i="36"/>
  <c r="Z30" i="36" s="1"/>
  <c r="Z29" i="36" s="1"/>
  <c r="Z23" i="36" s="1"/>
  <c r="X31" i="36"/>
  <c r="V31" i="36"/>
  <c r="T31" i="36"/>
  <c r="R31" i="36"/>
  <c r="R30" i="36" s="1"/>
  <c r="R29" i="36" s="1"/>
  <c r="R23" i="36" s="1"/>
  <c r="P31" i="36"/>
  <c r="P30" i="36" s="1"/>
  <c r="P29" i="36" s="1"/>
  <c r="P23" i="36" s="1"/>
  <c r="N31" i="36"/>
  <c r="N30" i="36" s="1"/>
  <c r="N29" i="36" s="1"/>
  <c r="N23" i="36" s="1"/>
  <c r="L31" i="36"/>
  <c r="J31" i="36"/>
  <c r="J30" i="36" s="1"/>
  <c r="J29" i="36" s="1"/>
  <c r="J23" i="36" s="1"/>
  <c r="H31" i="36"/>
  <c r="H30" i="36" s="1"/>
  <c r="H29" i="36" s="1"/>
  <c r="H23" i="36" s="1"/>
  <c r="F31" i="36"/>
  <c r="F30" i="36" s="1"/>
  <c r="F29" i="36" s="1"/>
  <c r="F23" i="36" s="1"/>
  <c r="D31" i="36"/>
  <c r="D30" i="36" s="1"/>
  <c r="D29" i="36" s="1"/>
  <c r="D23" i="36" s="1"/>
  <c r="AR30" i="36"/>
  <c r="AR29" i="36" s="1"/>
  <c r="AR23" i="36" s="1"/>
  <c r="AB30" i="36"/>
  <c r="AB29" i="36" s="1"/>
  <c r="AB23" i="36" s="1"/>
  <c r="X30" i="36"/>
  <c r="X29" i="36" s="1"/>
  <c r="X23" i="36" s="1"/>
  <c r="T30" i="36"/>
  <c r="T29" i="36" s="1"/>
  <c r="T23" i="36" s="1"/>
  <c r="L30" i="36"/>
  <c r="L29" i="36" s="1"/>
  <c r="L23" i="36" s="1"/>
  <c r="BB28" i="36"/>
  <c r="AX28" i="36"/>
  <c r="AV28" i="36"/>
  <c r="AT28" i="36"/>
  <c r="AR28" i="36"/>
  <c r="AP28" i="36"/>
  <c r="AN28" i="36"/>
  <c r="AJ28" i="36"/>
  <c r="AH28" i="36"/>
  <c r="AF28" i="36"/>
  <c r="AD28" i="36"/>
  <c r="AB28" i="36"/>
  <c r="Z28" i="36"/>
  <c r="X28" i="36"/>
  <c r="V28" i="36"/>
  <c r="T28" i="36"/>
  <c r="R28" i="36"/>
  <c r="P28" i="36"/>
  <c r="N28" i="36"/>
  <c r="L28" i="36"/>
  <c r="J28" i="36"/>
  <c r="H28" i="36"/>
  <c r="F28" i="36"/>
  <c r="D28" i="36"/>
  <c r="BB27" i="36"/>
  <c r="AX27" i="36"/>
  <c r="AV27" i="36"/>
  <c r="AT27" i="36"/>
  <c r="AR27" i="36"/>
  <c r="AP27" i="36"/>
  <c r="AN27" i="36"/>
  <c r="AJ27" i="36"/>
  <c r="AH27" i="36"/>
  <c r="AF27" i="36"/>
  <c r="AD27" i="36"/>
  <c r="AB27" i="36"/>
  <c r="Z27" i="36"/>
  <c r="X27" i="36"/>
  <c r="V27" i="36"/>
  <c r="T27" i="36"/>
  <c r="R27" i="36"/>
  <c r="P27" i="36"/>
  <c r="N27" i="36"/>
  <c r="L27" i="36"/>
  <c r="J27" i="36"/>
  <c r="H27" i="36"/>
  <c r="F27" i="36"/>
  <c r="D27" i="36"/>
  <c r="BB26" i="36"/>
  <c r="AV26" i="36"/>
  <c r="AJ26" i="36"/>
  <c r="AF26" i="36"/>
  <c r="AB26" i="36"/>
  <c r="T26" i="36"/>
  <c r="D26" i="36"/>
  <c r="BB25" i="36"/>
  <c r="AX25" i="36"/>
  <c r="AV25" i="36"/>
  <c r="AT25" i="36"/>
  <c r="AR25" i="36"/>
  <c r="AP25" i="36"/>
  <c r="AN25" i="36"/>
  <c r="AJ25" i="36"/>
  <c r="AH25" i="36"/>
  <c r="AF25" i="36"/>
  <c r="AD25" i="36"/>
  <c r="AB25" i="36"/>
  <c r="Z25" i="36"/>
  <c r="X25" i="36"/>
  <c r="V25" i="36"/>
  <c r="T25" i="36"/>
  <c r="R25" i="36"/>
  <c r="P25" i="36"/>
  <c r="N25" i="36"/>
  <c r="L25" i="36"/>
  <c r="J25" i="36"/>
  <c r="H25" i="36"/>
  <c r="F25" i="36"/>
  <c r="D25" i="36"/>
  <c r="BB24" i="36"/>
  <c r="AX24" i="36"/>
  <c r="AV24" i="36"/>
  <c r="AT24" i="36"/>
  <c r="AR24" i="36"/>
  <c r="AP24" i="36"/>
  <c r="AN24" i="36"/>
  <c r="AJ24" i="36"/>
  <c r="AH24" i="36"/>
  <c r="AF24" i="36"/>
  <c r="AD24" i="36"/>
  <c r="Z24" i="36"/>
  <c r="V24" i="36"/>
  <c r="T24" i="36"/>
  <c r="R24" i="36"/>
  <c r="P24" i="36"/>
  <c r="N24" i="36"/>
  <c r="L24" i="36"/>
  <c r="J24" i="36"/>
  <c r="H24" i="36"/>
  <c r="F24" i="36"/>
  <c r="D24" i="36"/>
  <c r="AL23" i="36"/>
  <c r="AL60" i="35"/>
  <c r="AL49" i="35" s="1"/>
  <c r="AL24" i="35" s="1"/>
  <c r="AL60" i="1"/>
  <c r="AL49" i="1" s="1"/>
  <c r="AL24" i="1" s="1"/>
  <c r="BB76" i="35"/>
  <c r="BB26" i="35" s="1"/>
  <c r="AZ76" i="35"/>
  <c r="AZ26" i="35" s="1"/>
  <c r="AX76" i="35"/>
  <c r="AX26" i="35" s="1"/>
  <c r="AV76" i="35"/>
  <c r="AV26" i="35" s="1"/>
  <c r="AT76" i="35"/>
  <c r="AT26" i="35" s="1"/>
  <c r="AR76" i="35"/>
  <c r="AR26" i="35" s="1"/>
  <c r="AP76" i="35"/>
  <c r="AN76" i="35"/>
  <c r="AN26" i="35" s="1"/>
  <c r="AH76" i="35"/>
  <c r="AH26" i="35" s="1"/>
  <c r="AF76" i="35"/>
  <c r="AD76" i="35"/>
  <c r="AD26" i="35" s="1"/>
  <c r="Z76" i="35"/>
  <c r="X76" i="35"/>
  <c r="X26" i="35" s="1"/>
  <c r="V76" i="35"/>
  <c r="V26" i="35" s="1"/>
  <c r="T76" i="35"/>
  <c r="T26" i="35" s="1"/>
  <c r="R76" i="35"/>
  <c r="P76" i="35"/>
  <c r="P26" i="35" s="1"/>
  <c r="N76" i="35"/>
  <c r="L76" i="35"/>
  <c r="L26" i="35" s="1"/>
  <c r="J76" i="35"/>
  <c r="J26" i="35" s="1"/>
  <c r="H76" i="35"/>
  <c r="H26" i="35" s="1"/>
  <c r="F76" i="35"/>
  <c r="F26" i="35" s="1"/>
  <c r="D76" i="35"/>
  <c r="D26" i="35" s="1"/>
  <c r="X67" i="35"/>
  <c r="X53" i="35"/>
  <c r="X49" i="35" s="1"/>
  <c r="X24" i="35" s="1"/>
  <c r="AZ51" i="35"/>
  <c r="AB51" i="35"/>
  <c r="AB49" i="35" s="1"/>
  <c r="AB24" i="35" s="1"/>
  <c r="BB31" i="35"/>
  <c r="BB30" i="35" s="1"/>
  <c r="BB29" i="35" s="1"/>
  <c r="BB23" i="35" s="1"/>
  <c r="AZ31" i="35"/>
  <c r="AZ30" i="35" s="1"/>
  <c r="AZ29" i="35" s="1"/>
  <c r="AZ23" i="35" s="1"/>
  <c r="AX31" i="35"/>
  <c r="AX30" i="35" s="1"/>
  <c r="AX29" i="35" s="1"/>
  <c r="AX23" i="35" s="1"/>
  <c r="AV31" i="35"/>
  <c r="AV30" i="35" s="1"/>
  <c r="AV29" i="35" s="1"/>
  <c r="AV23" i="35" s="1"/>
  <c r="AT31" i="35"/>
  <c r="AR31" i="35"/>
  <c r="AR30" i="35" s="1"/>
  <c r="AR29" i="35" s="1"/>
  <c r="AR23" i="35" s="1"/>
  <c r="AP31" i="35"/>
  <c r="AP30" i="35" s="1"/>
  <c r="AP29" i="35" s="1"/>
  <c r="AP23" i="35" s="1"/>
  <c r="AN31" i="35"/>
  <c r="AN30" i="35" s="1"/>
  <c r="AN29" i="35" s="1"/>
  <c r="AN23" i="35" s="1"/>
  <c r="AJ31" i="35"/>
  <c r="AJ30" i="35" s="1"/>
  <c r="AJ29" i="35" s="1"/>
  <c r="AJ23" i="35" s="1"/>
  <c r="AH31" i="35"/>
  <c r="AH30" i="35" s="1"/>
  <c r="AH29" i="35" s="1"/>
  <c r="AH23" i="35" s="1"/>
  <c r="AF31" i="35"/>
  <c r="AF30" i="35" s="1"/>
  <c r="AF29" i="35" s="1"/>
  <c r="AF23" i="35" s="1"/>
  <c r="AD31" i="35"/>
  <c r="AD30" i="35" s="1"/>
  <c r="AD29" i="35" s="1"/>
  <c r="AD23" i="35" s="1"/>
  <c r="AB31" i="35"/>
  <c r="AB30" i="35" s="1"/>
  <c r="AB29" i="35" s="1"/>
  <c r="AB23" i="35" s="1"/>
  <c r="Z31" i="35"/>
  <c r="Z30" i="35" s="1"/>
  <c r="Z29" i="35" s="1"/>
  <c r="Z23" i="35" s="1"/>
  <c r="X31" i="35"/>
  <c r="X30" i="35" s="1"/>
  <c r="X29" i="35" s="1"/>
  <c r="X23" i="35" s="1"/>
  <c r="V31" i="35"/>
  <c r="V30" i="35" s="1"/>
  <c r="V29" i="35" s="1"/>
  <c r="V23" i="35" s="1"/>
  <c r="T31" i="35"/>
  <c r="T30" i="35" s="1"/>
  <c r="T29" i="35" s="1"/>
  <c r="T23" i="35" s="1"/>
  <c r="R31" i="35"/>
  <c r="R30" i="35" s="1"/>
  <c r="R29" i="35" s="1"/>
  <c r="R23" i="35" s="1"/>
  <c r="P31" i="35"/>
  <c r="P30" i="35" s="1"/>
  <c r="P29" i="35" s="1"/>
  <c r="P23" i="35" s="1"/>
  <c r="N31" i="35"/>
  <c r="L31" i="35"/>
  <c r="L30" i="35" s="1"/>
  <c r="L29" i="35" s="1"/>
  <c r="L23" i="35" s="1"/>
  <c r="J31" i="35"/>
  <c r="J30" i="35" s="1"/>
  <c r="J29" i="35" s="1"/>
  <c r="J23" i="35" s="1"/>
  <c r="H31" i="35"/>
  <c r="H30" i="35" s="1"/>
  <c r="H29" i="35" s="1"/>
  <c r="H23" i="35" s="1"/>
  <c r="F31" i="35"/>
  <c r="F30" i="35" s="1"/>
  <c r="F29" i="35" s="1"/>
  <c r="F23" i="35" s="1"/>
  <c r="D31" i="35"/>
  <c r="D30" i="35" s="1"/>
  <c r="D29" i="35" s="1"/>
  <c r="D23" i="35" s="1"/>
  <c r="AT30" i="35"/>
  <c r="AT29" i="35" s="1"/>
  <c r="AT23" i="35" s="1"/>
  <c r="N30" i="35"/>
  <c r="N29" i="35" s="1"/>
  <c r="N23" i="35" s="1"/>
  <c r="AR28" i="35"/>
  <c r="AJ28" i="35"/>
  <c r="AD28" i="35"/>
  <c r="AB28" i="35"/>
  <c r="Z28" i="35"/>
  <c r="V28" i="35"/>
  <c r="P28" i="35"/>
  <c r="L28" i="35"/>
  <c r="H28" i="35"/>
  <c r="D28" i="35"/>
  <c r="BB27" i="35"/>
  <c r="AZ27" i="35"/>
  <c r="AX27" i="35"/>
  <c r="AV27" i="35"/>
  <c r="AT27" i="35"/>
  <c r="AR27" i="35"/>
  <c r="AP27" i="35"/>
  <c r="AN27" i="35"/>
  <c r="AJ27" i="35"/>
  <c r="AH27" i="35"/>
  <c r="AF27" i="35"/>
  <c r="AD27" i="35"/>
  <c r="AB27" i="35"/>
  <c r="Z27" i="35"/>
  <c r="X27" i="35"/>
  <c r="V27" i="35"/>
  <c r="T27" i="35"/>
  <c r="R27" i="35"/>
  <c r="P27" i="35"/>
  <c r="N27" i="35"/>
  <c r="L27" i="35"/>
  <c r="J27" i="35"/>
  <c r="H27" i="35"/>
  <c r="F27" i="35"/>
  <c r="D27" i="35"/>
  <c r="AP26" i="35"/>
  <c r="AJ26" i="35"/>
  <c r="AF26" i="35"/>
  <c r="AB26" i="35"/>
  <c r="Z26" i="35"/>
  <c r="R26" i="35"/>
  <c r="N26" i="35"/>
  <c r="BB25" i="35"/>
  <c r="AX25" i="35"/>
  <c r="AV25" i="35"/>
  <c r="AT25" i="35"/>
  <c r="AR25" i="35"/>
  <c r="AP25" i="35"/>
  <c r="AN25" i="35"/>
  <c r="AJ25" i="35"/>
  <c r="AH25" i="35"/>
  <c r="AF25" i="35"/>
  <c r="AD25" i="35"/>
  <c r="AB25" i="35"/>
  <c r="Z25" i="35"/>
  <c r="X25" i="35"/>
  <c r="V25" i="35"/>
  <c r="T25" i="35"/>
  <c r="R25" i="35"/>
  <c r="P25" i="35"/>
  <c r="N25" i="35"/>
  <c r="L25" i="35"/>
  <c r="J25" i="35"/>
  <c r="H25" i="35"/>
  <c r="F25" i="35"/>
  <c r="D25" i="35"/>
  <c r="BB24" i="35"/>
  <c r="AX24" i="35"/>
  <c r="AV24" i="35"/>
  <c r="AT24" i="35"/>
  <c r="AR24" i="35"/>
  <c r="AP24" i="35"/>
  <c r="AN24" i="35"/>
  <c r="AJ24" i="35"/>
  <c r="AH24" i="35"/>
  <c r="AF24" i="35"/>
  <c r="AD24" i="35"/>
  <c r="Z24" i="35"/>
  <c r="V24" i="35"/>
  <c r="T24" i="35"/>
  <c r="R24" i="35"/>
  <c r="P24" i="35"/>
  <c r="N24" i="35"/>
  <c r="L24" i="35"/>
  <c r="J24" i="35"/>
  <c r="H24" i="35"/>
  <c r="F24" i="35"/>
  <c r="D24" i="35"/>
  <c r="AL23" i="35"/>
  <c r="X53" i="1"/>
  <c r="X49" i="1" s="1"/>
  <c r="AB51" i="1"/>
  <c r="AB49" i="1" s="1"/>
  <c r="AB24" i="1" s="1"/>
  <c r="X67" i="1"/>
  <c r="AZ51" i="1"/>
  <c r="AL23" i="1"/>
  <c r="D24" i="1"/>
  <c r="F24" i="1"/>
  <c r="H24" i="1"/>
  <c r="J24" i="1"/>
  <c r="L24" i="1"/>
  <c r="N24" i="1"/>
  <c r="P24" i="1"/>
  <c r="R24" i="1"/>
  <c r="T24" i="1"/>
  <c r="V24" i="1"/>
  <c r="Z24" i="1"/>
  <c r="AD24" i="1"/>
  <c r="AF24" i="1"/>
  <c r="AH24" i="1"/>
  <c r="AJ24" i="1"/>
  <c r="AN24" i="1"/>
  <c r="AP24" i="1"/>
  <c r="AR24" i="1"/>
  <c r="AT24" i="1"/>
  <c r="AV24" i="1"/>
  <c r="AX24" i="1"/>
  <c r="BB24" i="1"/>
  <c r="D25" i="1"/>
  <c r="F25" i="1"/>
  <c r="H25" i="1"/>
  <c r="J25" i="1"/>
  <c r="L25" i="1"/>
  <c r="N25" i="1"/>
  <c r="P25" i="1"/>
  <c r="R25" i="1"/>
  <c r="T25" i="1"/>
  <c r="V25" i="1"/>
  <c r="X25" i="1"/>
  <c r="Z25" i="1"/>
  <c r="AB25" i="1"/>
  <c r="AD25" i="1"/>
  <c r="AF25" i="1"/>
  <c r="AH25" i="1"/>
  <c r="AJ25" i="1"/>
  <c r="AN25" i="1"/>
  <c r="AP25" i="1"/>
  <c r="AR25" i="1"/>
  <c r="AT25" i="1"/>
  <c r="AV25" i="1"/>
  <c r="AX25" i="1"/>
  <c r="BB25" i="1"/>
  <c r="AB26" i="1"/>
  <c r="D27" i="1"/>
  <c r="F27" i="1"/>
  <c r="H27" i="1"/>
  <c r="J27" i="1"/>
  <c r="L27" i="1"/>
  <c r="N27" i="1"/>
  <c r="P27" i="1"/>
  <c r="R27" i="1"/>
  <c r="T27" i="1"/>
  <c r="V27" i="1"/>
  <c r="X27" i="1"/>
  <c r="Z27" i="1"/>
  <c r="AB27" i="1"/>
  <c r="AD27" i="1"/>
  <c r="AF27" i="1"/>
  <c r="AH27" i="1"/>
  <c r="AJ27" i="1"/>
  <c r="AN27" i="1"/>
  <c r="AP27" i="1"/>
  <c r="AR27" i="1"/>
  <c r="AT27" i="1"/>
  <c r="AV27" i="1"/>
  <c r="AX27" i="1"/>
  <c r="AZ27" i="1"/>
  <c r="BB27" i="1"/>
  <c r="AB28" i="1"/>
  <c r="D31" i="1"/>
  <c r="D30" i="1" s="1"/>
  <c r="D29" i="1" s="1"/>
  <c r="D23" i="1" s="1"/>
  <c r="F31" i="1"/>
  <c r="F30" i="1" s="1"/>
  <c r="F29" i="1" s="1"/>
  <c r="F23" i="1" s="1"/>
  <c r="H31" i="1"/>
  <c r="H30" i="1" s="1"/>
  <c r="H29" i="1" s="1"/>
  <c r="H23" i="1" s="1"/>
  <c r="J31" i="1"/>
  <c r="J30" i="1" s="1"/>
  <c r="J29" i="1" s="1"/>
  <c r="J23" i="1" s="1"/>
  <c r="L31" i="1"/>
  <c r="L30" i="1" s="1"/>
  <c r="L29" i="1" s="1"/>
  <c r="L23" i="1" s="1"/>
  <c r="N31" i="1"/>
  <c r="N30" i="1" s="1"/>
  <c r="N29" i="1" s="1"/>
  <c r="N23" i="1" s="1"/>
  <c r="P31" i="1"/>
  <c r="P30" i="1" s="1"/>
  <c r="P29" i="1" s="1"/>
  <c r="P23" i="1" s="1"/>
  <c r="R31" i="1"/>
  <c r="R30" i="1" s="1"/>
  <c r="R29" i="1" s="1"/>
  <c r="R23" i="1" s="1"/>
  <c r="T31" i="1"/>
  <c r="T30" i="1" s="1"/>
  <c r="T29" i="1" s="1"/>
  <c r="T23" i="1" s="1"/>
  <c r="V31" i="1"/>
  <c r="V30" i="1" s="1"/>
  <c r="V29" i="1" s="1"/>
  <c r="V23" i="1" s="1"/>
  <c r="X31" i="1"/>
  <c r="X30" i="1" s="1"/>
  <c r="X29" i="1" s="1"/>
  <c r="X23" i="1" s="1"/>
  <c r="Z31" i="1"/>
  <c r="Z30" i="1" s="1"/>
  <c r="Z29" i="1" s="1"/>
  <c r="Z23" i="1" s="1"/>
  <c r="AB31" i="1"/>
  <c r="AB30" i="1" s="1"/>
  <c r="AB29" i="1" s="1"/>
  <c r="AB23" i="1" s="1"/>
  <c r="AD31" i="1"/>
  <c r="AD30" i="1" s="1"/>
  <c r="AD29" i="1" s="1"/>
  <c r="AD23" i="1" s="1"/>
  <c r="AF31" i="1"/>
  <c r="AF30" i="1" s="1"/>
  <c r="AF29" i="1" s="1"/>
  <c r="AF23" i="1" s="1"/>
  <c r="AH31" i="1"/>
  <c r="AH30" i="1" s="1"/>
  <c r="AH29" i="1" s="1"/>
  <c r="AH23" i="1" s="1"/>
  <c r="AJ31" i="1"/>
  <c r="AJ30" i="1" s="1"/>
  <c r="AJ29" i="1" s="1"/>
  <c r="AJ23" i="1" s="1"/>
  <c r="AN31" i="1"/>
  <c r="AN30" i="1" s="1"/>
  <c r="AN29" i="1" s="1"/>
  <c r="AN23" i="1" s="1"/>
  <c r="AP31" i="1"/>
  <c r="AP30" i="1" s="1"/>
  <c r="AP29" i="1" s="1"/>
  <c r="AP23" i="1" s="1"/>
  <c r="AR31" i="1"/>
  <c r="AR30" i="1" s="1"/>
  <c r="AR29" i="1" s="1"/>
  <c r="AR23" i="1" s="1"/>
  <c r="AT31" i="1"/>
  <c r="AT30" i="1" s="1"/>
  <c r="AT29" i="1" s="1"/>
  <c r="AT23" i="1" s="1"/>
  <c r="AV31" i="1"/>
  <c r="AV30" i="1" s="1"/>
  <c r="AV29" i="1" s="1"/>
  <c r="AV23" i="1" s="1"/>
  <c r="AX31" i="1"/>
  <c r="AX30" i="1" s="1"/>
  <c r="AX29" i="1" s="1"/>
  <c r="AX23" i="1" s="1"/>
  <c r="AZ31" i="1"/>
  <c r="AZ30" i="1" s="1"/>
  <c r="AZ29" i="1" s="1"/>
  <c r="AZ23" i="1" s="1"/>
  <c r="BB31" i="1"/>
  <c r="BB30" i="1" s="1"/>
  <c r="BB29" i="1" s="1"/>
  <c r="BB23" i="1" s="1"/>
  <c r="D26" i="1"/>
  <c r="F26" i="1"/>
  <c r="H26" i="1"/>
  <c r="J26" i="1"/>
  <c r="L26" i="1"/>
  <c r="N26" i="1"/>
  <c r="P26" i="1"/>
  <c r="R26" i="1"/>
  <c r="T26" i="1"/>
  <c r="V26" i="1"/>
  <c r="X26" i="1"/>
  <c r="Z26" i="1"/>
  <c r="AD26" i="1"/>
  <c r="AF26" i="1"/>
  <c r="AH26" i="1"/>
  <c r="AJ26" i="1"/>
  <c r="AN26" i="1"/>
  <c r="AP26" i="1"/>
  <c r="AR26" i="1"/>
  <c r="AT26" i="1"/>
  <c r="AV26" i="1"/>
  <c r="AX26" i="1"/>
  <c r="BB26" i="1"/>
  <c r="D82" i="1"/>
  <c r="D28" i="1" s="1"/>
  <c r="F82" i="1"/>
  <c r="F28" i="1" s="1"/>
  <c r="H82" i="1"/>
  <c r="H28" i="1" s="1"/>
  <c r="J82" i="1"/>
  <c r="J28" i="1" s="1"/>
  <c r="L82" i="1"/>
  <c r="L28" i="1" s="1"/>
  <c r="N82" i="1"/>
  <c r="N28" i="1" s="1"/>
  <c r="P82" i="1"/>
  <c r="P28" i="1" s="1"/>
  <c r="R82" i="1"/>
  <c r="R28" i="1" s="1"/>
  <c r="T82" i="1"/>
  <c r="T28" i="1" s="1"/>
  <c r="V82" i="1"/>
  <c r="V28" i="1" s="1"/>
  <c r="X82" i="1"/>
  <c r="X28" i="1" s="1"/>
  <c r="Z82" i="1"/>
  <c r="Z28" i="1" s="1"/>
  <c r="AD82" i="1"/>
  <c r="AD28" i="1" s="1"/>
  <c r="AF82" i="1"/>
  <c r="AF28" i="1" s="1"/>
  <c r="AH82" i="1"/>
  <c r="AH28" i="1" s="1"/>
  <c r="AJ28" i="1"/>
  <c r="AN82" i="1"/>
  <c r="AN28" i="1" s="1"/>
  <c r="AP82" i="1"/>
  <c r="AP28" i="1" s="1"/>
  <c r="AR82" i="1"/>
  <c r="AR28" i="1" s="1"/>
  <c r="AT82" i="1"/>
  <c r="AT28" i="1" s="1"/>
  <c r="AV82" i="1"/>
  <c r="AV28" i="1" s="1"/>
  <c r="AX82" i="1"/>
  <c r="AX28" i="1" s="1"/>
  <c r="BB82" i="1"/>
  <c r="BB28" i="1" s="1"/>
  <c r="J21" i="6"/>
  <c r="L21" i="6"/>
  <c r="M21" i="6"/>
  <c r="N21" i="6"/>
  <c r="O21" i="6"/>
  <c r="AC21" i="6"/>
  <c r="AE21" i="6"/>
  <c r="AG21" i="6"/>
  <c r="AI21" i="6"/>
  <c r="J23" i="6"/>
  <c r="L23" i="6"/>
  <c r="M23" i="6"/>
  <c r="N23" i="6"/>
  <c r="O23" i="6"/>
  <c r="L25" i="6"/>
  <c r="O25" i="6"/>
  <c r="AC25" i="6"/>
  <c r="AC19" i="6" s="1"/>
  <c r="AE25" i="6"/>
  <c r="AE19" i="6" s="1"/>
  <c r="AE18" i="6" s="1"/>
  <c r="AG25" i="6"/>
  <c r="AG19" i="6" s="1"/>
  <c r="AI25" i="6"/>
  <c r="AI19" i="6" s="1"/>
  <c r="AI18" i="6" s="1"/>
  <c r="M73" i="6"/>
  <c r="N73" i="6"/>
  <c r="O73" i="6"/>
  <c r="O72" i="6" s="1"/>
  <c r="AE73" i="6"/>
  <c r="AE72" i="6" s="1"/>
  <c r="AI73" i="6"/>
  <c r="S19" i="10"/>
  <c r="U19" i="10"/>
  <c r="Y19" i="10"/>
  <c r="Z19" i="10"/>
  <c r="AB19" i="10"/>
  <c r="AE19" i="10"/>
  <c r="AI21" i="10"/>
  <c r="AI20" i="10" s="1"/>
  <c r="AI19" i="10" s="1"/>
  <c r="BB19" i="10"/>
  <c r="H23" i="10"/>
  <c r="I23" i="10"/>
  <c r="AJ23" i="10"/>
  <c r="F24" i="10"/>
  <c r="H24" i="10"/>
  <c r="I24" i="10"/>
  <c r="AJ24" i="10"/>
  <c r="F25" i="10"/>
  <c r="H25" i="10"/>
  <c r="I25" i="10"/>
  <c r="AJ25" i="10"/>
  <c r="G28" i="10"/>
  <c r="J28" i="10"/>
  <c r="AI28" i="10"/>
  <c r="AJ28" i="10"/>
  <c r="AJ27" i="10" s="1"/>
  <c r="I29" i="10"/>
  <c r="I28" i="10" s="1"/>
  <c r="F30" i="10"/>
  <c r="I30" i="10"/>
  <c r="F31" i="10"/>
  <c r="I31" i="10"/>
  <c r="AJ32" i="10"/>
  <c r="F33" i="10"/>
  <c r="I33" i="10"/>
  <c r="F34" i="10"/>
  <c r="F32" i="10" s="1"/>
  <c r="H34" i="10"/>
  <c r="I34" i="10"/>
  <c r="AJ36" i="10"/>
  <c r="F37" i="10"/>
  <c r="H37" i="10"/>
  <c r="I37" i="10"/>
  <c r="F38" i="10"/>
  <c r="H38" i="10"/>
  <c r="I38" i="10"/>
  <c r="F39" i="10"/>
  <c r="H39" i="10"/>
  <c r="I39" i="10"/>
  <c r="AJ40" i="10"/>
  <c r="F41" i="10"/>
  <c r="H41" i="10"/>
  <c r="I41" i="10"/>
  <c r="F42" i="10"/>
  <c r="H42" i="10"/>
  <c r="I42" i="10"/>
  <c r="F43" i="10"/>
  <c r="H43" i="10"/>
  <c r="I43" i="10"/>
  <c r="F45" i="10"/>
  <c r="F44" i="10" s="1"/>
  <c r="H45" i="10"/>
  <c r="I45" i="10"/>
  <c r="R19" i="10"/>
  <c r="AJ49" i="10"/>
  <c r="AJ48" i="10" s="1"/>
  <c r="AA19" i="10"/>
  <c r="AJ44" i="10"/>
  <c r="AC19" i="10"/>
  <c r="H36" i="10"/>
  <c r="M25" i="6"/>
  <c r="X24" i="1"/>
  <c r="AL22" i="35"/>
  <c r="BB22" i="35"/>
  <c r="R22" i="35"/>
  <c r="N25" i="6"/>
  <c r="N19" i="6" s="1"/>
  <c r="Y21" i="5"/>
  <c r="AZ50" i="1"/>
  <c r="O19" i="6"/>
  <c r="O18" i="6" s="1"/>
  <c r="AG18" i="6" l="1"/>
  <c r="AC18" i="6"/>
  <c r="AM73" i="6"/>
  <c r="K23" i="6"/>
  <c r="J18" i="6"/>
  <c r="AZ50" i="35"/>
  <c r="AZ49" i="35"/>
  <c r="AZ24" i="35" s="1"/>
  <c r="V30" i="36"/>
  <c r="V29" i="36" s="1"/>
  <c r="V23" i="36" s="1"/>
  <c r="V22" i="36" s="1"/>
  <c r="AZ49" i="1"/>
  <c r="AZ24" i="1" s="1"/>
  <c r="AZ22" i="1" s="1"/>
  <c r="L24" i="6"/>
  <c r="K95" i="6"/>
  <c r="K24" i="6" s="1"/>
  <c r="AM18" i="6"/>
  <c r="N18" i="6"/>
  <c r="L22" i="35"/>
  <c r="BZ19" i="5"/>
  <c r="AB17" i="5"/>
  <c r="BW19" i="5"/>
  <c r="BF23" i="5"/>
  <c r="BZ23" i="5" s="1"/>
  <c r="BZ64" i="5"/>
  <c r="V22" i="1"/>
  <c r="F22" i="37"/>
  <c r="AX22" i="37"/>
  <c r="L19" i="6"/>
  <c r="L18" i="6" s="1"/>
  <c r="BZ31" i="5"/>
  <c r="T22" i="35"/>
  <c r="X22" i="36"/>
  <c r="AP22" i="37"/>
  <c r="X22" i="1"/>
  <c r="X22" i="37"/>
  <c r="AJ22" i="1"/>
  <c r="N22" i="1"/>
  <c r="F22" i="1"/>
  <c r="AJ20" i="10"/>
  <c r="AJ19" i="10" s="1"/>
  <c r="F20" i="10"/>
  <c r="M19" i="6"/>
  <c r="M18" i="6" s="1"/>
  <c r="N79" i="6"/>
  <c r="L79" i="6" s="1"/>
  <c r="K79" i="6" s="1"/>
  <c r="AH22" i="1"/>
  <c r="AD22" i="1"/>
  <c r="P22" i="1"/>
  <c r="H22" i="1"/>
  <c r="BG19" i="5"/>
  <c r="BG17" i="5" s="1"/>
  <c r="AI72" i="6"/>
  <c r="AM72" i="6" s="1"/>
  <c r="D22" i="35"/>
  <c r="AX22" i="1"/>
  <c r="AT22" i="1"/>
  <c r="AP22" i="1"/>
  <c r="I51" i="10"/>
  <c r="I50" i="10" s="1"/>
  <c r="AV22" i="1"/>
  <c r="AN22" i="1"/>
  <c r="Z22" i="37"/>
  <c r="N72" i="6"/>
  <c r="L72" i="6" s="1"/>
  <c r="L73" i="6"/>
  <c r="K73" i="6" s="1"/>
  <c r="AF22" i="35"/>
  <c r="P22" i="37"/>
  <c r="J22" i="37"/>
  <c r="AN22" i="37"/>
  <c r="AI21" i="5"/>
  <c r="BW21" i="5" s="1"/>
  <c r="AI17" i="5"/>
  <c r="BF17" i="5"/>
  <c r="I36" i="10"/>
  <c r="F36" i="10"/>
  <c r="AF22" i="1"/>
  <c r="P22" i="35"/>
  <c r="I40" i="10"/>
  <c r="AJ35" i="10"/>
  <c r="AJ26" i="10" s="1"/>
  <c r="I27" i="10"/>
  <c r="AR22" i="1"/>
  <c r="AJ22" i="35"/>
  <c r="AP22" i="35"/>
  <c r="X22" i="35"/>
  <c r="AV22" i="37"/>
  <c r="AJ22" i="37"/>
  <c r="T22" i="37"/>
  <c r="AF22" i="36"/>
  <c r="AP22" i="36"/>
  <c r="AX22" i="36"/>
  <c r="D22" i="36"/>
  <c r="AB22" i="36"/>
  <c r="AJ22" i="36"/>
  <c r="AT22" i="36"/>
  <c r="BB22" i="36"/>
  <c r="T22" i="36"/>
  <c r="AZ28" i="35"/>
  <c r="AZ22" i="35" s="1"/>
  <c r="Y31" i="5"/>
  <c r="N22" i="35"/>
  <c r="AX22" i="35"/>
  <c r="H22" i="35"/>
  <c r="AD22" i="35"/>
  <c r="AH22" i="35"/>
  <c r="AV22" i="35"/>
  <c r="AL22" i="36"/>
  <c r="L22" i="36"/>
  <c r="P22" i="36"/>
  <c r="H22" i="37"/>
  <c r="AL22" i="37"/>
  <c r="N22" i="37"/>
  <c r="AH22" i="37"/>
  <c r="F22" i="35"/>
  <c r="AN22" i="35"/>
  <c r="AD22" i="36"/>
  <c r="L22" i="37"/>
  <c r="M72" i="6"/>
  <c r="F40" i="10"/>
  <c r="Z22" i="1"/>
  <c r="R22" i="1"/>
  <c r="J22" i="1"/>
  <c r="T22" i="1"/>
  <c r="L22" i="1"/>
  <c r="D22" i="1"/>
  <c r="Z22" i="35"/>
  <c r="AR22" i="35"/>
  <c r="AR22" i="36"/>
  <c r="F22" i="36"/>
  <c r="N22" i="36"/>
  <c r="R22" i="37"/>
  <c r="AT22" i="37"/>
  <c r="BC64" i="5"/>
  <c r="BC23" i="5" s="1"/>
  <c r="BC17" i="5" s="1"/>
  <c r="V22" i="35"/>
  <c r="BB22" i="37"/>
  <c r="AD22" i="37"/>
  <c r="AL22" i="1"/>
  <c r="AV22" i="36"/>
  <c r="R22" i="36"/>
  <c r="D22" i="37"/>
  <c r="V22" i="37"/>
  <c r="AR22" i="37"/>
  <c r="AB22" i="1"/>
  <c r="AT22" i="35"/>
  <c r="J22" i="35"/>
  <c r="AB22" i="35"/>
  <c r="AN22" i="36"/>
  <c r="H22" i="36"/>
  <c r="AH22" i="36"/>
  <c r="I32" i="10"/>
  <c r="H40" i="10"/>
  <c r="H35" i="10" s="1"/>
  <c r="BB22" i="1"/>
  <c r="J22" i="36"/>
  <c r="Z22" i="36"/>
  <c r="AF22" i="37"/>
  <c r="AB22" i="37"/>
  <c r="BZ17" i="5" l="1"/>
  <c r="Y17" i="5"/>
  <c r="BW64" i="5"/>
  <c r="K18" i="6"/>
  <c r="BW31" i="5"/>
  <c r="Y28" i="5"/>
  <c r="BW28" i="5" s="1"/>
  <c r="K72" i="6"/>
  <c r="I49" i="10"/>
  <c r="I48" i="10" s="1"/>
  <c r="BZ28" i="5"/>
  <c r="I35" i="10"/>
  <c r="Y23" i="5"/>
  <c r="BW23" i="5" s="1"/>
  <c r="F35" i="10"/>
  <c r="W19" i="10" l="1"/>
  <c r="AJ74" i="10"/>
  <c r="AD19" i="10"/>
  <c r="BW29" i="5"/>
  <c r="G20" i="11"/>
  <c r="O44" i="6"/>
  <c r="K44" i="6" s="1"/>
  <c r="BW17" i="5" l="1"/>
  <c r="AJ72" i="10"/>
  <c r="F19" i="10"/>
  <c r="H44" i="10"/>
  <c r="H20" i="10" s="1"/>
  <c r="H19" i="10" s="1"/>
  <c r="I47" i="10" l="1"/>
  <c r="I21" i="10" s="1"/>
  <c r="O19" i="10"/>
  <c r="H21" i="10"/>
  <c r="AJ70" i="10"/>
  <c r="P19" i="10" l="1"/>
  <c r="AJ68" i="10"/>
  <c r="I68" i="10"/>
  <c r="I46" i="10" s="1"/>
  <c r="I44" i="10" s="1"/>
  <c r="I26" i="10" s="1"/>
  <c r="I20" i="10" s="1"/>
  <c r="I19" i="10" s="1"/>
  <c r="I70" i="10"/>
  <c r="K52" i="6"/>
</calcChain>
</file>

<file path=xl/sharedStrings.xml><?xml version="1.0" encoding="utf-8"?>
<sst xmlns="http://schemas.openxmlformats.org/spreadsheetml/2006/main" count="41418" uniqueCount="1091">
  <si>
    <t>Приложение  № 1</t>
  </si>
  <si>
    <t>к приказу Минэнерго России</t>
  </si>
  <si>
    <t>от 5 мая 2016 г. № 380</t>
  </si>
  <si>
    <t>Форма 1. Перечени инвестиционных проектов</t>
  </si>
  <si>
    <t xml:space="preserve">                                                         полное наименование субъекта электроэнергетики</t>
  </si>
  <si>
    <t xml:space="preserve">                                                                                                                                                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</si>
  <si>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</si>
  <si>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</si>
  <si>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</si>
  <si>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</si>
  <si>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</si>
  <si>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</si>
  <si>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</si>
  <si>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</si>
  <si>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</si>
  <si>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</si>
  <si>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</si>
  <si>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r>
      <rPr>
        <sz val="12"/>
        <color indexed="8"/>
        <rFont val="Times New Roman"/>
        <family val="1"/>
        <charset val="204"/>
      </rPr>
      <t xml:space="preserve">Показатель увеличения мощности силовых трансформаторов на подстанциях, не связанного с осуществлением технологического присоединения к электрическим сетям </t>
    </r>
    <r>
      <rPr>
        <sz val="14"/>
        <color indexed="8"/>
        <rFont val="Times New Roman"/>
        <family val="1"/>
        <charset val="204"/>
      </rPr>
      <t>(</t>
    </r>
    <r>
      <rPr>
        <sz val="14"/>
        <color indexed="8"/>
        <rFont val="Calibri"/>
        <family val="2"/>
        <charset val="204"/>
      </rPr>
      <t>Δ</t>
    </r>
    <r>
      <rPr>
        <sz val="14"/>
        <color indexed="8"/>
        <rFont val="Times New Roman"/>
        <family val="1"/>
        <charset val="204"/>
      </rPr>
      <t>Ртр.n)</t>
    </r>
  </si>
  <si>
    <r>
      <rPr>
        <sz val="12"/>
        <color indexed="8"/>
        <rFont val="Times New Roman"/>
        <family val="1"/>
        <charset val="204"/>
      </rPr>
      <t xml:space="preserve">Показатель увеличения мощности силовых трансформаторов на подстанциях в рамках осуществления технологического присоединения к электрическим сетям </t>
    </r>
    <r>
      <rPr>
        <sz val="14"/>
        <color indexed="8"/>
        <rFont val="Times New Roman"/>
        <family val="1"/>
        <charset val="204"/>
      </rPr>
      <t>(</t>
    </r>
    <r>
      <rPr>
        <sz val="14"/>
        <color indexed="8"/>
        <rFont val="Calibri"/>
        <family val="2"/>
        <charset val="204"/>
      </rPr>
      <t>Δ</t>
    </r>
    <r>
      <rPr>
        <sz val="14"/>
        <color indexed="8"/>
        <rFont val="Times New Roman"/>
        <family val="1"/>
        <charset val="204"/>
      </rPr>
      <t>Ртп_тр.n)</t>
    </r>
  </si>
  <si>
    <r>
      <rPr>
        <sz val="12"/>
        <color indexed="8"/>
        <rFont val="Times New Roman"/>
        <family val="1"/>
        <charset val="204"/>
      </rPr>
      <t xml:space="preserve">Показатель увеличения протяженности линий электропередачи, не связанного с осуществлением технологического присоединения к электрическим сеям </t>
    </r>
    <r>
      <rPr>
        <sz val="14"/>
        <color indexed="8"/>
        <rFont val="Times New Roman"/>
        <family val="1"/>
        <charset val="204"/>
      </rPr>
      <t>(</t>
    </r>
    <r>
      <rPr>
        <sz val="14"/>
        <color indexed="8"/>
        <rFont val="Calibri"/>
        <family val="2"/>
        <charset val="204"/>
      </rPr>
      <t>Δ</t>
    </r>
    <r>
      <rPr>
        <sz val="14"/>
        <color indexed="8"/>
        <rFont val="Times New Roman"/>
        <family val="1"/>
        <charset val="204"/>
      </rPr>
      <t>Lлэп.n)</t>
    </r>
  </si>
  <si>
    <r>
      <rPr>
        <sz val="12"/>
        <color indexed="8"/>
        <rFont val="Times New Roman"/>
        <family val="1"/>
        <charset val="204"/>
      </rPr>
      <t xml:space="preserve">Показатель увеличения протяженности линий электропередачи в рамках осуществления технологического присоединения к электрическим сеям </t>
    </r>
    <r>
      <rPr>
        <sz val="14"/>
        <color indexed="8"/>
        <rFont val="Times New Roman"/>
        <family val="1"/>
        <charset val="204"/>
      </rPr>
      <t>(</t>
    </r>
    <r>
      <rPr>
        <sz val="14"/>
        <color indexed="8"/>
        <rFont val="Calibri"/>
        <family val="2"/>
        <charset val="204"/>
      </rPr>
      <t>Δ</t>
    </r>
    <r>
      <rPr>
        <sz val="14"/>
        <color indexed="8"/>
        <rFont val="Times New Roman"/>
        <family val="1"/>
        <charset val="204"/>
      </rPr>
      <t>Lтп_лэп.n)</t>
    </r>
  </si>
  <si>
    <r>
      <rPr>
        <sz val="12"/>
        <color indexed="8"/>
        <rFont val="Times New Roman"/>
        <family val="1"/>
        <charset val="204"/>
      </rPr>
      <t xml:space="preserve">Показатель максимальной мощности присоединяемых потребителей электрической эенергии </t>
    </r>
    <r>
      <rPr>
        <sz val="14"/>
        <color indexed="8"/>
        <rFont val="Times New Roman"/>
        <family val="1"/>
        <charset val="204"/>
      </rPr>
      <t>(Sпотр.тп)</t>
    </r>
  </si>
  <si>
    <r>
      <rPr>
        <sz val="12"/>
        <color indexed="8"/>
        <rFont val="Times New Roman"/>
        <family val="1"/>
        <charset val="204"/>
      </rPr>
      <t xml:space="preserve">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 </t>
    </r>
    <r>
      <rPr>
        <sz val="14"/>
        <color indexed="8"/>
        <rFont val="Times New Roman"/>
        <family val="1"/>
        <charset val="204"/>
      </rPr>
      <t>(Sэх.тп)</t>
    </r>
  </si>
  <si>
    <r>
      <rPr>
        <sz val="12"/>
        <color indexed="8"/>
        <rFont val="Times New Roman"/>
        <family val="1"/>
        <charset val="204"/>
      </rPr>
      <t xml:space="preserve">Показатель степени загрузки трансформаторной подстанции </t>
    </r>
    <r>
      <rPr>
        <sz val="14"/>
        <color indexed="8"/>
        <rFont val="Times New Roman"/>
        <family val="1"/>
        <charset val="204"/>
      </rPr>
      <t>(Кзагр.)</t>
    </r>
  </si>
  <si>
    <r>
      <rPr>
        <sz val="12"/>
        <color indexed="8"/>
        <rFont val="Times New Roman"/>
        <family val="1"/>
        <charset val="204"/>
      </rPr>
      <t xml:space="preserve">Показатель замены силовых трансформаторов </t>
    </r>
    <r>
      <rPr>
        <sz val="14"/>
        <color indexed="8"/>
        <rFont val="Times New Roman"/>
        <family val="1"/>
        <charset val="204"/>
      </rPr>
      <t>(Рз_тр.n)</t>
    </r>
  </si>
  <si>
    <r>
      <rPr>
        <sz val="12"/>
        <color indexed="8"/>
        <rFont val="Times New Roman"/>
        <family val="1"/>
        <charset val="204"/>
      </rPr>
      <t>Показатель замены линий электропередачи</t>
    </r>
    <r>
      <rPr>
        <sz val="14"/>
        <color indexed="8"/>
        <rFont val="Times New Roman"/>
        <family val="1"/>
        <charset val="204"/>
      </rPr>
      <t xml:space="preserve"> (Lз_лэп.n)</t>
    </r>
  </si>
  <si>
    <r>
      <rPr>
        <sz val="12"/>
        <color indexed="8"/>
        <rFont val="Times New Roman"/>
        <family val="1"/>
        <charset val="204"/>
      </rPr>
      <t xml:space="preserve">Показатель замены выключателей </t>
    </r>
    <r>
      <rPr>
        <sz val="14"/>
        <color indexed="8"/>
        <rFont val="Times New Roman"/>
        <family val="1"/>
        <charset val="204"/>
      </rPr>
      <t>(Вз.n)</t>
    </r>
  </si>
  <si>
    <r>
      <rPr>
        <sz val="12"/>
        <color indexed="8"/>
        <rFont val="Times New Roman"/>
        <family val="1"/>
        <charset val="204"/>
      </rPr>
      <t xml:space="preserve">Показатель замены устройств компенсации реактивной мощности </t>
    </r>
    <r>
      <rPr>
        <sz val="14"/>
        <color indexed="8"/>
        <rFont val="Times New Roman"/>
        <family val="1"/>
        <charset val="204"/>
      </rPr>
      <t>(Рз_укрм.n)</t>
    </r>
  </si>
  <si>
    <r>
      <rPr>
        <sz val="12"/>
        <color indexed="8"/>
        <rFont val="Times New Roman"/>
        <family val="1"/>
        <charset val="204"/>
      </rPr>
      <t xml:space="preserve">Показатель оценки изменения доли полезного отпуска электрической энергии, который формируется посредством приборов учета электричекой энергии, включенных в систему сбора и передачи данных </t>
    </r>
    <r>
      <rPr>
        <sz val="14"/>
        <color indexed="8"/>
        <rFont val="Times New Roman"/>
        <family val="1"/>
        <charset val="204"/>
      </rPr>
      <t>(</t>
    </r>
    <r>
      <rPr>
        <sz val="14"/>
        <color indexed="8"/>
        <rFont val="Calibri"/>
        <family val="2"/>
        <charset val="204"/>
      </rPr>
      <t>Δ</t>
    </r>
    <r>
      <rPr>
        <sz val="14"/>
        <color indexed="8"/>
        <rFont val="Times New Roman"/>
        <family val="1"/>
        <charset val="204"/>
      </rPr>
      <t>ПОдист)</t>
    </r>
  </si>
  <si>
    <r>
      <rPr>
        <sz val="12"/>
        <color indexed="8"/>
        <rFont val="Times New Roman"/>
        <family val="1"/>
        <charset val="204"/>
      </rPr>
      <t xml:space="preserve">Показатель оценки изменения средней продолжительности прекращения передачи электрической энергии потребителям услуг </t>
    </r>
    <r>
      <rPr>
        <sz val="14"/>
        <color indexed="8"/>
        <rFont val="Times New Roman"/>
        <family val="1"/>
        <charset val="204"/>
      </rPr>
      <t>(</t>
    </r>
    <r>
      <rPr>
        <sz val="14"/>
        <color indexed="8"/>
        <rFont val="Calibri"/>
        <family val="2"/>
        <charset val="204"/>
      </rPr>
      <t>Δ</t>
    </r>
    <r>
      <rPr>
        <sz val="14"/>
        <color indexed="8"/>
        <rFont val="Times New Roman"/>
        <family val="1"/>
        <charset val="204"/>
      </rPr>
      <t>пsaidi)</t>
    </r>
  </si>
  <si>
    <r>
      <rPr>
        <sz val="12"/>
        <color indexed="8"/>
        <rFont val="Times New Roman"/>
        <family val="1"/>
        <charset val="204"/>
      </rPr>
      <t>Показатель оценки изменения средней частоты прекращения передачи электрической энергии потребителям услуг</t>
    </r>
    <r>
      <rPr>
        <sz val="14"/>
        <color indexed="8"/>
        <rFont val="Times New Roman"/>
        <family val="1"/>
        <charset val="204"/>
      </rPr>
      <t xml:space="preserve"> (</t>
    </r>
    <r>
      <rPr>
        <sz val="14"/>
        <color indexed="8"/>
        <rFont val="Calibri"/>
        <family val="2"/>
        <charset val="204"/>
      </rPr>
      <t>Δ</t>
    </r>
    <r>
      <rPr>
        <sz val="14"/>
        <color indexed="8"/>
        <rFont val="Times New Roman"/>
        <family val="1"/>
        <charset val="204"/>
      </rPr>
      <t>Пsaifi)</t>
    </r>
  </si>
  <si>
    <r>
      <rPr>
        <sz val="12"/>
        <color indexed="8"/>
        <rFont val="Times New Roman"/>
        <family val="1"/>
        <charset val="204"/>
      </rPr>
      <t xml:space="preserve">Показатель оценки изменения объема недоотпущенной электрической энергии </t>
    </r>
    <r>
      <rPr>
        <sz val="14"/>
        <color indexed="8"/>
        <rFont val="Times New Roman"/>
        <family val="1"/>
        <charset val="204"/>
      </rPr>
      <t>(</t>
    </r>
    <r>
      <rPr>
        <sz val="14"/>
        <color indexed="8"/>
        <rFont val="Calibri"/>
        <family val="2"/>
        <charset val="204"/>
      </rPr>
      <t>Δ</t>
    </r>
    <r>
      <rPr>
        <sz val="14"/>
        <color indexed="8"/>
        <rFont val="Times New Roman"/>
        <family val="1"/>
        <charset val="204"/>
      </rPr>
      <t>Пens)</t>
    </r>
  </si>
  <si>
    <r>
      <rPr>
        <sz val="12"/>
        <color indexed="8"/>
        <rFont val="Times New Roman"/>
        <family val="1"/>
        <charset val="204"/>
      </rPr>
      <t xml:space="preserve">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t>
    </r>
    <r>
      <rPr>
        <sz val="14"/>
        <color indexed="8"/>
        <rFont val="Times New Roman"/>
        <family val="1"/>
        <charset val="204"/>
      </rPr>
      <t>(Nсд_тпр)</t>
    </r>
  </si>
  <si>
    <r>
      <rPr>
        <sz val="12"/>
        <color indexed="8"/>
        <rFont val="Times New Roman"/>
        <family val="1"/>
        <charset val="204"/>
      </rPr>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r>
    <r>
      <rPr>
        <sz val="14"/>
        <color indexed="8"/>
        <rFont val="Times New Roman"/>
        <family val="1"/>
        <charset val="204"/>
      </rPr>
      <t xml:space="preserve"> (Nсд_тпр.нс)</t>
    </r>
  </si>
  <si>
    <r>
      <rPr>
        <sz val="12"/>
        <color indexed="8"/>
        <rFont val="Times New Roman"/>
        <family val="1"/>
        <charset val="204"/>
      </rPr>
      <t xml:space="preserve">Показатель объема финансовых потребностей, необходимых для реализации мероприятий, направленных на выполнение требований законодательства </t>
    </r>
    <r>
      <rPr>
        <sz val="14"/>
        <color indexed="8"/>
        <rFont val="Times New Roman"/>
        <family val="1"/>
        <charset val="204"/>
      </rPr>
      <t>(Фтз)</t>
    </r>
  </si>
  <si>
    <r>
      <rPr>
        <sz val="12"/>
        <color indexed="8"/>
        <rFont val="Times New Roman"/>
        <family val="1"/>
        <charset val="204"/>
      </rPr>
      <t xml:space="preserve">Показатель объема финансовых потребностей, необходимых для реализации мероприятий, напрвленных на выполнение приедписаний органов исполнительной власти </t>
    </r>
    <r>
      <rPr>
        <sz val="14"/>
        <color indexed="8"/>
        <rFont val="Times New Roman"/>
        <family val="1"/>
        <charset val="204"/>
      </rPr>
      <t>(Фоив)</t>
    </r>
  </si>
  <si>
    <r>
      <rPr>
        <sz val="12"/>
        <color indexed="8"/>
        <rFont val="Times New Roman"/>
        <family val="1"/>
        <charset val="204"/>
      </rPr>
      <t>Показатель объема финансовых потребностей, необходимых для реализации мероприятий, направленных на выполнение требований регламентов рынков электрической энергии</t>
    </r>
    <r>
      <rPr>
        <sz val="14"/>
        <color indexed="8"/>
        <rFont val="Times New Roman"/>
        <family val="1"/>
        <charset val="204"/>
      </rPr>
      <t xml:space="preserve"> (Фтрр)</t>
    </r>
  </si>
  <si>
    <r>
      <rPr>
        <sz val="12"/>
        <color indexed="8"/>
        <rFont val="Times New Roman"/>
        <family val="1"/>
        <charset val="204"/>
      </rPr>
      <t>Показатель объема финансовых потребностей, необходимых для реализации мероприятий, направленных на развитие информационной инфраструктуры</t>
    </r>
    <r>
      <rPr>
        <sz val="14"/>
        <color indexed="8"/>
        <rFont val="Times New Roman"/>
        <family val="1"/>
        <charset val="204"/>
      </rPr>
      <t xml:space="preserve"> (Фит)</t>
    </r>
  </si>
  <si>
    <r>
      <rPr>
        <sz val="12"/>
        <color indexed="8"/>
        <rFont val="Times New Roman"/>
        <family val="1"/>
        <charset val="204"/>
      </rPr>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t>
    </r>
    <r>
      <rPr>
        <sz val="14"/>
        <color indexed="8"/>
        <rFont val="Times New Roman"/>
        <family val="1"/>
        <charset val="204"/>
      </rPr>
      <t xml:space="preserve"> (Фхо)</t>
    </r>
  </si>
  <si>
    <r>
      <rPr>
        <sz val="12"/>
        <color indexed="8"/>
        <rFont val="Times New Roman"/>
        <family val="1"/>
        <charset val="204"/>
      </rPr>
      <t xml:space="preserve">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t>
    </r>
    <r>
      <rPr>
        <sz val="14"/>
        <color indexed="8"/>
        <rFont val="Times New Roman"/>
        <family val="1"/>
        <charset val="204"/>
      </rPr>
      <t>(Фнэ)</t>
    </r>
  </si>
  <si>
    <t xml:space="preserve"> план</t>
  </si>
  <si>
    <t>Предложение по корректировке утвержденного плана</t>
  </si>
  <si>
    <t>Класс напряжения, кВ</t>
  </si>
  <si>
    <t>6-10</t>
  </si>
  <si>
    <t>0,4</t>
  </si>
  <si>
    <t>4.1</t>
  </si>
  <si>
    <t>4.2</t>
  </si>
  <si>
    <t>4.3</t>
  </si>
  <si>
    <t>4.4</t>
  </si>
  <si>
    <t>4.5.1</t>
  </si>
  <si>
    <t>4.6.1</t>
  </si>
  <si>
    <t>4.5.2</t>
  </si>
  <si>
    <t>4.6.2</t>
  </si>
  <si>
    <t>4.7.1</t>
  </si>
  <si>
    <t>4.8.1</t>
  </si>
  <si>
    <t>4.7.2</t>
  </si>
  <si>
    <t>4.8.2</t>
  </si>
  <si>
    <t>4.9</t>
  </si>
  <si>
    <t>4.10</t>
  </si>
  <si>
    <t>4.11</t>
  </si>
  <si>
    <t>4.12</t>
  </si>
  <si>
    <t>4.13</t>
  </si>
  <si>
    <t>4.14</t>
  </si>
  <si>
    <t>5.1</t>
  </si>
  <si>
    <t>5.2</t>
  </si>
  <si>
    <t>5.3</t>
  </si>
  <si>
    <t>5.4</t>
  </si>
  <si>
    <t>5.5</t>
  </si>
  <si>
    <t>5.6</t>
  </si>
  <si>
    <t>5.7</t>
  </si>
  <si>
    <t>5.8</t>
  </si>
  <si>
    <t>5.9</t>
  </si>
  <si>
    <t>5.10</t>
  </si>
  <si>
    <t>5.11</t>
  </si>
  <si>
    <t>6.1</t>
  </si>
  <si>
    <t>6.2</t>
  </si>
  <si>
    <t>6.3</t>
  </si>
  <si>
    <t>6.4</t>
  </si>
  <si>
    <t>6.5</t>
  </si>
  <si>
    <t>6.6</t>
  </si>
  <si>
    <t>7.1</t>
  </si>
  <si>
    <t>7.2</t>
  </si>
  <si>
    <t>7.3</t>
  </si>
  <si>
    <t>7.4</t>
  </si>
  <si>
    <t>8.1</t>
  </si>
  <si>
    <t>8.2</t>
  </si>
  <si>
    <t>8.3</t>
  </si>
  <si>
    <t>8.4</t>
  </si>
  <si>
    <t>8.5</t>
  </si>
  <si>
    <t>8.6</t>
  </si>
  <si>
    <t>9.1</t>
  </si>
  <si>
    <t>9.2</t>
  </si>
  <si>
    <t>9.3</t>
  </si>
  <si>
    <t>9.4</t>
  </si>
  <si>
    <t>10.1</t>
  </si>
  <si>
    <t>10.2</t>
  </si>
  <si>
    <t>ВСЕГО по инвестиционной программе, в том числе:</t>
  </si>
  <si>
    <t>нд</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</si>
  <si>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</si>
  <si>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</si>
  <si>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</si>
  <si>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</si>
  <si>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</si>
  <si>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</si>
  <si>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</si>
  <si>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</si>
  <si>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</si>
  <si>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</si>
  <si>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</si>
  <si>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</si>
  <si>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</si>
  <si>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</si>
  <si>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</si>
  <si>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</si>
  <si>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</si>
  <si>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</si>
  <si>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</si>
  <si>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</si>
  <si>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</si>
  <si>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</si>
  <si>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</si>
  <si>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</si>
  <si>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</si>
  <si>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</si>
  <si>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</si>
  <si>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</si>
  <si>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</si>
  <si>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</si>
  <si>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</si>
  <si>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</si>
  <si>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</si>
  <si>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</si>
  <si>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</si>
  <si>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</si>
  <si>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</si>
  <si>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</si>
  <si>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</si>
  <si>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</si>
  <si>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</si>
  <si>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</si>
  <si>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</si>
  <si>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</si>
  <si>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</si>
  <si>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</si>
  <si>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</si>
  <si>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</si>
  <si>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</si>
  <si>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Замена выключателей нагрузки ВН-16 на ВНА/ТЕ-(Л)л-10/630 ТП-560/630/6/0,4 кВ «СТЭМ» располагающая по адресу ул. Пролетарская 144 А</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</si>
  <si>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</si>
  <si>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</si>
  <si>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</si>
  <si>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</si>
  <si>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</si>
  <si>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</si>
  <si>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</si>
  <si>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</si>
  <si>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</si>
  <si>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</si>
  <si>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</si>
  <si>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</si>
  <si>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</si>
  <si>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</si>
  <si>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Внедрение автоматизированной системы технического учета электроэнергии (АСТУЭ) 17 шт.</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</si>
  <si>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</si>
  <si>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</si>
  <si>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</si>
  <si>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</si>
  <si>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</si>
  <si>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</si>
  <si>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</si>
  <si>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</si>
  <si>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</si>
  <si>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</si>
  <si>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</si>
  <si>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</si>
  <si>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</si>
  <si>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</si>
  <si>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</si>
  <si>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</si>
  <si>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</si>
  <si>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</si>
  <si>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</si>
  <si>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</si>
  <si>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</si>
  <si>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</si>
  <si>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</si>
  <si>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</si>
  <si>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</si>
  <si>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</si>
  <si>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</si>
  <si>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</si>
  <si>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</si>
  <si>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</si>
  <si>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Замена ячеек с автоматами АВМ-1000 А на панели щитов ЩО-70. В ТП-10/0,4 кВ «Масис» располагающая по адресу Александровское шоссе 26</t>
  </si>
  <si>
    <t xml:space="preserve"> Установка камеры КСО-366 1НУЗ  В ТП-10/0,4 кВ «Масис» располагающая по адресу Александровское шоссе 26</t>
  </si>
  <si>
    <t>Замена масляных выключателей на вакуумные в ТП-630/10/0,4 кВ «Ремстроймаш» располагающая по адресу Александровское шоссе   8</t>
  </si>
  <si>
    <t>Монтаж ТСН-12/0,4 кВ для ТП-630/10/0,4 кВ «Рестроймаш»  располагающая по адресу Александровское шоссе 8</t>
  </si>
  <si>
    <t>Замена двух КЛ-6 кВ от ГРУ-6 кВ ТЭЦ-2 до ТП-630/10/0,4 кВ «Ремстроймаш»  располагающая по адресу Александровское шоссе 8</t>
  </si>
  <si>
    <t>Приложение  № 2</t>
  </si>
  <si>
    <t xml:space="preserve">                                                                                                                                                             реквизиты решения органа исполнительной власти, утвердившего инвестиционную программу</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</si>
  <si>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</si>
  <si>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</si>
  <si>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</si>
  <si>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</si>
  <si>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</si>
  <si>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</si>
  <si>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</si>
  <si>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</si>
  <si>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Краткое обоснование  корректировки утвержденного плана</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</si>
  <si>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</si>
  <si>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</si>
  <si>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</si>
  <si>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</si>
  <si>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</si>
  <si>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</si>
  <si>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</si>
  <si>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</si>
  <si>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</si>
  <si>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</si>
  <si>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</si>
  <si>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</si>
  <si>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</si>
  <si>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</si>
  <si>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Реконструкция линии ВЛ-0,4 кВ протяженность 0,867 км на ВЛИ-0,4 кВ р.п. Ромоданово, пер. Филатова</t>
  </si>
  <si>
    <t>Реконструкция ВЛ-10 кВ от яч. 23 ГПП 110/10 кВ «ВКМ-Сталь»</t>
  </si>
  <si>
    <t>Внедрение автоматизированной системы технического учета электроэнергии (АСТУЭ) 312 шт.</t>
  </si>
  <si>
    <t>Приложение  № 3</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</si>
  <si>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</si>
  <si>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</si>
  <si>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</si>
  <si>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t>Год окончания реализации инвестиционного проекта</t>
  </si>
  <si>
    <r>
      <rPr>
        <sz val="12"/>
        <rFont val="Times New Roman"/>
        <family val="1"/>
        <charset val="204"/>
      </rP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</si>
  <si>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</si>
  <si>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</si>
  <si>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</si>
  <si>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</si>
  <si>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План</t>
  </si>
  <si>
    <t>Предложение по корректировке утвержденного  плана</t>
  </si>
  <si>
    <t xml:space="preserve">2019 год </t>
  </si>
  <si>
    <t>Итого за период реализации инвестиционной программы
(план)</t>
  </si>
  <si>
    <t>Итого за период реализации инвестиционной программы
(предложение по корректировке утвержденного плана)</t>
  </si>
  <si>
    <t xml:space="preserve">План </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</si>
  <si>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</si>
  <si>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</si>
  <si>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</si>
  <si>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</si>
  <si>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</si>
  <si>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</si>
  <si>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</si>
  <si>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29.1</t>
  </si>
  <si>
    <t>29.2</t>
  </si>
  <si>
    <t>Приложение  № 4</t>
  </si>
  <si>
    <t>Форма 4. План ввода основных средств</t>
  </si>
  <si>
    <t xml:space="preserve">                                                                                                                                           реквизиты решения органа исполнительной власти, утвердившего инвестиционную программу</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</si>
  <si>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</si>
  <si>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</si>
  <si>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Итого за период реализации инвестиционной программы</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</si>
  <si>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</si>
  <si>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</si>
  <si>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</si>
  <si>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</si>
  <si>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</si>
  <si>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</si>
  <si>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</si>
  <si>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</si>
  <si>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</si>
  <si>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</si>
  <si>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</si>
  <si>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</si>
  <si>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</si>
  <si>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</si>
  <si>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</si>
  <si>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</si>
  <si>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</si>
  <si>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</si>
  <si>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</si>
  <si>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</si>
  <si>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</si>
  <si>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</si>
  <si>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</si>
  <si>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</si>
  <si>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</si>
  <si>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</si>
  <si>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</si>
  <si>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</si>
  <si>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</si>
  <si>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</si>
  <si>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</si>
  <si>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</si>
  <si>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</si>
  <si>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</si>
  <si>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</si>
  <si>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</si>
  <si>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</si>
  <si>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</si>
  <si>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</si>
  <si>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</si>
  <si>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</si>
  <si>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</si>
  <si>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</si>
  <si>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</si>
  <si>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</si>
  <si>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</si>
  <si>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</si>
  <si>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</si>
  <si>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</si>
  <si>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</si>
  <si>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7.7.1</t>
  </si>
  <si>
    <t>7.7.2</t>
  </si>
  <si>
    <t>7.7.3</t>
  </si>
  <si>
    <t>7.7.4</t>
  </si>
  <si>
    <t>7.7.5</t>
  </si>
  <si>
    <t>7.7.6</t>
  </si>
  <si>
    <t>7.7.7</t>
  </si>
  <si>
    <t>7.8.1</t>
  </si>
  <si>
    <t>7.8.2</t>
  </si>
  <si>
    <t>7.8.3</t>
  </si>
  <si>
    <t>7.8.4</t>
  </si>
  <si>
    <t>7.8.5</t>
  </si>
  <si>
    <t>7.8.6</t>
  </si>
  <si>
    <t>7.8.7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</si>
  <si>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</si>
  <si>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</si>
  <si>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</si>
  <si>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</si>
  <si>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</si>
  <si>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</si>
  <si>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</si>
  <si>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</si>
  <si>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</si>
  <si>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</si>
  <si>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</si>
  <si>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</si>
  <si>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</si>
  <si>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</si>
  <si>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</si>
  <si>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</si>
  <si>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</si>
  <si>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 xml:space="preserve">                                                                                                              реквизиты решения органа исполнительной власти, утвердившего инвестиционную программу</t>
  </si>
  <si>
    <t>I кв.</t>
  </si>
  <si>
    <t>II кв.</t>
  </si>
  <si>
    <t>III кв.</t>
  </si>
  <si>
    <t>IV кв.</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</si>
  <si>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</si>
  <si>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</si>
  <si>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</si>
  <si>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</si>
  <si>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</si>
  <si>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</si>
  <si>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</si>
  <si>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</si>
  <si>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</si>
  <si>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</si>
  <si>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</si>
  <si>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</si>
  <si>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</si>
  <si>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</si>
  <si>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</si>
  <si>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</si>
  <si>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</si>
  <si>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</si>
  <si>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</si>
  <si>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</si>
  <si>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</si>
  <si>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</si>
  <si>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</si>
  <si>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</si>
  <si>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</si>
  <si>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</si>
  <si>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</si>
  <si>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</si>
  <si>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</si>
  <si>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</si>
  <si>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</si>
  <si>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</si>
  <si>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</si>
  <si>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</si>
  <si>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 xml:space="preserve"> </t>
  </si>
  <si>
    <t>Приложение  № 6</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</si>
  <si>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</si>
  <si>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 xml:space="preserve">2016 год </t>
  </si>
  <si>
    <t>Утвержденный план</t>
  </si>
  <si>
    <t>Квартал</t>
  </si>
  <si>
    <t>5.1.1</t>
  </si>
  <si>
    <t>5.1.2</t>
  </si>
  <si>
    <t>5.1.3</t>
  </si>
  <si>
    <t>5.1.4</t>
  </si>
  <si>
    <t>5.1.5</t>
  </si>
  <si>
    <t>5.1.6</t>
  </si>
  <si>
    <t>5.2.1</t>
  </si>
  <si>
    <t>5.2.2</t>
  </si>
  <si>
    <t>5.2.3</t>
  </si>
  <si>
    <t>5.2.4</t>
  </si>
  <si>
    <t>5.2.5</t>
  </si>
  <si>
    <t>5.2.6</t>
  </si>
  <si>
    <t>5.3.2</t>
  </si>
  <si>
    <t>5.3.3</t>
  </si>
  <si>
    <t>5.3.4</t>
  </si>
  <si>
    <t>5.3.5</t>
  </si>
  <si>
    <t>5.3.6</t>
  </si>
  <si>
    <t>5.4.2</t>
  </si>
  <si>
    <t>5.4.3</t>
  </si>
  <si>
    <t>5.4.4</t>
  </si>
  <si>
    <t>5.4.5</t>
  </si>
  <si>
    <t>5.4.6</t>
  </si>
  <si>
    <t>5.5.2</t>
  </si>
  <si>
    <t>5.5.3</t>
  </si>
  <si>
    <t>5.54</t>
  </si>
  <si>
    <t>5.5.5</t>
  </si>
  <si>
    <t>5.5.6</t>
  </si>
  <si>
    <t>5.6.2</t>
  </si>
  <si>
    <t>5.6.3</t>
  </si>
  <si>
    <t>5.6.4</t>
  </si>
  <si>
    <t>5.6.5</t>
  </si>
  <si>
    <t>5.6.6</t>
  </si>
  <si>
    <t>5.7.2</t>
  </si>
  <si>
    <t>5.7.3</t>
  </si>
  <si>
    <t>5.7.4</t>
  </si>
  <si>
    <t>5.7.5</t>
  </si>
  <si>
    <t>5.7.6</t>
  </si>
  <si>
    <t>5.8.2</t>
  </si>
  <si>
    <t>5.8.3</t>
  </si>
  <si>
    <t>5.8.4</t>
  </si>
  <si>
    <t>5.8.5</t>
  </si>
  <si>
    <t>5.8.6</t>
  </si>
  <si>
    <t>0</t>
  </si>
  <si>
    <t>3</t>
  </si>
  <si>
    <t>4</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</si>
  <si>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</si>
  <si>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</si>
  <si>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</si>
  <si>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 Ввод объектов инвестиционной деятельности (мощностей) в эксплуатацию</t>
  </si>
  <si>
    <t>Факт</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</si>
  <si>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</si>
  <si>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</si>
  <si>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</si>
  <si>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</si>
  <si>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</si>
  <si>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</si>
  <si>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</si>
  <si>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</si>
  <si>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</si>
  <si>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</si>
  <si>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</si>
  <si>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</si>
  <si>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</si>
  <si>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</si>
  <si>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</si>
  <si>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</si>
  <si>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</si>
  <si>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</si>
  <si>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</si>
  <si>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</si>
  <si>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</si>
  <si>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</si>
  <si>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</si>
  <si>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</si>
  <si>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</si>
  <si>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</si>
  <si>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</si>
  <si>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</si>
  <si>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</si>
  <si>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</si>
  <si>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</si>
  <si>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</si>
  <si>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</si>
  <si>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6.7.1</t>
  </si>
  <si>
    <t>6.7.2</t>
  </si>
  <si>
    <t>6.7.3</t>
  </si>
  <si>
    <t>6.7.4</t>
  </si>
  <si>
    <t>6.7.5.</t>
  </si>
  <si>
    <t>6.7.6</t>
  </si>
  <si>
    <t>6.7.7</t>
  </si>
  <si>
    <t>6.8.1</t>
  </si>
  <si>
    <t>6.8.2</t>
  </si>
  <si>
    <t>6.8.3</t>
  </si>
  <si>
    <t>6.8.4</t>
  </si>
  <si>
    <t>6.8.5</t>
  </si>
  <si>
    <t>6.8.6</t>
  </si>
  <si>
    <t>6.8.7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</si>
  <si>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</si>
  <si>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</si>
  <si>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</si>
  <si>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Приложение  № 9</t>
  </si>
  <si>
    <t>Форма 9. Краткое описание инвестиционной программы. Показатели энергетической эффективности</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</si>
  <si>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</si>
  <si>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</si>
  <si>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</si>
  <si>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</si>
  <si>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Наименование показателя энергетической эффективности, единицы измерения</t>
  </si>
  <si>
    <t>Наименование вида объекта (оборудования, группы оборудования)</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</si>
  <si>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</si>
  <si>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</si>
  <si>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</si>
  <si>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</si>
  <si>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</si>
  <si>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</si>
  <si>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</si>
  <si>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</si>
  <si>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</si>
  <si>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</si>
  <si>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</si>
  <si>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</si>
  <si>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</si>
  <si>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</si>
  <si>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</si>
  <si>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</si>
  <si>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</si>
  <si>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не требуется</t>
  </si>
  <si>
    <t>-</t>
  </si>
  <si>
    <t>Республика Мордовия</t>
  </si>
  <si>
    <t>Аварийная нагрузка, %</t>
  </si>
  <si>
    <t>Дата</t>
  </si>
  <si>
    <t>Номер</t>
  </si>
  <si>
    <t>год</t>
  </si>
  <si>
    <t>квартал</t>
  </si>
  <si>
    <t>до</t>
  </si>
  <si>
    <t>после</t>
  </si>
  <si>
    <t>Дата контрольного замерного дня</t>
  </si>
  <si>
    <t>До</t>
  </si>
  <si>
    <t>После</t>
  </si>
  <si>
    <t>№ п/п</t>
  </si>
  <si>
    <t>1</t>
  </si>
  <si>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</si>
  <si>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</si>
  <si>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</si>
  <si>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</si>
  <si>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</si>
  <si>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</si>
  <si>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</si>
  <si>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</si>
  <si>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</si>
  <si>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</si>
  <si>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</si>
  <si>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</si>
  <si>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</si>
  <si>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</si>
  <si>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</si>
  <si>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</si>
  <si>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</si>
  <si>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</si>
  <si>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</si>
  <si>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</si>
  <si>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</si>
  <si>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</si>
  <si>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</si>
  <si>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</si>
  <si>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</si>
  <si>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</si>
  <si>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</si>
  <si>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</si>
  <si>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</si>
  <si>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предписаний не было</t>
  </si>
  <si>
    <t>повышение надежности электроснабжения</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</si>
  <si>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</si>
  <si>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</si>
  <si>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</si>
  <si>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</si>
  <si>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</si>
  <si>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r>
      <rPr>
        <sz val="11"/>
        <rFont val="Times New Roman"/>
        <family val="1"/>
        <charset val="204"/>
      </rPr>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t>
    </r>
    <r>
      <rPr>
        <vertAlign val="superscript"/>
        <sz val="11"/>
        <rFont val="Times New Roman"/>
        <family val="1"/>
        <charset val="204"/>
      </rPr>
      <t xml:space="preserve">1)
</t>
    </r>
    <r>
      <rPr>
        <sz val="11"/>
        <rFont val="Times New Roman"/>
        <family val="1"/>
        <charset val="204"/>
      </rPr>
      <t>(срок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</si>
  <si>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rPr>
        <sz val="11"/>
        <rFont val="Times New Roman"/>
        <family val="1"/>
        <charset val="204"/>
      </rPr>
      <t>Схема и программа развития электроэнергетики субъекта Российской Федерации, утвержденные в 2017 году</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</si>
  <si>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</si>
  <si>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r>
      <rPr>
        <sz val="11"/>
        <rFont val="Times New Roman"/>
        <family val="1"/>
        <charset val="204"/>
      </rPr>
      <t>Срок ввода объекта в эксплуатацию, предусмотренный схемой и программой развития электроэнергетики субъекта Российской Федерации, утвержденные в 2016 году</t>
    </r>
    <r>
      <rPr>
        <vertAlign val="superscript"/>
        <sz val="11"/>
        <rFont val="Times New Roman"/>
        <family val="1"/>
        <charset val="204"/>
      </rPr>
      <t>1)</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</si>
  <si>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</si>
  <si>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</si>
  <si>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Приложение  № 15</t>
  </si>
  <si>
    <t>от «__» _____ 2016 г. №___</t>
  </si>
  <si>
    <t>Форма 15. Краткое описание инвестиционной программы. Обоснование необходимости реализации инвестиционных проектов</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</si>
  <si>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</si>
  <si>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</si>
  <si>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</si>
  <si>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</si>
  <si>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</si>
  <si>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</si>
  <si>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</si>
  <si>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</si>
  <si>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</si>
  <si>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</si>
  <si>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</si>
  <si>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</si>
  <si>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</si>
  <si>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</si>
  <si>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</si>
  <si>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</si>
  <si>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</si>
  <si>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</si>
  <si>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</si>
  <si>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</si>
  <si>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</si>
  <si>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</si>
  <si>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Приложение  № 16</t>
  </si>
  <si>
    <t>от «__» _____ 2015 г. №___</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</si>
  <si>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</si>
  <si>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</si>
  <si>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</si>
  <si>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</si>
  <si>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</si>
  <si>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</si>
  <si>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Необходимость замены физически изношенного оборудования подтверждается  результатами:</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</si>
  <si>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</si>
  <si>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</si>
  <si>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</si>
  <si>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</si>
  <si>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</si>
  <si>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Годы</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</si>
  <si>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</si>
  <si>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Приложение  № 18</t>
  </si>
  <si>
    <t>Форма 18. Значения целевых показателей, установленные для целей формирования инвестиционной программы</t>
  </si>
  <si>
    <t>______________________________________________________________________________________________________________________________________________________________________________</t>
  </si>
  <si>
    <t>Наименование целевого показателя</t>
  </si>
  <si>
    <t>Единицы измерения</t>
  </si>
  <si>
    <t>Значения целевых показателей, годы</t>
  </si>
  <si>
    <t>к-т</t>
  </si>
  <si>
    <t>Показатель уровня качества осуществляемого технологического присоединения</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</si>
  <si>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</si>
  <si>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</si>
  <si>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</si>
  <si>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1.4.1</t>
  </si>
  <si>
    <r>
      <t>Инвестиционная программа_____</t>
    </r>
    <r>
      <rPr>
        <u/>
        <sz val="14"/>
        <color indexed="8"/>
        <rFont val="Times New Roman"/>
        <family val="1"/>
        <charset val="204"/>
      </rPr>
      <t>Общество с ограниченной ответственностью</t>
    </r>
    <r>
      <rPr>
        <u/>
        <sz val="14"/>
        <color indexed="8"/>
        <rFont val="Times New Roman"/>
        <family val="1"/>
        <charset val="204"/>
      </rPr>
      <t xml:space="preserve"> "Системы жизнеобеспечения РМ"</t>
    </r>
    <r>
      <rPr>
        <sz val="14"/>
        <color indexed="8"/>
        <rFont val="Times New Roman"/>
        <family val="1"/>
        <charset val="204"/>
      </rPr>
      <t>____</t>
    </r>
  </si>
  <si>
    <r>
      <t>Инвестиционная программа___</t>
    </r>
    <r>
      <rPr>
        <u/>
        <sz val="14"/>
        <color indexed="8"/>
        <rFont val="Times New Roman"/>
        <family val="1"/>
        <charset val="204"/>
      </rPr>
      <t>Общество с ограниченной ответственностью</t>
    </r>
    <r>
      <rPr>
        <u/>
        <sz val="14"/>
        <color indexed="8"/>
        <rFont val="Times New Roman"/>
        <family val="1"/>
        <charset val="204"/>
      </rPr>
      <t xml:space="preserve"> "Системы жизнеобеспечения РМ"</t>
    </r>
    <r>
      <rPr>
        <sz val="14"/>
        <color indexed="8"/>
        <rFont val="Times New Roman"/>
        <family val="1"/>
        <charset val="204"/>
      </rPr>
      <t>___</t>
    </r>
  </si>
  <si>
    <t>Инвестиционная программа  ООО "Системы жизнеобеспечения РМ"</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</si>
  <si>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</si>
  <si>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(с учетом предложений по корректировке утвержденного плана)</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</si>
  <si>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</si>
  <si>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</si>
  <si>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электрпередач, всего, в том числе:</t>
  </si>
  <si>
    <t>Реконструкция линий электропередач, всего, в том числе:</t>
  </si>
  <si>
    <t>1.2.2.1.1</t>
  </si>
  <si>
    <t>1.2.2.1.2</t>
  </si>
  <si>
    <t>1.2.2.1.3</t>
  </si>
  <si>
    <t>1.2.2.1.4</t>
  </si>
  <si>
    <t>1.2.2.1.5</t>
  </si>
  <si>
    <t>1.2.2.1.6</t>
  </si>
  <si>
    <t>1.2.3.1.1</t>
  </si>
  <si>
    <t>1.4.2</t>
  </si>
  <si>
    <t>1.4.3</t>
  </si>
  <si>
    <t>1.6.1</t>
  </si>
  <si>
    <t>1.6.2</t>
  </si>
  <si>
    <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</si>
  <si>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</si>
  <si>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</si>
  <si>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</si>
  <si>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Инвестиционная программа_Общество с ограниченной ответственностью "Системы жизнеобеспечения РМ"</t>
  </si>
  <si>
    <r>
      <t>Инвестиционная программа___</t>
    </r>
    <r>
      <rPr>
        <u/>
        <sz val="14"/>
        <color indexed="8"/>
        <rFont val="Times New Roman"/>
        <family val="1"/>
        <charset val="204"/>
      </rPr>
      <t>Общество с ограниченной ответственностью</t>
    </r>
    <r>
      <rPr>
        <u/>
        <sz val="14"/>
        <color indexed="8"/>
        <rFont val="Times New Roman"/>
        <family val="1"/>
        <charset val="204"/>
      </rPr>
      <t xml:space="preserve"> "Системы жизнеобеспечения РМ"</t>
    </r>
  </si>
  <si>
    <r>
      <t>Инвестиционная программа___</t>
    </r>
    <r>
      <rPr>
        <u/>
        <sz val="14"/>
        <color indexed="8"/>
        <rFont val="Times New Roman"/>
        <family val="1"/>
        <charset val="204"/>
      </rPr>
      <t>Общество с ограниченной ответственностью</t>
    </r>
    <r>
      <rPr>
        <u/>
        <sz val="14"/>
        <color indexed="8"/>
        <rFont val="Times New Roman"/>
        <family val="1"/>
        <charset val="204"/>
      </rPr>
      <t xml:space="preserve"> "Системы жизнобеспечения РМ"</t>
    </r>
    <r>
      <rPr>
        <sz val="14"/>
        <color indexed="8"/>
        <rFont val="Times New Roman"/>
        <family val="1"/>
        <charset val="204"/>
      </rPr>
      <t>____</t>
    </r>
  </si>
  <si>
    <t>2</t>
  </si>
  <si>
    <r>
      <t>Инвестиционная программа__</t>
    </r>
    <r>
      <rPr>
        <u/>
        <sz val="14"/>
        <color indexed="8"/>
        <rFont val="Times New Roman"/>
        <family val="1"/>
        <charset val="204"/>
      </rPr>
      <t>Общество с ограниченной ответственностью</t>
    </r>
    <r>
      <rPr>
        <u/>
        <sz val="14"/>
        <color indexed="8"/>
        <rFont val="Times New Roman"/>
        <family val="1"/>
        <charset val="204"/>
      </rPr>
      <t xml:space="preserve"> "Системы жизнеобеспечения РМ"</t>
    </r>
  </si>
  <si>
    <t>+</t>
  </si>
  <si>
    <t>местный</t>
  </si>
  <si>
    <r>
      <t>Инвестиционная программа___</t>
    </r>
    <r>
      <rPr>
        <u/>
        <sz val="12"/>
        <color indexed="8"/>
        <rFont val="Times New Roman"/>
        <family val="1"/>
        <charset val="204"/>
      </rPr>
      <t>Общество с ограниченной ответственностью</t>
    </r>
    <r>
      <rPr>
        <u/>
        <sz val="14"/>
        <color indexed="8"/>
        <rFont val="Times New Roman"/>
        <family val="1"/>
        <charset val="204"/>
      </rPr>
      <t xml:space="preserve"> "Системы жизнеобеспечения"</t>
    </r>
    <r>
      <rPr>
        <sz val="14"/>
        <color indexed="8"/>
        <rFont val="Times New Roman"/>
        <family val="1"/>
        <charset val="204"/>
      </rPr>
      <t>_</t>
    </r>
    <r>
      <rPr>
        <sz val="12"/>
        <color indexed="8"/>
        <rFont val="Times New Roman"/>
        <family val="1"/>
        <charset val="204"/>
      </rPr>
      <t>__</t>
    </r>
  </si>
  <si>
    <t>Приволжский федеральный округ</t>
  </si>
  <si>
    <r>
      <t>Инвестиционная программа__</t>
    </r>
    <r>
      <rPr>
        <u/>
        <sz val="12"/>
        <color indexed="8"/>
        <rFont val="Times New Roman"/>
        <family val="1"/>
        <charset val="204"/>
      </rPr>
      <t>Общество с ограниченной ответственностью</t>
    </r>
    <r>
      <rPr>
        <u/>
        <sz val="14"/>
        <color indexed="8"/>
        <rFont val="Times New Roman"/>
        <family val="1"/>
        <charset val="204"/>
      </rPr>
      <t xml:space="preserve"> "Системы жизнеобеспечения РМ"</t>
    </r>
    <r>
      <rPr>
        <sz val="14"/>
        <color indexed="8"/>
        <rFont val="Times New Roman"/>
        <family val="1"/>
        <charset val="204"/>
      </rPr>
      <t>__</t>
    </r>
    <r>
      <rPr>
        <sz val="12"/>
        <color indexed="8"/>
        <rFont val="Times New Roman"/>
        <family val="1"/>
        <charset val="204"/>
      </rPr>
      <t>___</t>
    </r>
  </si>
  <si>
    <r>
      <t>Инвестиционная программа___</t>
    </r>
    <r>
      <rPr>
        <u/>
        <sz val="12"/>
        <color indexed="8"/>
        <rFont val="Times New Roman"/>
        <family val="1"/>
        <charset val="204"/>
      </rPr>
      <t>Общество с ограниченной ответственностью</t>
    </r>
    <r>
      <rPr>
        <u/>
        <sz val="14"/>
        <color indexed="8"/>
        <rFont val="Times New Roman"/>
        <family val="1"/>
        <charset val="204"/>
      </rPr>
      <t xml:space="preserve"> "Системы жизнеобеспечения РМ"</t>
    </r>
    <r>
      <rPr>
        <sz val="14"/>
        <color indexed="8"/>
        <rFont val="Times New Roman"/>
        <family val="1"/>
        <charset val="204"/>
      </rPr>
      <t>__</t>
    </r>
    <r>
      <rPr>
        <sz val="12"/>
        <color indexed="8"/>
        <rFont val="Times New Roman"/>
        <family val="1"/>
        <charset val="204"/>
      </rPr>
      <t>___</t>
    </r>
  </si>
  <si>
    <r>
      <t>Инвестиционная программа__</t>
    </r>
    <r>
      <rPr>
        <u/>
        <sz val="12"/>
        <color indexed="8"/>
        <rFont val="Times New Roman"/>
        <family val="1"/>
        <charset val="204"/>
      </rPr>
      <t>Общество с ограниченной ответственностью</t>
    </r>
    <r>
      <rPr>
        <u/>
        <sz val="14"/>
        <color indexed="8"/>
        <rFont val="Times New Roman"/>
        <family val="1"/>
        <charset val="204"/>
      </rPr>
      <t xml:space="preserve"> "Системы жизнеобеспечения РМ"</t>
    </r>
    <r>
      <rPr>
        <sz val="14"/>
        <color indexed="8"/>
        <rFont val="Times New Roman"/>
        <family val="1"/>
        <charset val="204"/>
      </rPr>
      <t>__</t>
    </r>
    <r>
      <rPr>
        <sz val="12"/>
        <color indexed="8"/>
        <rFont val="Times New Roman"/>
        <family val="1"/>
        <charset val="204"/>
      </rPr>
      <t>_</t>
    </r>
  </si>
  <si>
    <r>
      <t>Инвестиционная программа__</t>
    </r>
    <r>
      <rPr>
        <u/>
        <sz val="12"/>
        <color indexed="8"/>
        <rFont val="Times New Roman"/>
        <family val="1"/>
        <charset val="204"/>
      </rPr>
      <t>Общество с ограниченной ответственностью</t>
    </r>
    <r>
      <rPr>
        <u/>
        <sz val="14"/>
        <color indexed="8"/>
        <rFont val="Times New Roman"/>
        <family val="1"/>
        <charset val="204"/>
      </rPr>
      <t xml:space="preserve"> "Системы жизнеобеспечения РМ"</t>
    </r>
    <r>
      <rPr>
        <sz val="14"/>
        <color indexed="8"/>
        <rFont val="Times New Roman"/>
        <family val="1"/>
        <charset val="204"/>
      </rPr>
      <t>__</t>
    </r>
    <r>
      <rPr>
        <sz val="12"/>
        <color indexed="8"/>
        <rFont val="Times New Roman"/>
        <family val="1"/>
        <charset val="204"/>
      </rPr>
      <t>__</t>
    </r>
  </si>
  <si>
    <t>ООО "Системы жизнеобеспечения РМ"</t>
  </si>
  <si>
    <t>Итого</t>
  </si>
  <si>
    <t>1.2.1.1.1</t>
  </si>
  <si>
    <t>1.2.1.1.2</t>
  </si>
  <si>
    <t>1.2.1.1.3</t>
  </si>
  <si>
    <t>1.2.1.1.4</t>
  </si>
  <si>
    <t>1.2.1.1.5</t>
  </si>
  <si>
    <t>1.2.1.1.6</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</si>
  <si>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</si>
  <si>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</si>
  <si>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</si>
  <si>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</si>
  <si>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</si>
  <si>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</si>
  <si>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</si>
  <si>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</si>
  <si>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</si>
  <si>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</si>
  <si>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</si>
  <si>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</si>
  <si>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</si>
  <si>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</si>
  <si>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</si>
  <si>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</si>
  <si>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</si>
  <si>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</si>
  <si>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</si>
  <si>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</si>
  <si>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</si>
  <si>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</si>
  <si>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</si>
  <si>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</si>
  <si>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</si>
  <si>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</si>
  <si>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</si>
  <si>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</si>
  <si>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</si>
  <si>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</si>
  <si>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</si>
  <si>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Схема и программа развития электроэнергетики субъекта Российской Федерации, утвержденные в год (X-1)</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</si>
  <si>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</si>
  <si>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</si>
  <si>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</si>
  <si>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</si>
  <si>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</si>
  <si>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</si>
  <si>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</si>
  <si>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</si>
  <si>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</si>
  <si>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</si>
  <si>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</si>
  <si>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</si>
  <si>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</si>
  <si>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</si>
  <si>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</si>
  <si>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</si>
  <si>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</si>
  <si>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МВхА</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</si>
  <si>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</si>
  <si>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 xml:space="preserve">                                                                                                                                                                  реквизиты решения органа исполнительной власти, утвердившего инвестиционную программу</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</si>
  <si>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</si>
  <si>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</si>
  <si>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</si>
  <si>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</si>
  <si>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Наименование субъекта Российской Федерации</t>
  </si>
  <si>
    <r>
      <t>нд</t>
    </r>
    <r>
      <rPr>
        <vertAlign val="superscript"/>
        <sz val="12"/>
        <color theme="1"/>
        <rFont val="Times New Roman"/>
        <family val="1"/>
        <charset val="204"/>
      </rPr>
      <t>3)</t>
    </r>
  </si>
  <si>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</si>
  <si>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</si>
  <si>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r>
      <t>шт.</t>
    </r>
    <r>
      <rPr>
        <vertAlign val="superscript"/>
        <sz val="12"/>
        <color theme="1"/>
        <rFont val="Times New Roman"/>
        <family val="1"/>
        <charset val="204"/>
      </rPr>
      <t>1)</t>
    </r>
  </si>
  <si>
    <r>
      <t>МВт</t>
    </r>
    <r>
      <rPr>
        <vertAlign val="superscript"/>
        <sz val="12"/>
        <color theme="1"/>
        <rFont val="Times New Roman"/>
        <family val="1"/>
        <charset val="204"/>
      </rPr>
      <t>2)</t>
    </r>
  </si>
  <si>
    <t xml:space="preserve">          в том числе не предусматривающие выполнение работ со стороны сетевой организации</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</si>
  <si>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</si>
  <si>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</si>
  <si>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</si>
  <si>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</si>
  <si>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</si>
  <si>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1.1.2.3</t>
  </si>
  <si>
    <t>1.1.2.4</t>
  </si>
  <si>
    <t>Исполнено обязательств по договорам об осуществлении технологического присоединения к электрическим сетям за планируемый (истекший) год</t>
  </si>
  <si>
    <t>1.1.3.3</t>
  </si>
  <si>
    <t>1.1.3.4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</si>
  <si>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</si>
  <si>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</si>
  <si>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</si>
  <si>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</si>
  <si>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</si>
  <si>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</si>
  <si>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</si>
  <si>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</si>
  <si>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</si>
  <si>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</si>
  <si>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</si>
  <si>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</si>
  <si>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theme="1"/>
        <rFont val="Times New Roman"/>
        <family val="1"/>
        <charset val="204"/>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</si>
  <si>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</si>
  <si>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</si>
  <si>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</si>
  <si>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</si>
  <si>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</si>
  <si>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</si>
  <si>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</si>
  <si>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</si>
  <si>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</si>
  <si>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1.2.1.3</t>
  </si>
  <si>
    <t>1.2.1.4</t>
  </si>
  <si>
    <t>1.2.2.3</t>
  </si>
  <si>
    <t>1.2.2.4</t>
  </si>
  <si>
    <t>1.2.4.3</t>
  </si>
  <si>
    <t>1.2.4.4</t>
  </si>
  <si>
    <t>1.2.5</t>
  </si>
  <si>
    <t>1.2.5.1</t>
  </si>
  <si>
    <t>1.2.5.2</t>
  </si>
  <si>
    <t>1.2.5.3</t>
  </si>
  <si>
    <t>1.2.6</t>
  </si>
  <si>
    <t>1.2.6.1</t>
  </si>
  <si>
    <t>1.2.6.2</t>
  </si>
  <si>
    <t>1.2.6.3</t>
  </si>
  <si>
    <r>
      <t>…</t>
    </r>
    <r>
      <rPr>
        <vertAlign val="superscript"/>
        <sz val="12"/>
        <color theme="1"/>
        <rFont val="Times New Roman"/>
        <family val="1"/>
        <charset val="204"/>
      </rPr>
      <t>4)</t>
    </r>
  </si>
  <si>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</si>
  <si>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</si>
  <si>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</si>
  <si>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</si>
  <si>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</si>
  <si>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</si>
  <si>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</si>
  <si>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t>Индекс сметной стоимости</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</si>
  <si>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</si>
  <si>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r>
      <t>(ст.</t>
    </r>
    <r>
      <rPr>
        <sz val="12"/>
        <color theme="1"/>
        <rFont val="Times New Roman"/>
        <family val="1"/>
        <charset val="204"/>
      </rPr>
      <t>3+ст.4+ст.5)/3</t>
    </r>
  </si>
  <si>
    <t>строительство воздушных линий, на уровне напряжения i</t>
  </si>
  <si>
    <t>(ст.3+ст.4+ст.5)/3</t>
  </si>
  <si>
    <t>С2</t>
  </si>
  <si>
    <t>ст.6*ст.7*ст.8/1000</t>
  </si>
  <si>
    <t xml:space="preserve">строительство кабельных линий, на уровне напряжения i </t>
  </si>
  <si>
    <t>С3</t>
  </si>
  <si>
    <t xml:space="preserve">строительство пунктов секционирования, на уровне напряжения i и (или) диапазоне мощности j  </t>
  </si>
  <si>
    <t>С4</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</si>
  <si>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</si>
  <si>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</si>
  <si>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</si>
  <si>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r>
      <t>…</t>
    </r>
    <r>
      <rPr>
        <vertAlign val="superscript"/>
        <sz val="11"/>
        <color theme="1"/>
        <rFont val="Times New Roman"/>
        <family val="1"/>
        <charset val="204"/>
      </rPr>
      <t>7)</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</si>
  <si>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</si>
  <si>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</si>
  <si>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</si>
  <si>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</si>
  <si>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</si>
  <si>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</si>
  <si>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Индексы-дефляторы Министерства экономического развития по строке «Инвестиции в основной капитал (Капитальные вложения)»</t>
  </si>
  <si>
    <t>Прогноз социально-экономического развития Российской Федерации на 2018 год и на плановый период 2019 и 2020 годов от 27.10.2017г.</t>
  </si>
  <si>
    <t>Инвестиционная программа  _Общество с ограниченной ответственностью "Системы жизнеобеспечения РМ"</t>
  </si>
  <si>
    <t>Инвестиционная программаОбщество с ограниченной ответственностью "Системы жизнеобеспечения РМ"</t>
  </si>
  <si>
    <t>Общество с ограниченной ответственностью "Системы жизнеобеспечения РМ"</t>
  </si>
  <si>
    <t>З</t>
  </si>
  <si>
    <t>С</t>
  </si>
  <si>
    <t>П</t>
  </si>
  <si>
    <t>Инвестиционная программа__Общество с ограниченной ответственностью "Системы жизнеобеспечения РМ"_</t>
  </si>
  <si>
    <t>ПСД</t>
  </si>
  <si>
    <t>Наименование  субъекта Российской Федерации_Республика Мордовия_</t>
  </si>
  <si>
    <t>1.2.2.1.7</t>
  </si>
  <si>
    <t>1.4.4</t>
  </si>
  <si>
    <t>1.2.1.1.7</t>
  </si>
  <si>
    <t>1.4.5</t>
  </si>
  <si>
    <t>1.4.6</t>
  </si>
  <si>
    <t xml:space="preserve">Линии электропередач ВЛ </t>
  </si>
  <si>
    <t xml:space="preserve">Форма 2. План финансирования капитальных вложений по инвестиционным проектам </t>
  </si>
  <si>
    <t xml:space="preserve"> 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</si>
  <si>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r>
      <t>Среднее за 3 года значение фактических показателей мощности, протяженности, кВт (км)</t>
    </r>
    <r>
      <rPr>
        <vertAlign val="superscript"/>
        <sz val="12"/>
        <color indexed="8"/>
        <rFont val="Times New Roman"/>
        <family val="1"/>
        <charset val="204"/>
      </rPr>
      <t>1)</t>
    </r>
  </si>
  <si>
    <t>Значения стандартизированных ставок за год 2016, тыс. рублей</t>
  </si>
  <si>
    <r>
      <t>Плановые значения стоимости на год 2017, 
тыс. рублей</t>
    </r>
    <r>
      <rPr>
        <vertAlign val="superscript"/>
        <sz val="12"/>
        <color indexed="8"/>
        <rFont val="Times New Roman"/>
        <family val="1"/>
        <charset val="204"/>
      </rPr>
      <t>2)</t>
    </r>
  </si>
  <si>
    <t>Год 2017</t>
  </si>
  <si>
    <t>1.2.2.1.8</t>
  </si>
  <si>
    <t>1.2.1.1.8</t>
  </si>
  <si>
    <t xml:space="preserve">Замена старых индукционных приборов учета (класс точности 2.5) на АСКУЭ </t>
  </si>
  <si>
    <t>Снижение коммерческих потерь электрической энергии в электрических сетях ООО "Системы жизнеобеспечения РМ"
млн. кВт×ч</t>
  </si>
  <si>
    <t>1.1.1.1.2</t>
  </si>
  <si>
    <t>12</t>
  </si>
  <si>
    <t>13</t>
  </si>
  <si>
    <t>14</t>
  </si>
  <si>
    <t>15</t>
  </si>
  <si>
    <t>16</t>
  </si>
  <si>
    <t>17</t>
  </si>
  <si>
    <t>18</t>
  </si>
  <si>
    <t>Строительство электрических сетей для создания технической возможности технологического присоединения энергопринимающих устройств Заявителей, максимальной мощностью, не превышающей 15 кВт включительно, не включаемых в состав платы за технологическое присоединение (строительство "последней мили")</t>
  </si>
  <si>
    <t>Год раскрытия информации: 2019 год</t>
  </si>
  <si>
    <t>F_SZhO_13.19</t>
  </si>
  <si>
    <t>Год раскрытия информации: 2019 г.</t>
  </si>
  <si>
    <t xml:space="preserve">Утвержденные плановые значения показателей приведены в соответствии с Приказом Министерства энергетики и тарифной политики Республики № 121 от 31 октября 2018 г. </t>
  </si>
  <si>
    <r>
      <t>Инвестиционная программа__</t>
    </r>
    <r>
      <rPr>
        <u/>
        <sz val="12"/>
        <color indexed="8"/>
        <rFont val="Times New Roman"/>
        <family val="1"/>
        <charset val="204"/>
      </rPr>
      <t>Общество с ограниченной ответственностью</t>
    </r>
    <r>
      <rPr>
        <u/>
        <sz val="14"/>
        <color indexed="8"/>
        <rFont val="Times New Roman"/>
        <family val="1"/>
        <charset val="204"/>
      </rPr>
      <t xml:space="preserve"> "Сисемы жизнеобеспечения РМ"</t>
    </r>
  </si>
  <si>
    <r>
      <t>План 
на 01.01.2019 года X</t>
    </r>
    <r>
      <rPr>
        <vertAlign val="superscript"/>
        <sz val="12"/>
        <rFont val="Times New Roman"/>
        <family val="1"/>
        <charset val="204"/>
      </rPr>
      <t>4)</t>
    </r>
  </si>
  <si>
    <t>Предложение по корректировке утвержденного плана на 01.01.2019 года X</t>
  </si>
  <si>
    <t xml:space="preserve">План на
01.01.2019года </t>
  </si>
  <si>
    <t xml:space="preserve">Предложение по корректировке  плана 
на 01.01.2019года </t>
  </si>
  <si>
    <r>
      <t>Г</t>
    </r>
    <r>
      <rPr>
        <u/>
        <sz val="12"/>
        <rFont val="Times New Roman"/>
        <family val="1"/>
        <charset val="204"/>
      </rPr>
      <t>од раскрытия информации: 2019 год</t>
    </r>
  </si>
  <si>
    <r>
      <t>Год раскрытия информации: __</t>
    </r>
    <r>
      <rPr>
        <u/>
        <sz val="14"/>
        <color indexed="8"/>
        <rFont val="Times New Roman"/>
        <family val="1"/>
        <charset val="204"/>
      </rPr>
      <t>2019</t>
    </r>
    <r>
      <rPr>
        <sz val="14"/>
        <color indexed="8"/>
        <rFont val="Times New Roman"/>
        <family val="1"/>
        <charset val="204"/>
      </rPr>
      <t>__ год</t>
    </r>
  </si>
  <si>
    <r>
      <t>Год раскрытия информации: __</t>
    </r>
    <r>
      <rPr>
        <u/>
        <sz val="14"/>
        <color indexed="8"/>
        <rFont val="Times New Roman"/>
        <family val="1"/>
        <charset val="204"/>
      </rPr>
      <t>2019</t>
    </r>
    <r>
      <rPr>
        <sz val="14"/>
        <color indexed="8"/>
        <rFont val="Times New Roman"/>
        <family val="1"/>
        <charset val="204"/>
      </rPr>
      <t>_ год</t>
    </r>
  </si>
  <si>
    <t xml:space="preserve">Год раскрытия информации: 2019 г. </t>
  </si>
  <si>
    <t>Год раскрытия информации:  2019 г.</t>
  </si>
  <si>
    <r>
      <t>Год раскрытия информации: __</t>
    </r>
    <r>
      <rPr>
        <u/>
        <sz val="12"/>
        <rFont val="Times New Roman"/>
        <family val="1"/>
        <charset val="204"/>
      </rPr>
      <t xml:space="preserve">2019 </t>
    </r>
    <r>
      <rPr>
        <sz val="12"/>
        <rFont val="Times New Roman"/>
        <family val="1"/>
        <charset val="204"/>
      </rPr>
      <t>г.</t>
    </r>
  </si>
  <si>
    <t>Год раскрытия информации: _2019_ год</t>
  </si>
  <si>
    <t>Мощность, МВ*А</t>
  </si>
  <si>
    <t>Протяженность, км</t>
  </si>
  <si>
    <t>Количество прибров учета, шт</t>
  </si>
  <si>
    <t xml:space="preserve"> на 2020 год</t>
  </si>
  <si>
    <t>Реконструкция ВЛ-0,4 кВ в с. Б. Игнатово по ул. Первомайская.  Ямушева, Рабочая, пер. Садовый</t>
  </si>
  <si>
    <t xml:space="preserve">Реконструкция ВЛ-0,4 кВ по ул. Денисова,40 лет Победы, Центральная пер. Садовый в Дубенском райне </t>
  </si>
  <si>
    <t>Реконструкция ВЛ-0,4 кВ по ул. Первомайская, Строителей, Ленина, Горюнова, пер. Школьный и Транспортный В Атяшевском районе</t>
  </si>
  <si>
    <t>Реконструкция ВЛ-10 кВ фидер №15 ПС 110/35/10 "Ичалки"</t>
  </si>
  <si>
    <t>Реконструкция ВЛ-0,4 кВ в п. Ромоданово по ул.Ленина, Первомайская, Пролетарская, пер. Зеленый, Пионерская, Луговая, Красноармейская, Набережная, Механическая,пер. Филатова, Садовая, пер. Речной</t>
  </si>
  <si>
    <t>Реконструкция ВЛ-0,4 кВ в с.Ельники по ул. Заречная Кощеева Безбородова Тимирязева Героев Космоса Пушкина</t>
  </si>
  <si>
    <t>Реконструкция ВЛ-0,4 кВ в Старошайговском районе с. Ст. Шайгово по ул. Энергетиков, Делегатская, Гагарина, Шишканова, пер. Дачный</t>
  </si>
  <si>
    <t>Реконструкция ВЛ-0,4 кВ в с. Теньгушево по ул.Веденяпина,Муклецова, Молодежная,Пролетарская,Зеленая</t>
  </si>
  <si>
    <t>1.2.2.1.1.2</t>
  </si>
  <si>
    <t>1.2.2.1.2.1</t>
  </si>
  <si>
    <t>1.2.2.1.3.1</t>
  </si>
  <si>
    <t>1.2.2.1.6.1</t>
  </si>
  <si>
    <t>1.2.2.1.7.1</t>
  </si>
  <si>
    <t>1.2.2.1.5.1</t>
  </si>
  <si>
    <t>1.2.2.1.4.1</t>
  </si>
  <si>
    <t>1.2.2.1.8.1</t>
  </si>
  <si>
    <t>1.6.3</t>
  </si>
  <si>
    <t>1.6.4</t>
  </si>
  <si>
    <t>Строительство ТП 10/0,4 кВ, РМ, Ромодановский р-он, п. Ромоданово</t>
  </si>
  <si>
    <t>Строительство ТП 10/0,4 кВ, РМ, Теньгушевский р-он, с. Теньгушево</t>
  </si>
  <si>
    <t>Приобретение легкового автомобиля</t>
  </si>
  <si>
    <t>1.6.5</t>
  </si>
  <si>
    <t>1.6.6</t>
  </si>
  <si>
    <t>Строительство ВЛ-10 кВ,фидер № 2, РМ, Теньгушевский р-он, с. Теньгушево</t>
  </si>
  <si>
    <t>Строительство ТП 10/0,4 кВ РМ, Большеигнатовский р-он, с. Б.Игнатово</t>
  </si>
  <si>
    <t>Финансирование капитальных вложений 2020 года,
 млн рублей (с НДС)</t>
  </si>
  <si>
    <t>Финансирование капитальных вложений 2021 года,
 млн рублей (с НДС)</t>
  </si>
  <si>
    <r>
      <t>Утвержденный план 2021 года</t>
    </r>
    <r>
      <rPr>
        <vertAlign val="superscript"/>
        <sz val="12"/>
        <rFont val="Times New Roman"/>
        <family val="1"/>
        <charset val="204"/>
      </rPr>
      <t xml:space="preserve">  
</t>
    </r>
  </si>
  <si>
    <r>
      <t xml:space="preserve"> 
Предложение по корректировке утвержденного плана 2020 года</t>
    </r>
    <r>
      <rPr>
        <vertAlign val="superscript"/>
        <sz val="12"/>
        <rFont val="Times New Roman"/>
        <family val="1"/>
        <charset val="204"/>
      </rPr>
      <t xml:space="preserve"> 
</t>
    </r>
  </si>
  <si>
    <r>
      <t xml:space="preserve"> 
Предложение по корректировке утвержденного плана 2021 года</t>
    </r>
    <r>
      <rPr>
        <vertAlign val="superscript"/>
        <sz val="12"/>
        <rFont val="Times New Roman"/>
        <family val="1"/>
        <charset val="204"/>
      </rPr>
      <t xml:space="preserve"> 
</t>
    </r>
  </si>
  <si>
    <r>
      <t xml:space="preserve"> 
Предложение по корректировке утвержденного плана 2022 года</t>
    </r>
    <r>
      <rPr>
        <vertAlign val="superscript"/>
        <sz val="12"/>
        <rFont val="Times New Roman"/>
        <family val="1"/>
        <charset val="204"/>
      </rPr>
      <t xml:space="preserve"> 
</t>
    </r>
  </si>
  <si>
    <r>
      <t>Утвержденный план 2022 года</t>
    </r>
    <r>
      <rPr>
        <vertAlign val="superscript"/>
        <sz val="12"/>
        <rFont val="Times New Roman"/>
        <family val="1"/>
        <charset val="204"/>
      </rPr>
      <t xml:space="preserve">  
</t>
    </r>
  </si>
  <si>
    <t>Утвержденный план 2020 года</t>
  </si>
  <si>
    <r>
      <t>Утвержденный план 2023 года</t>
    </r>
    <r>
      <rPr>
        <vertAlign val="superscript"/>
        <sz val="12"/>
        <rFont val="Times New Roman"/>
        <family val="1"/>
        <charset val="204"/>
      </rPr>
      <t xml:space="preserve">  
</t>
    </r>
  </si>
  <si>
    <r>
      <t xml:space="preserve"> 
Предложение по корректировке утвержденного плана 2023 года</t>
    </r>
    <r>
      <rPr>
        <vertAlign val="superscript"/>
        <sz val="12"/>
        <rFont val="Times New Roman"/>
        <family val="1"/>
        <charset val="204"/>
      </rPr>
      <t xml:space="preserve"> 
</t>
    </r>
  </si>
  <si>
    <r>
      <t>Утвержденный план 2024 года</t>
    </r>
    <r>
      <rPr>
        <vertAlign val="superscript"/>
        <sz val="12"/>
        <rFont val="Times New Roman"/>
        <family val="1"/>
        <charset val="204"/>
      </rPr>
      <t xml:space="preserve">  
</t>
    </r>
  </si>
  <si>
    <r>
      <t xml:space="preserve"> 
Предложение по корректировке утвержденного плана 2024 года</t>
    </r>
    <r>
      <rPr>
        <vertAlign val="superscript"/>
        <sz val="12"/>
        <rFont val="Times New Roman"/>
        <family val="1"/>
        <charset val="204"/>
      </rPr>
      <t xml:space="preserve"> 
</t>
    </r>
  </si>
  <si>
    <t>1.4.7</t>
  </si>
  <si>
    <t>1.4.8</t>
  </si>
  <si>
    <t>1.4.9</t>
  </si>
  <si>
    <t>1.4.10</t>
  </si>
  <si>
    <r>
      <t>Фактический объем финансирования на 01.01.2019 года 
(N–1)</t>
    </r>
    <r>
      <rPr>
        <vertAlign val="superscript"/>
        <sz val="12"/>
        <rFont val="Times New Roman"/>
        <family val="1"/>
        <charset val="204"/>
      </rPr>
      <t>3)</t>
    </r>
    <r>
      <rPr>
        <sz val="12"/>
        <rFont val="Times New Roman"/>
        <family val="1"/>
        <charset val="204"/>
      </rPr>
      <t xml:space="preserve">, млн рублей 
(с НДС) </t>
    </r>
  </si>
  <si>
    <t>1.2.2.1.9</t>
  </si>
  <si>
    <t>1.2.2.1.10</t>
  </si>
  <si>
    <t>1.2.2.1.11</t>
  </si>
  <si>
    <t>1.2.2.1.12</t>
  </si>
  <si>
    <t>1.2.2.1.13</t>
  </si>
  <si>
    <t>1.2.2.1.14</t>
  </si>
  <si>
    <t>1.2.2.1.15</t>
  </si>
  <si>
    <t>1.2.2.1.16</t>
  </si>
  <si>
    <t xml:space="preserve">2020 год </t>
  </si>
  <si>
    <t xml:space="preserve">2021 год </t>
  </si>
  <si>
    <t xml:space="preserve">2022 год </t>
  </si>
  <si>
    <t xml:space="preserve">2023 год </t>
  </si>
  <si>
    <t xml:space="preserve">2024 год </t>
  </si>
  <si>
    <t>Строительство ВЛ-10 кВ, фидер №1, РМ, Большеигнатовский р-он, с. Б.Игнатово</t>
  </si>
  <si>
    <r>
      <t xml:space="preserve"> на год _</t>
    </r>
    <r>
      <rPr>
        <b/>
        <u/>
        <sz val="14"/>
        <color indexed="8"/>
        <rFont val="Times New Roman"/>
        <family val="1"/>
        <charset val="204"/>
      </rPr>
      <t>2021 г.</t>
    </r>
  </si>
  <si>
    <t xml:space="preserve"> на год 2022 г.</t>
  </si>
  <si>
    <t xml:space="preserve"> на год 2023 г.</t>
  </si>
  <si>
    <t xml:space="preserve"> на год 2024 г.</t>
  </si>
  <si>
    <t xml:space="preserve">Фактический объем освоения капитальных вложений на 01.01.
2018 г., млн рублей 
(без НДС) </t>
  </si>
  <si>
    <t xml:space="preserve">План 
на 01.01.2019 года </t>
  </si>
  <si>
    <t xml:space="preserve">План на 01.01.2019года </t>
  </si>
  <si>
    <t>Освоение капитальных вложений 2019 года  в прогнозных ценах соответствующих лет, млн рублей (без НДС)</t>
  </si>
  <si>
    <t>Год 2018</t>
  </si>
  <si>
    <t>Год 2019</t>
  </si>
  <si>
    <t>2017 г</t>
  </si>
  <si>
    <t>2020 год</t>
  </si>
  <si>
    <t>2021 год</t>
  </si>
  <si>
    <t>Большеигнатовский муницицпальный район</t>
  </si>
  <si>
    <t>Ромодановский муницицпальный район</t>
  </si>
  <si>
    <t>Теньгушевский  муницицпальный район</t>
  </si>
  <si>
    <t>Дубенский муниципальный район</t>
  </si>
  <si>
    <t>Атяшевский муниципальный район</t>
  </si>
  <si>
    <t>Ичалковский  муниципальный район</t>
  </si>
  <si>
    <t>Ельниковский муниципальный район</t>
  </si>
  <si>
    <t xml:space="preserve">Вывод объектов инвестиционной деятельности (мощностей) из эксплуатации в 2019 год </t>
  </si>
  <si>
    <t>Приобретение Автомобиля УАЗ 3909</t>
  </si>
  <si>
    <t>Приобретение Автомобиля ГАЗ 27057-778</t>
  </si>
  <si>
    <t>Приобретение бурильной крановой машины БКМ-317</t>
  </si>
  <si>
    <t>Приобретение бурильной крановой машины БКМ -317</t>
  </si>
  <si>
    <t>2022 год</t>
  </si>
  <si>
    <t>2023 год</t>
  </si>
  <si>
    <t>2024 год</t>
  </si>
  <si>
    <t>Принятие основных средств и нематериальных активов к бухгалтерскому учету в 2020 году</t>
  </si>
  <si>
    <t>1.2.1.1.9</t>
  </si>
  <si>
    <t>1.2.1.1.10</t>
  </si>
  <si>
    <t>1.2.1.1.11</t>
  </si>
  <si>
    <t>1.2.1.1.12</t>
  </si>
  <si>
    <t>1.2.1.1.13</t>
  </si>
  <si>
    <t>1.2.1.1.14</t>
  </si>
  <si>
    <t>1.2.1.1.15</t>
  </si>
  <si>
    <t>1.2.1.1.16</t>
  </si>
  <si>
    <t>Факт (Предложение по корректировке утвержденного плана)</t>
  </si>
  <si>
    <t>9.1.1</t>
  </si>
  <si>
    <t>9.1.2</t>
  </si>
  <si>
    <t>9.1.3</t>
  </si>
  <si>
    <t>9.1.4</t>
  </si>
  <si>
    <t>9.1.5</t>
  </si>
  <si>
    <t>9.1.6</t>
  </si>
  <si>
    <t>9.1.7</t>
  </si>
  <si>
    <t>9.1.8</t>
  </si>
  <si>
    <t>9.1.9</t>
  </si>
  <si>
    <t>9.1.10</t>
  </si>
  <si>
    <t>9.1.11</t>
  </si>
  <si>
    <t>9.1.12</t>
  </si>
  <si>
    <t>9.1.13</t>
  </si>
  <si>
    <t>9.1.14</t>
  </si>
  <si>
    <t>10.1.1</t>
  </si>
  <si>
    <t>10.1.2</t>
  </si>
  <si>
    <t>10.1.3</t>
  </si>
  <si>
    <t>10.1.4</t>
  </si>
  <si>
    <t>10.1.5</t>
  </si>
  <si>
    <t>10.1.6</t>
  </si>
  <si>
    <t>10.1.7</t>
  </si>
  <si>
    <t>10.1.8</t>
  </si>
  <si>
    <t>10.1.9</t>
  </si>
  <si>
    <t>10.1.10</t>
  </si>
  <si>
    <t>10.1.11</t>
  </si>
  <si>
    <t>10.1.12</t>
  </si>
  <si>
    <t>10.1.13</t>
  </si>
  <si>
    <t>10.1.14</t>
  </si>
  <si>
    <t>2018 г</t>
  </si>
  <si>
    <t>2019 г</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</si>
  <si>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2019 году</t>
  </si>
  <si>
    <t>Ввод объектов инвестиционной деятельности (мощностей) в эксплуатацию в 2019 г</t>
  </si>
  <si>
    <t xml:space="preserve"> План принятия основных средств и нематериальных активов к бухгалтерскому учету на 2020 год</t>
  </si>
  <si>
    <t xml:space="preserve"> на 2020 г.</t>
  </si>
  <si>
    <t>Итого  план 
На 2020 год</t>
  </si>
  <si>
    <t>16.2.3</t>
  </si>
  <si>
    <t>16.2.4</t>
  </si>
  <si>
    <t>Управление</t>
  </si>
  <si>
    <t>Дубенкский муницицпальный район</t>
  </si>
  <si>
    <t>Ичалковский муницицпальный район</t>
  </si>
  <si>
    <t>Ромодановский,муницицпальный район</t>
  </si>
  <si>
    <t>J_SZhO_01.20</t>
  </si>
  <si>
    <t>J_SZhO_011.20</t>
  </si>
  <si>
    <t>J_SZhO_02.20</t>
  </si>
  <si>
    <t>J_SZhO_021.20</t>
  </si>
  <si>
    <t>J_SZhO_09</t>
  </si>
  <si>
    <t>J_SZhO_10.20</t>
  </si>
  <si>
    <t>J_SZhO_101.20</t>
  </si>
  <si>
    <t>J_SZhO_11.20</t>
  </si>
  <si>
    <t>J_SZhO_111.20</t>
  </si>
  <si>
    <t>J_SZhO_15.20</t>
  </si>
  <si>
    <t>J_SZhO_16.20</t>
  </si>
  <si>
    <t>J_SZhO_03.21</t>
  </si>
  <si>
    <t>J_SZhO_031.21</t>
  </si>
  <si>
    <t>J_SZhO_04.21</t>
  </si>
  <si>
    <t>J_SZhO_041.21</t>
  </si>
  <si>
    <t>J_SZhO_17.21</t>
  </si>
  <si>
    <t>J_SZhO_18.21</t>
  </si>
  <si>
    <t>J_SZhO_05.22</t>
  </si>
  <si>
    <t>J_SZhO_051.22</t>
  </si>
  <si>
    <t>J_SZhO_12.22</t>
  </si>
  <si>
    <t>J_SZhO_121.22</t>
  </si>
  <si>
    <t>J_SZhO_19.22</t>
  </si>
  <si>
    <t>J_SZhO_06.23</t>
  </si>
  <si>
    <t>J_SZhO_061.23</t>
  </si>
  <si>
    <t>J_SZhO_07.23</t>
  </si>
  <si>
    <t>J_SZhO_071.23</t>
  </si>
  <si>
    <t>J_SZhO_08.24</t>
  </si>
  <si>
    <t>J_SZhO_081.24</t>
  </si>
  <si>
    <t>J_SZhO_13.24</t>
  </si>
  <si>
    <t>J_SZhO_131.24</t>
  </si>
  <si>
    <t>J_SZhO_14.24</t>
  </si>
  <si>
    <t>J_SZhO_141.24</t>
  </si>
  <si>
    <t>J_SZhO_20.24</t>
  </si>
  <si>
    <t>Показатель средней продолжительности прекращений передачи электрической энергии на точку поставки</t>
  </si>
  <si>
    <t>Показатель средней частоты прекращений передачи электрической энергии на точку поставки</t>
  </si>
  <si>
    <t>Приложение № 18</t>
  </si>
  <si>
    <t>Источники финансирования инвестиционных программ</t>
  </si>
  <si>
    <t>(в прогнозных ценах соответствующих лет), млн. рублей</t>
  </si>
  <si>
    <t>№№</t>
  </si>
  <si>
    <t>Источник финансирования</t>
  </si>
  <si>
    <t xml:space="preserve">2020 года </t>
  </si>
  <si>
    <t xml:space="preserve">2021 года </t>
  </si>
  <si>
    <t xml:space="preserve">2022 года </t>
  </si>
  <si>
    <t xml:space="preserve">2023 года </t>
  </si>
  <si>
    <t>2024 года</t>
  </si>
  <si>
    <t>Собственные средства</t>
  </si>
  <si>
    <t>1.1.</t>
  </si>
  <si>
    <t>Прибыль, направляемая на инвестиции:</t>
  </si>
  <si>
    <t>1.1.1.</t>
  </si>
  <si>
    <t>в т. ч. инвестиционная составляющая в тарифе</t>
  </si>
  <si>
    <t>1.1.2.</t>
  </si>
  <si>
    <t>в т. ч. прибыль со свободного сектора</t>
  </si>
  <si>
    <t>1.1.3.</t>
  </si>
  <si>
    <t xml:space="preserve">в т. ч. от технологического присоединения </t>
  </si>
  <si>
    <t>(для электросетевых компаний)</t>
  </si>
  <si>
    <t>1.1.3.1.</t>
  </si>
  <si>
    <t>в т. ч. от технологического присоединения генерации</t>
  </si>
  <si>
    <t>1.1.3.2.</t>
  </si>
  <si>
    <t>в т. ч. от технологического присоединения потребителей</t>
  </si>
  <si>
    <t>1.1.4.</t>
  </si>
  <si>
    <t>Прочая прибыль</t>
  </si>
  <si>
    <t>1.2.</t>
  </si>
  <si>
    <t>Амортизация</t>
  </si>
  <si>
    <t>1.2.1.</t>
  </si>
  <si>
    <t>Амортизация, учтенная в тарифе</t>
  </si>
  <si>
    <t>1.2.2.</t>
  </si>
  <si>
    <t>Прочая амортизация</t>
  </si>
  <si>
    <t>1.2.3.</t>
  </si>
  <si>
    <t>Недоиспользованная амортизация прошлых лет</t>
  </si>
  <si>
    <t>1.3.</t>
  </si>
  <si>
    <t>Возврат НДС</t>
  </si>
  <si>
    <t>1.3.1.</t>
  </si>
  <si>
    <t xml:space="preserve">в т.ч. возврат НДС по программе энергосбережения  </t>
  </si>
  <si>
    <t>1.4.</t>
  </si>
  <si>
    <t>Прочие собственные средства</t>
  </si>
  <si>
    <t>1.4.1.</t>
  </si>
  <si>
    <t>в т. ч. предусмотрено средств на выполнение программы энергосбережения</t>
  </si>
  <si>
    <t>1.5.</t>
  </si>
  <si>
    <t>Остаток собственных средств на начало года</t>
  </si>
  <si>
    <t>2.</t>
  </si>
  <si>
    <t>Привлеченные средства, в т. ч.:</t>
  </si>
  <si>
    <t>2.1.</t>
  </si>
  <si>
    <t>Кредиты</t>
  </si>
  <si>
    <t>2.2.</t>
  </si>
  <si>
    <t>Облигационные займы</t>
  </si>
  <si>
    <t>2.3.</t>
  </si>
  <si>
    <t>Займы организаций</t>
  </si>
  <si>
    <t>2.4.</t>
  </si>
  <si>
    <t>Бюджетное финансирование</t>
  </si>
  <si>
    <t>2.5.</t>
  </si>
  <si>
    <t>Средства внешних инвесторов</t>
  </si>
  <si>
    <t>2.6.</t>
  </si>
  <si>
    <t>Использование лизинга</t>
  </si>
  <si>
    <t>2.7.</t>
  </si>
  <si>
    <t>Прочие привлеченные средства</t>
  </si>
  <si>
    <t>ВСЕГО источников финансирования</t>
  </si>
  <si>
    <t>Начальник отдела планирования и тарифной политики                                                                                                      И.С. Мурзо</t>
  </si>
  <si>
    <t>* План, в соответствии с утвержденной инвестиционной программой, указать кем и когда утверждена инвестиционная программа.</t>
  </si>
  <si>
    <t>** Для сетевых компаний, переходящих на метод тарифного регулирования RАВ, горизонт планирования может быть больше.</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</si>
</sst>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 _₽_-;\-* #,##0.00\ _₽_-;_-* &quot;-&quot;??\ _₽_-;_-@_-"/>
    <numFmt numFmtId="165" formatCode="#,##0.00\ [$руб.-419];[Red]\-#,##0.00\ [$руб.-419]"/>
    <numFmt numFmtId="166" formatCode="#,##0.00&quot;    &quot;;#,##0.00&quot;    &quot;;\-#&quot;    &quot;;@\ "/>
    <numFmt numFmtId="167" formatCode="#,##0\ ;\-#,##0\ "/>
    <numFmt numFmtId="168" formatCode="#,##0.00&quot;     &quot;;#,##0.00&quot;     &quot;;\-#&quot;     &quot;;@\ "/>
    <numFmt numFmtId="169" formatCode="0.000"/>
    <numFmt numFmtId="170" formatCode="#,##0.000"/>
    <numFmt numFmtId="171" formatCode="0.0"/>
    <numFmt numFmtId="172" formatCode="_-* #,##0.000\ _₽_-;\-* #,##0.000\ _₽_-;_-* &quot;-&quot;??\ _₽_-;_-@_-"/>
    <numFmt numFmtId="173" formatCode="0.00000"/>
    <numFmt numFmtId="174" formatCode="0.0000"/>
    <numFmt numFmtId="175" formatCode="000000"/>
  </numFmts>
  <fonts count="77">
    <font>
      <sz val="12"/>
      <name val="Times New Roman"/>
      <charset val="204"/>
    </font>
    <font>
      <sz val="11"/>
      <color indexed="8"/>
      <name val="Calibri"/>
      <family val="2"/>
      <charset val="204"/>
    </font>
    <font>
      <sz val="10"/>
      <name val="Arial"/>
      <family val="2"/>
      <charset val="204"/>
    </font>
    <font>
      <b/>
      <i/>
      <u/>
      <sz val="12"/>
      <name val="Times New Roman"/>
      <family val="1"/>
      <charset val="204"/>
    </font>
    <font>
      <b/>
      <i/>
      <sz val="16"/>
      <name val="Times New Roman"/>
      <family val="1"/>
      <charset val="204"/>
    </font>
    <font>
      <sz val="11"/>
      <color indexed="8"/>
      <name val="Calibri"/>
      <family val="2"/>
      <charset val="204"/>
    </font>
    <font>
      <sz val="11"/>
      <color indexed="9"/>
      <name val="Calibri"/>
      <family val="2"/>
      <charset val="204"/>
    </font>
    <font>
      <sz val="10"/>
      <name val="Arial"/>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2"/>
      <name val="Times New Roman"/>
      <family val="1"/>
      <charset val="204"/>
    </font>
    <font>
      <sz val="11"/>
      <color indexed="8"/>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color indexed="8"/>
      <name val="Times New Roman"/>
      <family val="1"/>
      <charset val="204"/>
    </font>
    <font>
      <sz val="9"/>
      <color indexed="8"/>
      <name val="Times New Roman"/>
      <family val="1"/>
      <charset val="204"/>
    </font>
    <font>
      <b/>
      <sz val="14"/>
      <color indexed="8"/>
      <name val="Times New Roman"/>
      <family val="1"/>
      <charset val="204"/>
    </font>
    <font>
      <b/>
      <u/>
      <sz val="14"/>
      <color indexed="8"/>
      <name val="Times New Roman"/>
      <family val="1"/>
      <charset val="204"/>
    </font>
    <font>
      <sz val="14"/>
      <color indexed="8"/>
      <name val="Times New Roman"/>
      <family val="1"/>
      <charset val="204"/>
    </font>
    <font>
      <u/>
      <sz val="14"/>
      <color indexed="8"/>
      <name val="Times New Roman"/>
      <family val="1"/>
      <charset val="204"/>
    </font>
    <font>
      <sz val="12"/>
      <color indexed="8"/>
      <name val="Times New Roman"/>
      <family val="1"/>
      <charset val="204"/>
    </font>
    <font>
      <sz val="14"/>
      <name val="Times New Roman"/>
      <family val="1"/>
      <charset val="204"/>
    </font>
    <font>
      <sz val="14"/>
      <color indexed="8"/>
      <name val="Calibri"/>
      <family val="2"/>
      <charset val="204"/>
    </font>
    <font>
      <sz val="9"/>
      <name val="Times New Roman"/>
      <family val="1"/>
      <charset val="204"/>
    </font>
    <font>
      <sz val="11"/>
      <color indexed="8"/>
      <name val="Times New Roman"/>
      <family val="1"/>
      <charset val="204"/>
    </font>
    <font>
      <b/>
      <sz val="12"/>
      <name val="Times New Roman"/>
      <family val="1"/>
      <charset val="204"/>
    </font>
    <font>
      <sz val="12"/>
      <color indexed="21"/>
      <name val="Times New Roman"/>
      <family val="1"/>
      <charset val="204"/>
    </font>
    <font>
      <b/>
      <sz val="14"/>
      <name val="Times New Roman"/>
      <family val="1"/>
      <charset val="204"/>
    </font>
    <font>
      <vertAlign val="superscript"/>
      <sz val="12"/>
      <name val="Times New Roman"/>
      <family val="1"/>
      <charset val="204"/>
    </font>
    <font>
      <sz val="12"/>
      <color indexed="8"/>
      <name val="Calibri"/>
      <family val="2"/>
      <charset val="204"/>
    </font>
    <font>
      <sz val="13"/>
      <name val="Times New Roman"/>
      <family val="1"/>
      <charset val="204"/>
    </font>
    <font>
      <u/>
      <sz val="12"/>
      <color indexed="8"/>
      <name val="Times New Roman"/>
      <family val="1"/>
      <charset val="204"/>
    </font>
    <font>
      <sz val="12"/>
      <color indexed="25"/>
      <name val="Times New Roman"/>
      <family val="1"/>
      <charset val="204"/>
    </font>
    <font>
      <sz val="11"/>
      <name val="Times New Roman"/>
      <family val="1"/>
      <charset val="204"/>
    </font>
    <font>
      <b/>
      <sz val="11"/>
      <color indexed="8"/>
      <name val="Times New Roman"/>
      <family val="1"/>
      <charset val="204"/>
    </font>
    <font>
      <b/>
      <sz val="13"/>
      <color indexed="8"/>
      <name val="Times New Roman"/>
      <family val="1"/>
      <charset val="204"/>
    </font>
    <font>
      <vertAlign val="superscript"/>
      <sz val="11"/>
      <color indexed="8"/>
      <name val="Times New Roman"/>
      <family val="1"/>
      <charset val="204"/>
    </font>
    <font>
      <sz val="12"/>
      <name val="Arial"/>
      <family val="2"/>
      <charset val="204"/>
    </font>
    <font>
      <sz val="12"/>
      <color indexed="8"/>
      <name val="Arial"/>
      <family val="2"/>
      <charset val="204"/>
    </font>
    <font>
      <b/>
      <sz val="12"/>
      <color indexed="8"/>
      <name val="Arial"/>
      <family val="2"/>
      <charset val="204"/>
    </font>
    <font>
      <sz val="9"/>
      <color indexed="8"/>
      <name val="Arial"/>
      <family val="2"/>
      <charset val="204"/>
    </font>
    <font>
      <vertAlign val="superscript"/>
      <sz val="11"/>
      <name val="Times New Roman"/>
      <family val="1"/>
      <charset val="204"/>
    </font>
    <font>
      <sz val="10"/>
      <name val="Arial Cyr"/>
      <family val="2"/>
      <charset val="204"/>
    </font>
    <font>
      <b/>
      <sz val="14"/>
      <color indexed="8"/>
      <name val="Arial"/>
      <family val="2"/>
      <charset val="204"/>
    </font>
    <font>
      <u/>
      <sz val="12"/>
      <name val="Times New Roman"/>
      <family val="1"/>
      <charset val="204"/>
    </font>
    <font>
      <i/>
      <sz val="12"/>
      <name val="Times New Roman"/>
      <family val="1"/>
      <charset val="204"/>
    </font>
    <font>
      <sz val="12"/>
      <name val="Times New Roman"/>
      <family val="1"/>
      <charset val="204"/>
    </font>
    <font>
      <vertAlign val="superscript"/>
      <sz val="12"/>
      <name val="Times New Roman"/>
      <family val="1"/>
      <charset val="204"/>
    </font>
    <font>
      <b/>
      <sz val="11"/>
      <name val="Times New Roman"/>
      <family val="1"/>
      <charset val="204"/>
    </font>
    <font>
      <sz val="11"/>
      <name val="Arial Cyr"/>
      <family val="2"/>
      <charset val="204"/>
    </font>
    <font>
      <sz val="12"/>
      <color theme="1"/>
      <name val="Times New Roman"/>
      <family val="1"/>
      <charset val="204"/>
    </font>
    <font>
      <sz val="11"/>
      <color theme="1"/>
      <name val="Times New Roman"/>
      <family val="1"/>
      <charset val="204"/>
    </font>
    <font>
      <b/>
      <sz val="13"/>
      <color theme="1"/>
      <name val="Times New Roman"/>
      <family val="1"/>
      <charset val="204"/>
    </font>
    <font>
      <b/>
      <sz val="11"/>
      <color theme="1"/>
      <name val="Times New Roman"/>
      <family val="1"/>
      <charset val="204"/>
    </font>
    <font>
      <b/>
      <sz val="12"/>
      <color theme="1"/>
      <name val="Times New Roman"/>
      <family val="1"/>
      <charset val="204"/>
    </font>
    <font>
      <vertAlign val="superscript"/>
      <sz val="12"/>
      <color theme="1"/>
      <name val="Times New Roman"/>
      <family val="1"/>
      <charset val="204"/>
    </font>
    <font>
      <vertAlign val="superscript"/>
      <sz val="11"/>
      <color theme="1"/>
      <name val="Times New Roman"/>
      <family val="1"/>
      <charset val="204"/>
    </font>
    <font>
      <sz val="12"/>
      <color rgb="FF000000"/>
      <name val="Times New Roman"/>
      <family val="1"/>
      <charset val="204"/>
    </font>
    <font>
      <vertAlign val="superscript"/>
      <sz val="12"/>
      <color indexed="8"/>
      <name val="Times New Roman"/>
      <family val="1"/>
      <charset val="204"/>
    </font>
    <font>
      <b/>
      <sz val="16"/>
      <name val="Times New Roman"/>
      <family val="1"/>
      <charset val="204"/>
    </font>
    <font>
      <u/>
      <sz val="14"/>
      <name val="Times New Roman"/>
      <family val="1"/>
      <charset val="204"/>
    </font>
    <font>
      <sz val="8"/>
      <name val="Times New Roman"/>
      <family val="1"/>
      <charset val="204"/>
    </font>
    <font>
      <sz val="10"/>
      <name val="Times New Roman"/>
      <family val="1"/>
      <charset val="204"/>
    </font>
    <font>
      <sz val="9.5"/>
      <name val="Times New Roman"/>
      <family val="1"/>
      <charset val="204"/>
    </font>
    <font>
      <b/>
      <sz val="9.5"/>
      <name val="Times New Roman"/>
      <family val="1"/>
      <charset val="204"/>
    </font>
  </fonts>
  <fills count="33">
    <fill>
      <patternFill patternType="none"/>
    </fill>
    <fill>
      <patternFill patternType="gray125"/>
    </fill>
    <fill>
      <patternFill patternType="solid">
        <fgColor indexed="31"/>
        <bgColor indexed="24"/>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13"/>
      </patternFill>
    </fill>
    <fill>
      <patternFill patternType="solid">
        <fgColor indexed="44"/>
        <bgColor indexed="31"/>
      </patternFill>
    </fill>
    <fill>
      <patternFill patternType="solid">
        <fgColor indexed="29"/>
        <bgColor indexed="45"/>
      </patternFill>
    </fill>
    <fill>
      <patternFill patternType="solid">
        <fgColor indexed="11"/>
        <bgColor indexed="38"/>
      </patternFill>
    </fill>
    <fill>
      <patternFill patternType="solid">
        <fgColor indexed="51"/>
        <bgColor indexed="34"/>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2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26"/>
      </patternFill>
    </fill>
    <fill>
      <patternFill patternType="solid">
        <fgColor theme="0"/>
        <bgColor indexed="24"/>
      </patternFill>
    </fill>
    <fill>
      <patternFill patternType="solid">
        <fgColor theme="0"/>
        <bgColor indexed="64"/>
      </patternFill>
    </fill>
    <fill>
      <patternFill patternType="solid">
        <fgColor theme="0"/>
        <bgColor indexed="22"/>
      </patternFill>
    </fill>
    <fill>
      <patternFill patternType="solid">
        <fgColor theme="0"/>
        <bgColor indexed="10"/>
      </patternFill>
    </fill>
    <fill>
      <patternFill patternType="solid">
        <fgColor rgb="FFFF0000"/>
        <bgColor indexed="64"/>
      </patternFill>
    </fill>
    <fill>
      <patternFill patternType="solid">
        <fgColor rgb="FFFF0000"/>
        <bgColor indexed="26"/>
      </patternFill>
    </fill>
    <fill>
      <patternFill patternType="solid">
        <fgColor rgb="FFFF0000"/>
        <bgColor indexed="10"/>
      </patternFill>
    </fill>
  </fills>
  <borders count="6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style="medium">
        <color indexed="64"/>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8"/>
      </right>
      <top style="thin">
        <color indexed="8"/>
      </top>
      <bottom style="thin">
        <color indexed="8"/>
      </bottom>
      <diagonal/>
    </border>
    <border>
      <left/>
      <right/>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bottom style="thin">
        <color indexed="8"/>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style="thin">
        <color indexed="64"/>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64"/>
      </bottom>
      <diagonal/>
    </border>
    <border>
      <left/>
      <right style="thin">
        <color indexed="8"/>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240">
    <xf numFmtId="0" fontId="0" fillId="0" borderId="0"/>
    <xf numFmtId="0" fontId="5" fillId="2" borderId="0" applyNumberFormat="0" applyBorder="0" applyProtection="0"/>
    <xf numFmtId="0" fontId="5" fillId="3" borderId="0" applyNumberFormat="0" applyBorder="0" applyProtection="0"/>
    <xf numFmtId="0" fontId="5" fillId="4" borderId="0" applyNumberFormat="0" applyBorder="0" applyProtection="0"/>
    <xf numFmtId="0" fontId="5" fillId="5" borderId="0" applyNumberFormat="0" applyBorder="0" applyProtection="0"/>
    <xf numFmtId="0" fontId="5" fillId="6" borderId="0" applyNumberFormat="0" applyBorder="0" applyProtection="0"/>
    <xf numFmtId="0" fontId="5" fillId="7" borderId="0" applyNumberFormat="0" applyBorder="0" applyProtection="0"/>
    <xf numFmtId="0" fontId="5" fillId="8" borderId="0" applyNumberFormat="0" applyBorder="0" applyProtection="0"/>
    <xf numFmtId="0" fontId="5" fillId="9" borderId="0" applyNumberFormat="0" applyBorder="0" applyProtection="0"/>
    <xf numFmtId="0" fontId="5" fillId="10" borderId="0" applyNumberFormat="0" applyBorder="0" applyProtection="0"/>
    <xf numFmtId="0" fontId="5" fillId="5" borderId="0" applyNumberFormat="0" applyBorder="0" applyProtection="0"/>
    <xf numFmtId="0" fontId="5" fillId="8" borderId="0" applyNumberFormat="0" applyBorder="0" applyProtection="0"/>
    <xf numFmtId="0" fontId="5" fillId="11" borderId="0" applyNumberFormat="0" applyBorder="0" applyProtection="0"/>
    <xf numFmtId="0" fontId="6" fillId="12" borderId="0" applyNumberFormat="0" applyBorder="0" applyProtection="0"/>
    <xf numFmtId="0" fontId="6" fillId="9" borderId="0" applyNumberFormat="0" applyBorder="0" applyProtection="0"/>
    <xf numFmtId="0" fontId="6" fillId="10" borderId="0" applyNumberFormat="0" applyBorder="0" applyProtection="0"/>
    <xf numFmtId="0" fontId="6" fillId="13" borderId="0" applyNumberFormat="0" applyBorder="0" applyProtection="0"/>
    <xf numFmtId="0" fontId="6" fillId="14" borderId="0" applyNumberFormat="0" applyBorder="0" applyProtection="0"/>
    <xf numFmtId="0" fontId="6" fillId="15" borderId="0" applyNumberFormat="0" applyBorder="0" applyProtection="0"/>
    <xf numFmtId="0" fontId="22" fillId="0" borderId="0" applyNumberFormat="0" applyFill="0" applyBorder="0" applyProtection="0"/>
    <xf numFmtId="0" fontId="7" fillId="0" borderId="0"/>
    <xf numFmtId="0" fontId="6" fillId="16" borderId="0" applyNumberFormat="0" applyBorder="0" applyProtection="0"/>
    <xf numFmtId="0" fontId="6" fillId="17" borderId="0" applyNumberFormat="0" applyBorder="0" applyProtection="0"/>
    <xf numFmtId="0" fontId="6" fillId="18" borderId="0" applyNumberFormat="0" applyBorder="0" applyProtection="0"/>
    <xf numFmtId="0" fontId="6" fillId="13" borderId="0" applyNumberFormat="0" applyBorder="0" applyProtection="0"/>
    <xf numFmtId="0" fontId="6" fillId="14" borderId="0" applyNumberFormat="0" applyBorder="0" applyProtection="0"/>
    <xf numFmtId="0" fontId="6" fillId="19" borderId="0" applyNumberFormat="0" applyBorder="0" applyProtection="0"/>
    <xf numFmtId="0" fontId="8" fillId="7" borderId="1" applyNumberFormat="0" applyProtection="0"/>
    <xf numFmtId="0" fontId="9" fillId="20" borderId="2" applyNumberFormat="0" applyProtection="0"/>
    <xf numFmtId="0" fontId="10" fillId="20" borderId="1" applyNumberFormat="0" applyProtection="0"/>
    <xf numFmtId="0" fontId="4" fillId="0" borderId="0" applyNumberFormat="0" applyFill="0" applyBorder="0" applyProtection="0">
      <alignment horizontal="center"/>
    </xf>
    <xf numFmtId="0" fontId="11" fillId="0" borderId="3" applyNumberFormat="0" applyFill="0" applyProtection="0"/>
    <xf numFmtId="0" fontId="12" fillId="0" borderId="4" applyNumberFormat="0" applyFill="0" applyProtection="0"/>
    <xf numFmtId="0" fontId="13" fillId="0" borderId="5" applyNumberFormat="0" applyFill="0" applyProtection="0"/>
    <xf numFmtId="0" fontId="13" fillId="0" borderId="0" applyNumberFormat="0" applyFill="0" applyBorder="0" applyProtection="0"/>
    <xf numFmtId="0" fontId="4" fillId="0" borderId="0" applyNumberFormat="0" applyFill="0" applyBorder="0" applyProtection="0">
      <alignment horizontal="center" textRotation="90"/>
    </xf>
    <xf numFmtId="0" fontId="14" fillId="0" borderId="6" applyNumberFormat="0" applyFill="0" applyProtection="0"/>
    <xf numFmtId="0" fontId="15" fillId="21" borderId="0" applyNumberFormat="0" applyProtection="0"/>
    <xf numFmtId="0" fontId="16" fillId="0" borderId="0" applyNumberFormat="0" applyFill="0" applyBorder="0" applyProtection="0"/>
    <xf numFmtId="0" fontId="17" fillId="22" borderId="0" applyNumberFormat="0" applyBorder="0" applyProtection="0"/>
    <xf numFmtId="0" fontId="5" fillId="0" borderId="0"/>
    <xf numFmtId="0" fontId="7" fillId="0" borderId="0"/>
    <xf numFmtId="0" fontId="18" fillId="0" borderId="0"/>
    <xf numFmtId="0" fontId="18" fillId="0" borderId="0"/>
    <xf numFmtId="0" fontId="19" fillId="0" borderId="0"/>
    <xf numFmtId="0" fontId="19" fillId="0" borderId="0"/>
    <xf numFmtId="0" fontId="7" fillId="0" borderId="0"/>
    <xf numFmtId="0" fontId="19" fillId="0" borderId="0"/>
    <xf numFmtId="0" fontId="20" fillId="0" borderId="0"/>
    <xf numFmtId="0" fontId="19"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21" fillId="3" borderId="0" applyNumberFormat="0" applyBorder="0" applyProtection="0"/>
    <xf numFmtId="0" fontId="22" fillId="0" borderId="0" applyNumberFormat="0" applyFill="0" applyBorder="0" applyProtection="0"/>
    <xf numFmtId="0" fontId="58" fillId="23" borderId="7" applyNumberFormat="0" applyProtection="0"/>
    <xf numFmtId="9" fontId="58" fillId="0" borderId="0" applyFill="0" applyBorder="0" applyProtection="0"/>
    <xf numFmtId="9" fontId="58" fillId="0" borderId="0" applyFill="0" applyBorder="0" applyProtection="0"/>
    <xf numFmtId="0" fontId="3" fillId="0" borderId="0" applyNumberFormat="0" applyFill="0" applyBorder="0" applyProtection="0"/>
    <xf numFmtId="165" fontId="3" fillId="0" borderId="0" applyFill="0" applyBorder="0" applyProtection="0"/>
    <xf numFmtId="0" fontId="23" fillId="0" borderId="0" applyNumberFormat="0" applyFill="0" applyProtection="0"/>
    <xf numFmtId="0" fontId="2" fillId="0" borderId="0"/>
    <xf numFmtId="0" fontId="24" fillId="0" borderId="0" applyNumberFormat="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7"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6"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168" fontId="58" fillId="0" borderId="0" applyFill="0" applyBorder="0" applyProtection="0"/>
    <xf numFmtId="0" fontId="25" fillId="4" borderId="0" applyNumberFormat="0" applyBorder="0" applyProtection="0"/>
    <xf numFmtId="0" fontId="1" fillId="0" borderId="0"/>
    <xf numFmtId="164" fontId="19" fillId="0" borderId="0" applyFont="0" applyFill="0" applyBorder="0" applyAlignment="0" applyProtection="0"/>
  </cellStyleXfs>
  <cellXfs count="1204">
    <xf numFmtId="0" fontId="0" fillId="0" borderId="0" xfId="0"/>
    <xf numFmtId="0" fontId="5" fillId="0" borderId="0" xfId="151"/>
    <xf numFmtId="0" fontId="19" fillId="0" borderId="0" xfId="151" applyFont="1" applyAlignment="1">
      <alignment horizontal="right" vertical="center"/>
    </xf>
    <xf numFmtId="0" fontId="26" fillId="0" borderId="0" xfId="151" applyFont="1" applyBorder="1" applyAlignment="1">
      <alignment horizontal="center" vertical="center" wrapText="1"/>
    </xf>
    <xf numFmtId="0" fontId="19" fillId="0" borderId="0" xfId="151" applyFont="1" applyAlignment="1">
      <alignment horizontal="right"/>
    </xf>
    <xf numFmtId="0" fontId="27" fillId="0" borderId="0" xfId="151" applyFont="1" applyBorder="1"/>
    <xf numFmtId="0" fontId="30" fillId="0" borderId="0" xfId="151" applyFont="1" applyAlignment="1">
      <alignment horizontal="center" vertical="center"/>
    </xf>
    <xf numFmtId="0" fontId="32" fillId="0" borderId="0" xfId="151" applyFont="1" applyAlignment="1">
      <alignment horizontal="center" vertical="center"/>
    </xf>
    <xf numFmtId="0" fontId="33" fillId="0" borderId="0" xfId="0" applyFont="1" applyFill="1" applyAlignment="1"/>
    <xf numFmtId="0" fontId="19" fillId="0" borderId="0" xfId="0" applyFont="1" applyFill="1" applyAlignment="1"/>
    <xf numFmtId="0" fontId="32" fillId="0" borderId="8" xfId="151" applyFont="1" applyBorder="1" applyAlignment="1">
      <alignment horizontal="center" vertical="center" wrapText="1"/>
    </xf>
    <xf numFmtId="0" fontId="27" fillId="0" borderId="0" xfId="151" applyFont="1" applyAlignment="1">
      <alignment vertical="center"/>
    </xf>
    <xf numFmtId="0" fontId="35" fillId="0" borderId="0" xfId="151" applyFont="1"/>
    <xf numFmtId="0" fontId="32" fillId="24" borderId="8" xfId="151" applyFont="1" applyFill="1" applyBorder="1" applyAlignment="1">
      <alignment horizontal="center" vertical="center" wrapText="1"/>
    </xf>
    <xf numFmtId="0" fontId="36" fillId="0" borderId="8" xfId="151" applyFont="1" applyBorder="1" applyAlignment="1">
      <alignment horizontal="center" vertical="center" wrapText="1"/>
    </xf>
    <xf numFmtId="0" fontId="32" fillId="0" borderId="8" xfId="151" applyFont="1" applyBorder="1" applyAlignment="1">
      <alignment horizontal="center" vertical="center"/>
    </xf>
    <xf numFmtId="0" fontId="32" fillId="0" borderId="0" xfId="151" applyFont="1"/>
    <xf numFmtId="0" fontId="26" fillId="0" borderId="8" xfId="151" applyFont="1" applyBorder="1" applyAlignment="1">
      <alignment horizontal="center" vertical="center"/>
    </xf>
    <xf numFmtId="0" fontId="37" fillId="0" borderId="8" xfId="44" applyFont="1" applyFill="1" applyBorder="1" applyAlignment="1">
      <alignment horizontal="center" vertical="center" wrapText="1"/>
    </xf>
    <xf numFmtId="0" fontId="19" fillId="0" borderId="8" xfId="44" applyFont="1" applyFill="1" applyBorder="1" applyAlignment="1">
      <alignment horizontal="center" vertical="center" wrapText="1"/>
    </xf>
    <xf numFmtId="49" fontId="32" fillId="0" borderId="8" xfId="151" applyNumberFormat="1" applyFont="1" applyFill="1" applyBorder="1" applyAlignment="1">
      <alignment horizontal="center" vertical="center"/>
    </xf>
    <xf numFmtId="0" fontId="32" fillId="0" borderId="8" xfId="151" applyFont="1" applyFill="1" applyBorder="1" applyAlignment="1">
      <alignment horizontal="center" vertical="center" wrapText="1"/>
    </xf>
    <xf numFmtId="49" fontId="32" fillId="22" borderId="8" xfId="151" applyNumberFormat="1" applyFont="1" applyFill="1" applyBorder="1" applyAlignment="1">
      <alignment horizontal="center" vertical="center"/>
    </xf>
    <xf numFmtId="0" fontId="32" fillId="22" borderId="8" xfId="151" applyFont="1" applyFill="1" applyBorder="1" applyAlignment="1">
      <alignment horizontal="left" vertical="center" wrapText="1"/>
    </xf>
    <xf numFmtId="0" fontId="5" fillId="22" borderId="0" xfId="151" applyFill="1"/>
    <xf numFmtId="0" fontId="32" fillId="22" borderId="8" xfId="151" applyFont="1" applyFill="1" applyBorder="1" applyAlignment="1">
      <alignment horizontal="left" wrapText="1"/>
    </xf>
    <xf numFmtId="0" fontId="19" fillId="22" borderId="8" xfId="195" applyNumberFormat="1" applyFont="1" applyFill="1" applyBorder="1" applyAlignment="1">
      <alignment vertical="center" wrapText="1"/>
    </xf>
    <xf numFmtId="0" fontId="5" fillId="24" borderId="0" xfId="151" applyFill="1"/>
    <xf numFmtId="0" fontId="0" fillId="0" borderId="0" xfId="0" applyFont="1"/>
    <xf numFmtId="0" fontId="0" fillId="0" borderId="0" xfId="0" applyFont="1" applyFill="1"/>
    <xf numFmtId="0" fontId="19" fillId="0" borderId="0" xfId="0" applyFont="1" applyFill="1"/>
    <xf numFmtId="0" fontId="33" fillId="0" borderId="0" xfId="44" applyFont="1" applyAlignment="1">
      <alignment horizontal="right" vertical="center"/>
    </xf>
    <xf numFmtId="0" fontId="33" fillId="0" borderId="0" xfId="44" applyFont="1" applyAlignment="1">
      <alignment horizontal="right"/>
    </xf>
    <xf numFmtId="0" fontId="39" fillId="0" borderId="0" xfId="0" applyFont="1" applyFill="1" applyAlignment="1">
      <alignment horizontal="center"/>
    </xf>
    <xf numFmtId="0" fontId="28" fillId="0" borderId="0" xfId="151" applyFont="1" applyAlignment="1">
      <alignment vertical="center"/>
    </xf>
    <xf numFmtId="0" fontId="32" fillId="0" borderId="0" xfId="151" applyFont="1" applyAlignment="1">
      <alignment vertical="top"/>
    </xf>
    <xf numFmtId="0" fontId="39" fillId="0" borderId="0" xfId="0" applyFont="1" applyFill="1" applyAlignment="1">
      <alignment vertical="center"/>
    </xf>
    <xf numFmtId="0" fontId="39" fillId="0" borderId="0" xfId="0" applyFont="1" applyFill="1" applyAlignment="1">
      <alignment horizontal="center" vertical="center"/>
    </xf>
    <xf numFmtId="0" fontId="19" fillId="0" borderId="0" xfId="0" applyFont="1" applyAlignment="1">
      <alignment horizontal="right"/>
    </xf>
    <xf numFmtId="0" fontId="19" fillId="0" borderId="8" xfId="0" applyFont="1" applyFill="1" applyBorder="1" applyAlignment="1">
      <alignment horizontal="center" vertical="center" textRotation="90" wrapText="1"/>
    </xf>
    <xf numFmtId="0" fontId="19" fillId="0" borderId="8" xfId="0" applyFont="1" applyBorder="1" applyAlignment="1">
      <alignment horizontal="center" vertical="center" wrapText="1"/>
    </xf>
    <xf numFmtId="0" fontId="37" fillId="0" borderId="8" xfId="0" applyFont="1" applyFill="1" applyBorder="1" applyAlignment="1">
      <alignment horizontal="right" vertical="center" wrapText="1"/>
    </xf>
    <xf numFmtId="0" fontId="19" fillId="0" borderId="0" xfId="0" applyFont="1"/>
    <xf numFmtId="0" fontId="19" fillId="0" borderId="8" xfId="0" applyFont="1" applyFill="1" applyBorder="1" applyAlignment="1">
      <alignment horizontal="right" vertical="center" wrapText="1"/>
    </xf>
    <xf numFmtId="0" fontId="19" fillId="24" borderId="8" xfId="0" applyFont="1" applyFill="1" applyBorder="1" applyAlignment="1">
      <alignment horizontal="right" vertical="center" wrapText="1"/>
    </xf>
    <xf numFmtId="0" fontId="19" fillId="22" borderId="8" xfId="0" applyFont="1" applyFill="1" applyBorder="1" applyAlignment="1">
      <alignment horizontal="right" vertical="center" wrapText="1"/>
    </xf>
    <xf numFmtId="0" fontId="19" fillId="0" borderId="0" xfId="0" applyFont="1" applyFill="1" applyBorder="1"/>
    <xf numFmtId="0" fontId="19" fillId="0" borderId="0" xfId="0" applyFont="1" applyBorder="1"/>
    <xf numFmtId="0" fontId="0" fillId="0" borderId="0" xfId="0" applyFill="1"/>
    <xf numFmtId="49" fontId="32" fillId="24" borderId="8" xfId="151" applyNumberFormat="1" applyFont="1" applyFill="1" applyBorder="1" applyAlignment="1">
      <alignment horizontal="center" vertical="center"/>
    </xf>
    <xf numFmtId="0" fontId="26" fillId="0" borderId="0" xfId="48" applyFont="1" applyFill="1" applyBorder="1" applyAlignment="1">
      <alignment horizontal="center"/>
    </xf>
    <xf numFmtId="0" fontId="37" fillId="0" borderId="0" xfId="0" applyFont="1" applyFill="1" applyAlignment="1">
      <alignment horizontal="center"/>
    </xf>
    <xf numFmtId="0" fontId="32" fillId="0" borderId="0" xfId="151" applyFont="1" applyAlignment="1">
      <alignment horizontal="center" vertical="top"/>
    </xf>
    <xf numFmtId="0" fontId="37" fillId="0" borderId="0" xfId="0" applyFont="1" applyFill="1" applyAlignment="1"/>
    <xf numFmtId="0" fontId="26" fillId="0" borderId="0" xfId="48" applyFont="1" applyFill="1" applyBorder="1" applyAlignment="1"/>
    <xf numFmtId="0" fontId="19" fillId="0" borderId="0" xfId="0" applyFont="1" applyFill="1" applyAlignment="1">
      <alignment horizontal="right"/>
    </xf>
    <xf numFmtId="0" fontId="19" fillId="0" borderId="0" xfId="0" applyFont="1" applyFill="1" applyAlignment="1">
      <alignment vertical="center"/>
    </xf>
    <xf numFmtId="0" fontId="37" fillId="0" borderId="0" xfId="186" applyFont="1" applyFill="1" applyBorder="1" applyAlignment="1"/>
    <xf numFmtId="0" fontId="32" fillId="0" borderId="8" xfId="50" applyFont="1" applyFill="1" applyBorder="1" applyAlignment="1">
      <alignment horizontal="center" vertical="center" wrapText="1"/>
    </xf>
    <xf numFmtId="0" fontId="32" fillId="0" borderId="8" xfId="50" applyFont="1" applyFill="1" applyBorder="1" applyAlignment="1">
      <alignment horizontal="center" vertical="center" textRotation="90" wrapText="1"/>
    </xf>
    <xf numFmtId="0" fontId="32" fillId="0" borderId="8" xfId="0" applyFont="1" applyBorder="1" applyAlignment="1">
      <alignment horizontal="center" vertical="center"/>
    </xf>
    <xf numFmtId="0" fontId="22" fillId="0" borderId="0" xfId="19"/>
    <xf numFmtId="1" fontId="0" fillId="0" borderId="0" xfId="0" applyNumberFormat="1" applyFont="1"/>
    <xf numFmtId="1" fontId="0" fillId="0" borderId="0" xfId="0" applyNumberFormat="1"/>
    <xf numFmtId="1" fontId="37" fillId="0" borderId="0" xfId="0" applyNumberFormat="1" applyFont="1" applyFill="1" applyAlignment="1">
      <alignment horizontal="center"/>
    </xf>
    <xf numFmtId="1" fontId="28" fillId="0" borderId="0" xfId="151" applyNumberFormat="1" applyFont="1" applyAlignment="1">
      <alignment vertical="center"/>
    </xf>
    <xf numFmtId="1" fontId="32" fillId="0" borderId="0" xfId="151" applyNumberFormat="1" applyFont="1" applyAlignment="1">
      <alignment vertical="top"/>
    </xf>
    <xf numFmtId="0" fontId="42" fillId="0" borderId="0" xfId="44" applyFont="1" applyFill="1" applyAlignment="1">
      <alignment horizontal="right"/>
    </xf>
    <xf numFmtId="1" fontId="26" fillId="0" borderId="0" xfId="48" applyNumberFormat="1" applyFont="1" applyFill="1" applyBorder="1" applyAlignment="1"/>
    <xf numFmtId="1" fontId="33" fillId="0" borderId="0" xfId="0" applyNumberFormat="1" applyFont="1" applyFill="1" applyAlignment="1"/>
    <xf numFmtId="1" fontId="19" fillId="0" borderId="0" xfId="0" applyNumberFormat="1" applyFont="1" applyFill="1" applyAlignment="1"/>
    <xf numFmtId="1" fontId="32" fillId="0" borderId="8" xfId="50" applyNumberFormat="1" applyFont="1" applyFill="1" applyBorder="1" applyAlignment="1">
      <alignment horizontal="center" vertical="center" textRotation="90" wrapText="1"/>
    </xf>
    <xf numFmtId="0" fontId="38" fillId="0" borderId="8" xfId="151" applyFont="1" applyBorder="1" applyAlignment="1">
      <alignment horizontal="center" vertical="center"/>
    </xf>
    <xf numFmtId="0" fontId="38" fillId="0" borderId="8" xfId="44" applyFont="1" applyFill="1" applyBorder="1" applyAlignment="1">
      <alignment horizontal="center" vertical="center" wrapText="1"/>
    </xf>
    <xf numFmtId="0" fontId="26" fillId="0" borderId="0" xfId="48" applyFont="1" applyFill="1" applyBorder="1" applyAlignment="1">
      <alignment horizontal="center" vertical="center"/>
    </xf>
    <xf numFmtId="0" fontId="26" fillId="0" borderId="0" xfId="151" applyFont="1" applyAlignment="1">
      <alignment vertical="center"/>
    </xf>
    <xf numFmtId="0" fontId="19" fillId="0" borderId="0" xfId="44"/>
    <xf numFmtId="0" fontId="36" fillId="0" borderId="0" xfId="44" applyFont="1" applyAlignment="1">
      <alignment horizontal="center" vertical="center"/>
    </xf>
    <xf numFmtId="0" fontId="36" fillId="0" borderId="0" xfId="44" applyFont="1" applyAlignment="1">
      <alignment vertical="center"/>
    </xf>
    <xf numFmtId="0" fontId="36" fillId="0" borderId="0" xfId="44" applyFont="1"/>
    <xf numFmtId="0" fontId="36" fillId="0" borderId="0" xfId="44" applyFont="1" applyBorder="1" applyAlignment="1">
      <alignment horizontal="center" vertical="center"/>
    </xf>
    <xf numFmtId="0" fontId="36" fillId="0" borderId="8" xfId="44" applyFont="1" applyFill="1" applyBorder="1" applyAlignment="1">
      <alignment horizontal="center" vertical="center" wrapText="1"/>
    </xf>
    <xf numFmtId="0" fontId="45" fillId="0" borderId="8" xfId="0" applyFont="1" applyFill="1" applyBorder="1" applyAlignment="1">
      <alignment horizontal="center" vertical="center" wrapText="1"/>
    </xf>
    <xf numFmtId="0" fontId="36" fillId="0" borderId="11" xfId="44" applyFont="1" applyFill="1" applyBorder="1" applyAlignment="1">
      <alignment horizontal="center" vertical="center" wrapText="1"/>
    </xf>
    <xf numFmtId="0" fontId="36" fillId="0" borderId="8" xfId="44" applyFont="1" applyBorder="1" applyAlignment="1">
      <alignment horizontal="center" vertical="center" wrapText="1"/>
    </xf>
    <xf numFmtId="0" fontId="32" fillId="0" borderId="11" xfId="151" applyFont="1" applyBorder="1" applyAlignment="1">
      <alignment horizontal="center" vertical="center" wrapText="1"/>
    </xf>
    <xf numFmtId="0" fontId="36" fillId="0" borderId="8" xfId="44" applyFont="1" applyFill="1" applyBorder="1" applyAlignment="1">
      <alignment horizontal="center" vertical="center"/>
    </xf>
    <xf numFmtId="0" fontId="47" fillId="0" borderId="0" xfId="44" applyFont="1" applyAlignment="1">
      <alignment horizontal="center"/>
    </xf>
    <xf numFmtId="0" fontId="47" fillId="0" borderId="0" xfId="44" applyFont="1" applyAlignment="1"/>
    <xf numFmtId="0" fontId="45" fillId="0" borderId="8" xfId="44" applyFont="1" applyFill="1" applyBorder="1" applyAlignment="1">
      <alignment horizontal="center" vertical="center" wrapText="1"/>
    </xf>
    <xf numFmtId="0" fontId="19" fillId="0" borderId="8" xfId="186" applyFont="1" applyBorder="1" applyAlignment="1">
      <alignment horizontal="center" vertical="center" wrapText="1"/>
    </xf>
    <xf numFmtId="0" fontId="36" fillId="0" borderId="9" xfId="44" applyFont="1" applyFill="1" applyBorder="1" applyAlignment="1">
      <alignment horizontal="center" vertical="center" wrapText="1"/>
    </xf>
    <xf numFmtId="0" fontId="19" fillId="0" borderId="8" xfId="186" applyFont="1" applyBorder="1" applyAlignment="1">
      <alignment horizontal="center" vertical="center" textRotation="90" wrapText="1"/>
    </xf>
    <xf numFmtId="0" fontId="36" fillId="0" borderId="8" xfId="44" applyFont="1" applyBorder="1" applyAlignment="1">
      <alignment horizontal="center" vertical="center" textRotation="90"/>
    </xf>
    <xf numFmtId="49" fontId="32" fillId="0" borderId="8" xfId="151" applyNumberFormat="1" applyFont="1" applyBorder="1" applyAlignment="1">
      <alignment horizontal="center" vertical="center"/>
    </xf>
    <xf numFmtId="0" fontId="48" fillId="0" borderId="0" xfId="44" applyFont="1" applyFill="1" applyAlignment="1">
      <alignment vertical="center"/>
    </xf>
    <xf numFmtId="0" fontId="32" fillId="0" borderId="0" xfId="151" applyFont="1" applyAlignment="1">
      <alignment vertical="center"/>
    </xf>
    <xf numFmtId="0" fontId="49" fillId="0" borderId="0" xfId="151" applyFont="1"/>
    <xf numFmtId="0" fontId="50" fillId="0" borderId="0" xfId="151" applyFont="1"/>
    <xf numFmtId="0" fontId="51" fillId="0" borderId="0" xfId="151" applyFont="1" applyAlignment="1">
      <alignment horizontal="left" vertical="center"/>
    </xf>
    <xf numFmtId="0" fontId="37" fillId="0" borderId="0" xfId="0" applyFont="1" applyFill="1" applyAlignment="1">
      <alignment horizontal="center" vertical="center"/>
    </xf>
    <xf numFmtId="0" fontId="50" fillId="0" borderId="0" xfId="151" applyFont="1" applyBorder="1"/>
    <xf numFmtId="0" fontId="19" fillId="0" borderId="8" xfId="42" applyFont="1" applyBorder="1" applyAlignment="1">
      <alignment horizontal="center" vertical="center" wrapText="1"/>
    </xf>
    <xf numFmtId="0" fontId="32" fillId="0" borderId="8" xfId="151" applyFont="1" applyFill="1" applyBorder="1" applyAlignment="1">
      <alignment horizontal="center"/>
    </xf>
    <xf numFmtId="0" fontId="32" fillId="0" borderId="0" xfId="151" applyFont="1" applyAlignment="1">
      <alignment horizontal="center"/>
    </xf>
    <xf numFmtId="0" fontId="36" fillId="0" borderId="8" xfId="44" applyFont="1" applyBorder="1" applyAlignment="1">
      <alignment horizontal="right" vertical="center"/>
    </xf>
    <xf numFmtId="0" fontId="36" fillId="0" borderId="8" xfId="44" applyFont="1" applyBorder="1" applyAlignment="1">
      <alignment horizontal="right"/>
    </xf>
    <xf numFmtId="0" fontId="36" fillId="22" borderId="8" xfId="44" applyFont="1" applyFill="1" applyBorder="1" applyAlignment="1">
      <alignment horizontal="right"/>
    </xf>
    <xf numFmtId="0" fontId="36" fillId="0" borderId="0" xfId="44" applyFont="1" applyAlignment="1">
      <alignment horizontal="right" vertical="center"/>
    </xf>
    <xf numFmtId="0" fontId="36" fillId="0" borderId="0" xfId="44" applyFont="1" applyFill="1"/>
    <xf numFmtId="0" fontId="36" fillId="22" borderId="0" xfId="44" applyFont="1" applyFill="1" applyAlignment="1">
      <alignment vertical="center"/>
    </xf>
    <xf numFmtId="0" fontId="36" fillId="22" borderId="0" xfId="44" applyFont="1" applyFill="1"/>
    <xf numFmtId="0" fontId="55" fillId="24" borderId="0" xfId="151" applyFont="1" applyFill="1" applyBorder="1"/>
    <xf numFmtId="0" fontId="50" fillId="24" borderId="0" xfId="151" applyFont="1" applyFill="1"/>
    <xf numFmtId="0" fontId="45" fillId="0" borderId="8" xfId="42" applyFont="1" applyBorder="1" applyAlignment="1">
      <alignment horizontal="center" vertical="center" wrapText="1"/>
    </xf>
    <xf numFmtId="4" fontId="19" fillId="0" borderId="8" xfId="151" applyNumberFormat="1" applyFont="1" applyFill="1" applyBorder="1" applyAlignment="1">
      <alignment horizontal="center" vertical="center"/>
    </xf>
    <xf numFmtId="0" fontId="36" fillId="0" borderId="0" xfId="44" applyFont="1" applyAlignment="1">
      <alignment horizontal="center"/>
    </xf>
    <xf numFmtId="0" fontId="32" fillId="0" borderId="0" xfId="44" applyFont="1" applyAlignment="1">
      <alignment horizontal="center"/>
    </xf>
    <xf numFmtId="0" fontId="32" fillId="0" borderId="0" xfId="44" applyFont="1"/>
    <xf numFmtId="0" fontId="36" fillId="0" borderId="0" xfId="44" applyFont="1" applyAlignment="1">
      <alignment horizontal="center" vertical="center" wrapText="1"/>
    </xf>
    <xf numFmtId="0" fontId="36" fillId="0" borderId="8" xfId="84" applyFont="1" applyFill="1" applyBorder="1" applyAlignment="1">
      <alignment horizontal="center" vertical="center" wrapText="1"/>
    </xf>
    <xf numFmtId="0" fontId="46" fillId="0" borderId="0" xfId="44" applyFont="1" applyAlignment="1">
      <alignment horizontal="center" vertical="center" wrapText="1"/>
    </xf>
    <xf numFmtId="0" fontId="36" fillId="0" borderId="8" xfId="44" applyFont="1" applyBorder="1" applyAlignment="1">
      <alignment vertical="center" wrapText="1"/>
    </xf>
    <xf numFmtId="14" fontId="36" fillId="0" borderId="8" xfId="44" applyNumberFormat="1" applyFont="1" applyBorder="1" applyAlignment="1">
      <alignment horizontal="center" vertical="center"/>
    </xf>
    <xf numFmtId="0" fontId="54" fillId="0" borderId="8" xfId="0" applyFont="1" applyBorder="1" applyAlignment="1">
      <alignment horizontal="center" vertical="center" wrapText="1"/>
    </xf>
    <xf numFmtId="0" fontId="54" fillId="0" borderId="8" xfId="0" applyFont="1" applyBorder="1" applyAlignment="1">
      <alignment horizontal="center" vertical="center"/>
    </xf>
    <xf numFmtId="0" fontId="19" fillId="24" borderId="8" xfId="0" applyFont="1" applyFill="1" applyBorder="1" applyAlignment="1">
      <alignment vertical="center" wrapText="1"/>
    </xf>
    <xf numFmtId="0" fontId="57" fillId="24" borderId="8" xfId="0" applyFont="1" applyFill="1" applyBorder="1" applyAlignment="1">
      <alignment horizontal="center" vertical="center" wrapText="1"/>
    </xf>
    <xf numFmtId="0" fontId="39" fillId="0" borderId="0" xfId="45" applyFont="1" applyAlignment="1">
      <alignment wrapText="1"/>
    </xf>
    <xf numFmtId="0" fontId="39" fillId="0" borderId="0" xfId="45" applyFont="1" applyAlignment="1">
      <alignment horizontal="center" wrapText="1"/>
    </xf>
    <xf numFmtId="0" fontId="19" fillId="0" borderId="8" xfId="0" applyFont="1" applyBorder="1" applyAlignment="1">
      <alignment horizontal="center" vertical="center"/>
    </xf>
    <xf numFmtId="0" fontId="19" fillId="0" borderId="8" xfId="0" applyFont="1" applyBorder="1" applyAlignment="1">
      <alignment horizontal="center"/>
    </xf>
    <xf numFmtId="0" fontId="19" fillId="0" borderId="8" xfId="0" applyFont="1" applyBorder="1"/>
    <xf numFmtId="0" fontId="5" fillId="25" borderId="0" xfId="151" applyFill="1"/>
    <xf numFmtId="169" fontId="62" fillId="26" borderId="8" xfId="151" applyNumberFormat="1" applyFont="1" applyFill="1" applyBorder="1" applyAlignment="1">
      <alignment horizontal="right" vertical="center"/>
    </xf>
    <xf numFmtId="0" fontId="28" fillId="0" borderId="0" xfId="0" applyFont="1" applyFill="1" applyAlignment="1">
      <alignment vertical="center"/>
    </xf>
    <xf numFmtId="0" fontId="28" fillId="0" borderId="0" xfId="0" applyFont="1" applyAlignment="1">
      <alignment vertical="center"/>
    </xf>
    <xf numFmtId="0" fontId="32" fillId="0" borderId="0" xfId="0" applyFont="1" applyFill="1" applyAlignment="1">
      <alignment vertical="top"/>
    </xf>
    <xf numFmtId="0" fontId="32" fillId="0" borderId="0" xfId="0" applyFont="1" applyAlignment="1">
      <alignment vertical="top"/>
    </xf>
    <xf numFmtId="0" fontId="0" fillId="0" borderId="0" xfId="0" applyFont="1" applyFill="1" applyAlignment="1"/>
    <xf numFmtId="169" fontId="0" fillId="0" borderId="0" xfId="0" applyNumberFormat="1" applyFont="1" applyFill="1"/>
    <xf numFmtId="169" fontId="19" fillId="25" borderId="8" xfId="0" applyNumberFormat="1" applyFont="1" applyFill="1" applyBorder="1" applyAlignment="1">
      <alignment horizontal="right" vertical="center" wrapText="1"/>
    </xf>
    <xf numFmtId="49" fontId="32" fillId="0" borderId="0" xfId="50" applyNumberFormat="1" applyFont="1" applyFill="1" applyBorder="1" applyAlignment="1">
      <alignment horizontal="right" vertical="center"/>
    </xf>
    <xf numFmtId="0" fontId="0" fillId="0" borderId="0" xfId="0" applyBorder="1"/>
    <xf numFmtId="0" fontId="19" fillId="25" borderId="8" xfId="0" applyFont="1" applyFill="1" applyBorder="1" applyAlignment="1">
      <alignment horizontal="right" vertical="center" wrapText="1"/>
    </xf>
    <xf numFmtId="169" fontId="32" fillId="25" borderId="8" xfId="50" applyNumberFormat="1" applyFont="1" applyFill="1" applyBorder="1" applyAlignment="1">
      <alignment horizontal="right" vertical="center"/>
    </xf>
    <xf numFmtId="0" fontId="32" fillId="27" borderId="8" xfId="50" applyFont="1" applyFill="1" applyBorder="1" applyAlignment="1">
      <alignment horizontal="center" vertical="center" textRotation="90" wrapText="1"/>
    </xf>
    <xf numFmtId="0" fontId="0" fillId="0" borderId="0" xfId="0" applyFont="1" applyBorder="1"/>
    <xf numFmtId="0" fontId="19" fillId="0" borderId="0" xfId="0" applyFont="1" applyAlignment="1">
      <alignment horizontal="center"/>
    </xf>
    <xf numFmtId="0" fontId="19" fillId="0" borderId="0" xfId="44" applyAlignment="1">
      <alignment horizontal="center"/>
    </xf>
    <xf numFmtId="0" fontId="19" fillId="0" borderId="0" xfId="44" applyFill="1"/>
    <xf numFmtId="0" fontId="36" fillId="0" borderId="13" xfId="44" applyFont="1" applyBorder="1" applyAlignment="1">
      <alignment horizontal="center" vertical="center" wrapText="1"/>
    </xf>
    <xf numFmtId="0" fontId="45" fillId="24" borderId="8" xfId="0" applyFont="1" applyFill="1" applyBorder="1" applyAlignment="1">
      <alignment horizontal="center" vertical="center" wrapText="1"/>
    </xf>
    <xf numFmtId="0" fontId="36" fillId="0" borderId="8" xfId="0" applyFont="1" applyBorder="1" applyAlignment="1">
      <alignment horizontal="center" vertical="center"/>
    </xf>
    <xf numFmtId="0" fontId="61" fillId="0" borderId="8" xfId="0" applyFont="1" applyBorder="1" applyAlignment="1">
      <alignment horizontal="center" vertical="center" wrapText="1"/>
    </xf>
    <xf numFmtId="0" fontId="36" fillId="0" borderId="0" xfId="44" applyFont="1" applyFill="1" applyAlignment="1">
      <alignment vertical="center"/>
    </xf>
    <xf numFmtId="0" fontId="27" fillId="0" borderId="0" xfId="151" applyFont="1" applyFill="1" applyAlignment="1">
      <alignment vertical="center"/>
    </xf>
    <xf numFmtId="0" fontId="35" fillId="0" borderId="0" xfId="151" applyFont="1" applyFill="1"/>
    <xf numFmtId="0" fontId="63" fillId="0" borderId="0" xfId="44" applyFont="1"/>
    <xf numFmtId="0" fontId="63" fillId="0" borderId="0" xfId="44" applyFont="1" applyAlignment="1">
      <alignment vertical="center"/>
    </xf>
    <xf numFmtId="0" fontId="63" fillId="0" borderId="0" xfId="44" applyFont="1" applyAlignment="1">
      <alignment horizontal="right" vertical="center"/>
    </xf>
    <xf numFmtId="0" fontId="63" fillId="0" borderId="0" xfId="44" applyFont="1" applyAlignment="1">
      <alignment horizontal="center" vertical="center"/>
    </xf>
    <xf numFmtId="0" fontId="45" fillId="0" borderId="14" xfId="44" applyFont="1" applyFill="1" applyBorder="1" applyAlignment="1">
      <alignment horizontal="center" vertical="center" textRotation="90" wrapText="1"/>
    </xf>
    <xf numFmtId="0" fontId="63" fillId="0" borderId="14" xfId="44" applyFont="1" applyFill="1" applyBorder="1" applyAlignment="1">
      <alignment horizontal="center" vertical="center"/>
    </xf>
    <xf numFmtId="49" fontId="63" fillId="0" borderId="14" xfId="44" applyNumberFormat="1" applyFont="1" applyFill="1" applyBorder="1" applyAlignment="1">
      <alignment horizontal="center" vertical="center"/>
    </xf>
    <xf numFmtId="0" fontId="63" fillId="0" borderId="14" xfId="44" applyFont="1" applyBorder="1"/>
    <xf numFmtId="0" fontId="63" fillId="0" borderId="14" xfId="44" applyFont="1" applyBorder="1" applyAlignment="1">
      <alignment vertical="center"/>
    </xf>
    <xf numFmtId="0" fontId="63" fillId="0" borderId="14" xfId="44" applyFont="1" applyBorder="1" applyAlignment="1">
      <alignment horizontal="center" vertical="center"/>
    </xf>
    <xf numFmtId="0" fontId="64" fillId="0" borderId="0" xfId="44" applyFont="1" applyAlignment="1">
      <alignment horizontal="center"/>
    </xf>
    <xf numFmtId="0" fontId="66" fillId="0" borderId="0" xfId="151" applyFont="1" applyAlignment="1">
      <alignment vertical="center"/>
    </xf>
    <xf numFmtId="0" fontId="62" fillId="0" borderId="0" xfId="151" applyFont="1" applyAlignment="1">
      <alignment vertical="top"/>
    </xf>
    <xf numFmtId="0" fontId="63" fillId="0" borderId="0" xfId="44" applyFont="1" applyAlignment="1"/>
    <xf numFmtId="0" fontId="64" fillId="0" borderId="0" xfId="44" applyFont="1" applyAlignment="1"/>
    <xf numFmtId="0" fontId="63" fillId="0" borderId="14" xfId="44" applyFont="1" applyFill="1" applyBorder="1" applyAlignment="1">
      <alignment horizontal="center" vertical="center" wrapText="1"/>
    </xf>
    <xf numFmtId="0" fontId="63" fillId="0" borderId="21" xfId="44" applyFont="1" applyFill="1" applyBorder="1" applyAlignment="1">
      <alignment horizontal="center" vertical="center" wrapText="1"/>
    </xf>
    <xf numFmtId="0" fontId="19" fillId="0" borderId="14" xfId="186" applyFont="1" applyBorder="1" applyAlignment="1">
      <alignment horizontal="center" vertical="center" textRotation="90" wrapText="1"/>
    </xf>
    <xf numFmtId="0" fontId="19" fillId="0" borderId="14" xfId="186" applyFont="1" applyBorder="1" applyAlignment="1">
      <alignment horizontal="center" vertical="center" wrapText="1"/>
    </xf>
    <xf numFmtId="0" fontId="63" fillId="0" borderId="14" xfId="44" applyFont="1" applyBorder="1" applyAlignment="1">
      <alignment horizontal="center" vertical="center" textRotation="90"/>
    </xf>
    <xf numFmtId="49" fontId="62" fillId="0" borderId="14" xfId="151" applyNumberFormat="1" applyFont="1" applyBorder="1" applyAlignment="1">
      <alignment horizontal="center" vertical="center"/>
    </xf>
    <xf numFmtId="0" fontId="62" fillId="0" borderId="14" xfId="151" applyFont="1" applyBorder="1" applyAlignment="1">
      <alignment horizontal="center" vertical="center" wrapText="1"/>
    </xf>
    <xf numFmtId="0" fontId="19" fillId="0" borderId="0" xfId="0" applyFont="1" applyFill="1" applyAlignment="1">
      <alignment horizontal="center"/>
    </xf>
    <xf numFmtId="0" fontId="63" fillId="0" borderId="0" xfId="44" applyFont="1" applyFill="1" applyAlignment="1">
      <alignment vertical="center"/>
    </xf>
    <xf numFmtId="0" fontId="62" fillId="0" borderId="14" xfId="0" applyFont="1" applyFill="1" applyBorder="1" applyAlignment="1">
      <alignment horizontal="center" vertical="center" wrapText="1"/>
    </xf>
    <xf numFmtId="49" fontId="62" fillId="0" borderId="14" xfId="0" applyNumberFormat="1" applyFont="1" applyFill="1" applyBorder="1" applyAlignment="1">
      <alignment horizontal="center" vertical="center" wrapText="1"/>
    </xf>
    <xf numFmtId="0" fontId="62" fillId="0" borderId="14" xfId="0" applyFont="1" applyFill="1" applyBorder="1" applyAlignment="1">
      <alignment horizontal="left" vertical="center" wrapText="1"/>
    </xf>
    <xf numFmtId="49" fontId="63" fillId="0" borderId="0" xfId="44" applyNumberFormat="1" applyFont="1" applyFill="1"/>
    <xf numFmtId="0" fontId="64" fillId="0" borderId="0" xfId="44" applyFont="1" applyAlignment="1">
      <alignment horizontal="left" vertical="center"/>
    </xf>
    <xf numFmtId="0" fontId="19" fillId="0" borderId="0" xfId="0" applyFont="1" applyFill="1" applyAlignment="1">
      <alignment horizontal="left" vertical="center"/>
    </xf>
    <xf numFmtId="0" fontId="63" fillId="0" borderId="0" xfId="44" applyFont="1" applyFill="1" applyAlignment="1">
      <alignment horizontal="left" vertical="center"/>
    </xf>
    <xf numFmtId="0" fontId="0" fillId="0" borderId="0" xfId="0" applyAlignment="1">
      <alignment horizontal="left" vertical="center"/>
    </xf>
    <xf numFmtId="0" fontId="64" fillId="0" borderId="0" xfId="44" applyFont="1" applyAlignment="1">
      <alignment horizontal="center" wrapText="1"/>
    </xf>
    <xf numFmtId="0" fontId="62" fillId="0" borderId="0" xfId="151" applyFont="1" applyAlignment="1">
      <alignment vertical="center"/>
    </xf>
    <xf numFmtId="0" fontId="63" fillId="0" borderId="0" xfId="44" applyFont="1" applyFill="1" applyBorder="1" applyAlignment="1"/>
    <xf numFmtId="49" fontId="63" fillId="0" borderId="14" xfId="44" applyNumberFormat="1" applyFont="1" applyBorder="1" applyAlignment="1">
      <alignment horizontal="center"/>
    </xf>
    <xf numFmtId="49" fontId="63" fillId="0" borderId="0" xfId="44" applyNumberFormat="1" applyFont="1"/>
    <xf numFmtId="0" fontId="19" fillId="0" borderId="8" xfId="0" applyNumberFormat="1" applyFont="1" applyBorder="1"/>
    <xf numFmtId="169" fontId="32" fillId="25" borderId="8" xfId="0" applyNumberFormat="1" applyFont="1" applyFill="1" applyBorder="1" applyAlignment="1">
      <alignment horizontal="right" vertical="center" wrapText="1"/>
    </xf>
    <xf numFmtId="169" fontId="19" fillId="27" borderId="8" xfId="0" applyNumberFormat="1" applyFont="1" applyFill="1" applyBorder="1" applyAlignment="1">
      <alignment horizontal="right" vertical="center" wrapText="1"/>
    </xf>
    <xf numFmtId="0" fontId="19" fillId="27" borderId="8" xfId="0" applyFont="1" applyFill="1" applyBorder="1" applyAlignment="1">
      <alignment horizontal="right" vertical="center" wrapText="1"/>
    </xf>
    <xf numFmtId="0" fontId="36" fillId="0" borderId="8" xfId="44" applyFont="1" applyBorder="1" applyAlignment="1">
      <alignment horizontal="center" vertical="center"/>
    </xf>
    <xf numFmtId="0" fontId="19" fillId="0" borderId="8" xfId="0" applyFont="1" applyFill="1" applyBorder="1" applyAlignment="1">
      <alignment horizontal="center" vertical="center" textRotation="90" wrapText="1"/>
    </xf>
    <xf numFmtId="0" fontId="36" fillId="0" borderId="14" xfId="44" applyFont="1" applyFill="1" applyBorder="1" applyAlignment="1">
      <alignment vertical="center" wrapText="1"/>
    </xf>
    <xf numFmtId="10" fontId="36" fillId="0" borderId="14" xfId="44" applyNumberFormat="1" applyFont="1" applyFill="1" applyBorder="1" applyAlignment="1">
      <alignment horizontal="center" vertical="center" wrapText="1"/>
    </xf>
    <xf numFmtId="0" fontId="36" fillId="0" borderId="13" xfId="44" applyFont="1" applyBorder="1" applyAlignment="1">
      <alignment vertical="center" wrapText="1"/>
    </xf>
    <xf numFmtId="0" fontId="36" fillId="0" borderId="22" xfId="44" applyFont="1" applyFill="1" applyBorder="1" applyAlignment="1">
      <alignment vertical="center" wrapText="1"/>
    </xf>
    <xf numFmtId="49" fontId="36" fillId="0" borderId="14" xfId="84" applyNumberFormat="1" applyFont="1" applyFill="1" applyBorder="1" applyAlignment="1">
      <alignment horizontal="center" vertical="center" wrapText="1"/>
    </xf>
    <xf numFmtId="49" fontId="36" fillId="0" borderId="14" xfId="44" applyNumberFormat="1" applyFont="1" applyBorder="1" applyAlignment="1">
      <alignment horizontal="center" vertical="center" wrapText="1"/>
    </xf>
    <xf numFmtId="0" fontId="36" fillId="0" borderId="14" xfId="44" applyFont="1" applyBorder="1" applyAlignment="1">
      <alignment vertical="center" wrapText="1"/>
    </xf>
    <xf numFmtId="0" fontId="36" fillId="0" borderId="14" xfId="44" applyFont="1" applyBorder="1"/>
    <xf numFmtId="0" fontId="36" fillId="0" borderId="14" xfId="44" applyFont="1" applyBorder="1" applyAlignment="1">
      <alignment horizontal="center"/>
    </xf>
    <xf numFmtId="0" fontId="0" fillId="27" borderId="18" xfId="0" applyFont="1" applyFill="1" applyBorder="1" applyAlignment="1">
      <alignment horizontal="center" vertical="center" textRotation="90" wrapText="1"/>
    </xf>
    <xf numFmtId="0" fontId="32" fillId="27" borderId="8" xfId="50" applyFont="1" applyFill="1" applyBorder="1" applyAlignment="1">
      <alignment horizontal="center" vertical="center"/>
    </xf>
    <xf numFmtId="0" fontId="62" fillId="0" borderId="14" xfId="0" applyFont="1" applyFill="1" applyBorder="1" applyAlignment="1">
      <alignment horizontal="center" vertical="center" wrapText="1"/>
    </xf>
    <xf numFmtId="0" fontId="19" fillId="0" borderId="14" xfId="0" applyFont="1" applyBorder="1"/>
    <xf numFmtId="0" fontId="0" fillId="27" borderId="17" xfId="0" applyFont="1" applyFill="1" applyBorder="1" applyAlignment="1">
      <alignment horizontal="center" vertical="center" textRotation="90" wrapText="1"/>
    </xf>
    <xf numFmtId="49" fontId="32" fillId="27" borderId="14" xfId="151" applyNumberFormat="1" applyFont="1" applyFill="1" applyBorder="1" applyAlignment="1">
      <alignment horizontal="center" vertical="center"/>
    </xf>
    <xf numFmtId="0" fontId="19" fillId="27" borderId="14" xfId="0" applyFont="1" applyFill="1" applyBorder="1" applyAlignment="1">
      <alignment horizontal="right" vertical="center" wrapText="1"/>
    </xf>
    <xf numFmtId="0" fontId="19" fillId="25" borderId="8" xfId="0" applyFont="1" applyFill="1" applyBorder="1" applyAlignment="1">
      <alignment horizontal="center" vertical="center" wrapText="1"/>
    </xf>
    <xf numFmtId="0" fontId="0" fillId="27" borderId="17" xfId="0" applyFont="1" applyFill="1" applyBorder="1" applyAlignment="1">
      <alignment vertical="center" textRotation="90" wrapText="1"/>
    </xf>
    <xf numFmtId="0" fontId="19" fillId="27" borderId="18" xfId="0" applyFont="1" applyFill="1" applyBorder="1" applyAlignment="1">
      <alignment horizontal="center" vertical="center" textRotation="90" wrapText="1"/>
    </xf>
    <xf numFmtId="0" fontId="0" fillId="27" borderId="19" xfId="0" applyFont="1" applyFill="1" applyBorder="1" applyAlignment="1">
      <alignment horizontal="center" vertical="center" wrapText="1"/>
    </xf>
    <xf numFmtId="0" fontId="0" fillId="27" borderId="15" xfId="0" applyFont="1" applyFill="1" applyBorder="1" applyAlignment="1">
      <alignment horizontal="center" vertical="center" wrapText="1"/>
    </xf>
    <xf numFmtId="49" fontId="0" fillId="27" borderId="15" xfId="0" applyNumberFormat="1" applyFont="1" applyFill="1" applyBorder="1" applyAlignment="1">
      <alignment horizontal="center" vertical="center" wrapText="1"/>
    </xf>
    <xf numFmtId="0" fontId="0" fillId="27" borderId="20" xfId="0" applyFont="1" applyFill="1" applyBorder="1" applyAlignment="1">
      <alignment horizontal="center" vertical="center" wrapText="1"/>
    </xf>
    <xf numFmtId="49" fontId="26" fillId="27" borderId="24" xfId="0" applyNumberFormat="1" applyFont="1" applyFill="1" applyBorder="1" applyAlignment="1">
      <alignment horizontal="center" vertical="center"/>
    </xf>
    <xf numFmtId="0" fontId="46" fillId="27" borderId="21" xfId="0" applyFont="1" applyFill="1" applyBorder="1" applyAlignment="1">
      <alignment horizontal="center" vertical="center" wrapText="1"/>
    </xf>
    <xf numFmtId="0" fontId="19" fillId="27" borderId="21" xfId="0" applyFont="1" applyFill="1" applyBorder="1"/>
    <xf numFmtId="49" fontId="32" fillId="27" borderId="22" xfId="0" applyNumberFormat="1" applyFont="1" applyFill="1" applyBorder="1" applyAlignment="1">
      <alignment horizontal="center" vertical="center"/>
    </xf>
    <xf numFmtId="0" fontId="36" fillId="27" borderId="14" xfId="0" applyFont="1" applyFill="1" applyBorder="1" applyAlignment="1">
      <alignment horizontal="center" vertical="center" wrapText="1"/>
    </xf>
    <xf numFmtId="169" fontId="0" fillId="27" borderId="14" xfId="0" applyNumberFormat="1" applyFont="1" applyFill="1" applyBorder="1" applyAlignment="1">
      <alignment horizontal="center" vertical="center"/>
    </xf>
    <xf numFmtId="0" fontId="19" fillId="27" borderId="14" xfId="0" applyFont="1" applyFill="1" applyBorder="1" applyAlignment="1">
      <alignment horizontal="center" vertical="center"/>
    </xf>
    <xf numFmtId="49" fontId="32" fillId="27" borderId="14" xfId="0" applyNumberFormat="1" applyFont="1" applyFill="1" applyBorder="1" applyAlignment="1">
      <alignment horizontal="center" vertical="center"/>
    </xf>
    <xf numFmtId="0" fontId="36" fillId="27" borderId="23" xfId="0" applyFont="1" applyFill="1" applyBorder="1" applyAlignment="1">
      <alignment horizontal="center" vertical="center" wrapText="1"/>
    </xf>
    <xf numFmtId="0" fontId="19" fillId="27" borderId="21" xfId="0" applyFont="1" applyFill="1" applyBorder="1" applyAlignment="1">
      <alignment horizontal="center" vertical="center"/>
    </xf>
    <xf numFmtId="169" fontId="19" fillId="27" borderId="14" xfId="0" applyNumberFormat="1" applyFont="1" applyFill="1" applyBorder="1" applyAlignment="1">
      <alignment horizontal="center" vertical="center"/>
    </xf>
    <xf numFmtId="49" fontId="26" fillId="27" borderId="14" xfId="0" applyNumberFormat="1" applyFont="1" applyFill="1" applyBorder="1" applyAlignment="1">
      <alignment horizontal="center" vertical="center"/>
    </xf>
    <xf numFmtId="0" fontId="46" fillId="27" borderId="14" xfId="0" applyFont="1" applyFill="1" applyBorder="1" applyAlignment="1">
      <alignment horizontal="center" vertical="center" wrapText="1"/>
    </xf>
    <xf numFmtId="49" fontId="60" fillId="27" borderId="14" xfId="0" applyNumberFormat="1" applyFont="1" applyFill="1" applyBorder="1" applyAlignment="1">
      <alignment horizontal="center" vertical="center" wrapText="1"/>
    </xf>
    <xf numFmtId="49" fontId="32" fillId="27" borderId="8" xfId="151" applyNumberFormat="1" applyFont="1" applyFill="1" applyBorder="1" applyAlignment="1">
      <alignment horizontal="center" vertical="center"/>
    </xf>
    <xf numFmtId="0" fontId="36" fillId="27" borderId="14" xfId="0" applyFont="1" applyFill="1" applyBorder="1" applyAlignment="1">
      <alignment horizontal="left" vertical="center" wrapText="1"/>
    </xf>
    <xf numFmtId="0" fontId="32" fillId="27" borderId="8" xfId="151" applyFont="1" applyFill="1" applyBorder="1" applyAlignment="1">
      <alignment horizontal="center"/>
    </xf>
    <xf numFmtId="0" fontId="32" fillId="27" borderId="0" xfId="151" applyFont="1" applyFill="1" applyAlignment="1">
      <alignment horizontal="center"/>
    </xf>
    <xf numFmtId="0" fontId="26" fillId="27" borderId="8" xfId="151" applyFont="1" applyFill="1" applyBorder="1" applyAlignment="1">
      <alignment horizontal="center" vertical="center"/>
    </xf>
    <xf numFmtId="0" fontId="37" fillId="27" borderId="8" xfId="44" applyFont="1" applyFill="1" applyBorder="1" applyAlignment="1">
      <alignment horizontal="center" vertical="center" wrapText="1"/>
    </xf>
    <xf numFmtId="169" fontId="26" fillId="27" borderId="8" xfId="151" applyNumberFormat="1" applyFont="1" applyFill="1" applyBorder="1" applyAlignment="1">
      <alignment horizontal="right" vertical="center"/>
    </xf>
    <xf numFmtId="49" fontId="32" fillId="27" borderId="8" xfId="151" applyNumberFormat="1" applyFont="1" applyFill="1" applyBorder="1" applyAlignment="1">
      <alignment horizontal="right" vertical="center"/>
    </xf>
    <xf numFmtId="0" fontId="5" fillId="27" borderId="0" xfId="151" applyFill="1"/>
    <xf numFmtId="0" fontId="32" fillId="27" borderId="8" xfId="151" applyFont="1" applyFill="1" applyBorder="1" applyAlignment="1">
      <alignment horizontal="center" vertical="center"/>
    </xf>
    <xf numFmtId="0" fontId="19" fillId="27" borderId="8" xfId="44" applyFont="1" applyFill="1" applyBorder="1" applyAlignment="1">
      <alignment horizontal="center" vertical="center" wrapText="1"/>
    </xf>
    <xf numFmtId="0" fontId="38" fillId="27" borderId="8" xfId="151" applyFont="1" applyFill="1" applyBorder="1" applyAlignment="1">
      <alignment horizontal="center" vertical="center"/>
    </xf>
    <xf numFmtId="0" fontId="38" fillId="27" borderId="8" xfId="44" applyFont="1" applyFill="1" applyBorder="1" applyAlignment="1">
      <alignment horizontal="center" vertical="center" wrapText="1"/>
    </xf>
    <xf numFmtId="0" fontId="32" fillId="27" borderId="8" xfId="151" applyFont="1" applyFill="1" applyBorder="1" applyAlignment="1">
      <alignment horizontal="center" vertical="center" wrapText="1"/>
    </xf>
    <xf numFmtId="4" fontId="19" fillId="27" borderId="8" xfId="151" applyNumberFormat="1" applyFont="1" applyFill="1" applyBorder="1" applyAlignment="1">
      <alignment horizontal="right" vertical="center"/>
    </xf>
    <xf numFmtId="0" fontId="36" fillId="27" borderId="8" xfId="44" applyFont="1" applyFill="1" applyBorder="1" applyAlignment="1">
      <alignment horizontal="right" vertical="center"/>
    </xf>
    <xf numFmtId="0" fontId="52" fillId="27" borderId="8" xfId="151" applyFont="1" applyFill="1" applyBorder="1" applyAlignment="1">
      <alignment horizontal="right" vertical="center"/>
    </xf>
    <xf numFmtId="4" fontId="19" fillId="25" borderId="8" xfId="151" applyNumberFormat="1" applyFont="1" applyFill="1" applyBorder="1" applyAlignment="1">
      <alignment horizontal="right" vertical="center"/>
    </xf>
    <xf numFmtId="49" fontId="32" fillId="28" borderId="8" xfId="151" applyNumberFormat="1" applyFont="1" applyFill="1" applyBorder="1" applyAlignment="1">
      <alignment horizontal="center" vertical="center"/>
    </xf>
    <xf numFmtId="0" fontId="32" fillId="28" borderId="8" xfId="151" applyFont="1" applyFill="1" applyBorder="1" applyAlignment="1">
      <alignment horizontal="center" vertical="center" wrapText="1"/>
    </xf>
    <xf numFmtId="0" fontId="19" fillId="28" borderId="8" xfId="0" applyFont="1" applyFill="1" applyBorder="1" applyAlignment="1">
      <alignment horizontal="right" vertical="center" wrapText="1"/>
    </xf>
    <xf numFmtId="3" fontId="19" fillId="25" borderId="8" xfId="151" applyNumberFormat="1" applyFont="1" applyFill="1" applyBorder="1" applyAlignment="1">
      <alignment horizontal="right" vertical="center"/>
    </xf>
    <xf numFmtId="49" fontId="19" fillId="25" borderId="8" xfId="198" applyNumberFormat="1" applyFont="1" applyFill="1" applyBorder="1" applyAlignment="1" applyProtection="1">
      <alignment horizontal="right" vertical="center" wrapText="1"/>
    </xf>
    <xf numFmtId="4" fontId="32" fillId="25" borderId="8" xfId="151" applyNumberFormat="1" applyFont="1" applyFill="1" applyBorder="1" applyAlignment="1">
      <alignment horizontal="right" vertical="center"/>
    </xf>
    <xf numFmtId="49" fontId="32" fillId="25" borderId="8" xfId="151" applyNumberFormat="1" applyFont="1" applyFill="1" applyBorder="1" applyAlignment="1">
      <alignment horizontal="center" vertical="center"/>
    </xf>
    <xf numFmtId="49" fontId="19" fillId="27" borderId="8" xfId="198" applyNumberFormat="1" applyFont="1" applyFill="1" applyBorder="1" applyAlignment="1" applyProtection="1">
      <alignment horizontal="center" vertical="center" wrapText="1"/>
    </xf>
    <xf numFmtId="0" fontId="32" fillId="25" borderId="8" xfId="195" applyNumberFormat="1" applyFont="1" applyFill="1" applyBorder="1" applyAlignment="1">
      <alignment horizontal="right" vertical="center" wrapText="1"/>
    </xf>
    <xf numFmtId="0" fontId="32" fillId="25" borderId="8" xfId="151" applyFont="1" applyFill="1" applyBorder="1" applyAlignment="1">
      <alignment horizontal="left" vertical="center" wrapText="1"/>
    </xf>
    <xf numFmtId="4" fontId="32" fillId="27" borderId="8" xfId="151" applyNumberFormat="1" applyFont="1" applyFill="1" applyBorder="1" applyAlignment="1">
      <alignment horizontal="right" vertical="center"/>
    </xf>
    <xf numFmtId="0" fontId="19" fillId="25" borderId="13" xfId="0" applyFont="1" applyFill="1" applyBorder="1" applyAlignment="1">
      <alignment horizontal="right" vertical="center" wrapText="1"/>
    </xf>
    <xf numFmtId="49" fontId="62" fillId="0" borderId="14" xfId="151" applyNumberFormat="1" applyFont="1" applyFill="1" applyBorder="1" applyAlignment="1">
      <alignment horizontal="center" vertical="center"/>
    </xf>
    <xf numFmtId="0" fontId="62" fillId="0" borderId="14" xfId="151" applyFont="1" applyFill="1" applyBorder="1" applyAlignment="1">
      <alignment horizontal="center" vertical="center" wrapText="1"/>
    </xf>
    <xf numFmtId="0" fontId="63" fillId="0" borderId="0" xfId="44" applyFont="1" applyFill="1"/>
    <xf numFmtId="0" fontId="36" fillId="25" borderId="8" xfId="44" applyFont="1" applyFill="1" applyBorder="1" applyAlignment="1">
      <alignment horizontal="center" vertical="center"/>
    </xf>
    <xf numFmtId="0" fontId="36" fillId="25" borderId="8" xfId="44" applyFont="1" applyFill="1" applyBorder="1" applyAlignment="1">
      <alignment vertical="center"/>
    </xf>
    <xf numFmtId="0" fontId="36" fillId="27" borderId="0" xfId="44" applyFont="1" applyFill="1" applyAlignment="1">
      <alignment horizontal="center" vertical="center"/>
    </xf>
    <xf numFmtId="0" fontId="19" fillId="27" borderId="0" xfId="44" applyFill="1"/>
    <xf numFmtId="0" fontId="36" fillId="25" borderId="0" xfId="44" applyFont="1" applyFill="1" applyAlignment="1">
      <alignment horizontal="center" vertical="center"/>
    </xf>
    <xf numFmtId="0" fontId="19" fillId="25" borderId="0" xfId="44" applyFill="1"/>
    <xf numFmtId="0" fontId="19" fillId="25" borderId="8" xfId="151" applyFont="1" applyFill="1" applyBorder="1" applyAlignment="1">
      <alignment horizontal="center" vertical="center" wrapText="1"/>
    </xf>
    <xf numFmtId="0" fontId="36" fillId="27" borderId="14" xfId="44" applyFont="1" applyFill="1" applyBorder="1" applyAlignment="1">
      <alignment horizontal="center" vertical="center"/>
    </xf>
    <xf numFmtId="0" fontId="36" fillId="25" borderId="8" xfId="44" applyFont="1" applyFill="1" applyBorder="1" applyAlignment="1">
      <alignment horizontal="left" vertical="center"/>
    </xf>
    <xf numFmtId="0" fontId="19" fillId="25" borderId="11" xfId="151" applyFont="1" applyFill="1" applyBorder="1" applyAlignment="1">
      <alignment horizontal="center" vertical="center" wrapText="1"/>
    </xf>
    <xf numFmtId="0" fontId="19" fillId="25" borderId="14" xfId="151" applyFont="1" applyFill="1" applyBorder="1" applyAlignment="1">
      <alignment horizontal="center" vertical="center" wrapText="1"/>
    </xf>
    <xf numFmtId="0" fontId="36" fillId="25" borderId="14" xfId="44" applyFont="1" applyFill="1" applyBorder="1" applyAlignment="1">
      <alignment horizontal="left" vertical="center"/>
    </xf>
    <xf numFmtId="0" fontId="36" fillId="25" borderId="14" xfId="44" applyFont="1" applyFill="1" applyBorder="1" applyAlignment="1">
      <alignment horizontal="center" vertical="center"/>
    </xf>
    <xf numFmtId="0" fontId="36" fillId="25" borderId="14" xfId="44" applyFont="1" applyFill="1" applyBorder="1" applyAlignment="1">
      <alignment vertical="center"/>
    </xf>
    <xf numFmtId="0" fontId="41" fillId="27" borderId="8" xfId="50" applyFont="1" applyFill="1" applyBorder="1" applyAlignment="1">
      <alignment horizontal="center" vertical="center"/>
    </xf>
    <xf numFmtId="49" fontId="41" fillId="27" borderId="8" xfId="50" applyNumberFormat="1" applyFont="1" applyFill="1" applyBorder="1" applyAlignment="1">
      <alignment horizontal="center" vertical="center"/>
    </xf>
    <xf numFmtId="0" fontId="19" fillId="27" borderId="0" xfId="0" applyFont="1" applyFill="1"/>
    <xf numFmtId="0" fontId="0" fillId="27" borderId="0" xfId="0" applyFill="1"/>
    <xf numFmtId="0" fontId="0" fillId="27" borderId="0" xfId="0" applyFont="1" applyFill="1"/>
    <xf numFmtId="0" fontId="19" fillId="27" borderId="8" xfId="151" applyFont="1" applyFill="1" applyBorder="1" applyAlignment="1">
      <alignment horizontal="center" vertical="center"/>
    </xf>
    <xf numFmtId="0" fontId="0" fillId="25" borderId="0" xfId="0" applyFill="1"/>
    <xf numFmtId="49" fontId="32" fillId="27" borderId="8" xfId="50" applyNumberFormat="1" applyFont="1" applyFill="1" applyBorder="1" applyAlignment="1">
      <alignment horizontal="center" vertical="center"/>
    </xf>
    <xf numFmtId="0" fontId="37" fillId="27" borderId="8" xfId="0" applyFont="1" applyFill="1" applyBorder="1" applyAlignment="1">
      <alignment horizontal="right" vertical="center" wrapText="1"/>
    </xf>
    <xf numFmtId="169" fontId="37" fillId="25" borderId="8" xfId="0" applyNumberFormat="1" applyFont="1" applyFill="1" applyBorder="1" applyAlignment="1">
      <alignment horizontal="right" vertical="center" wrapText="1"/>
    </xf>
    <xf numFmtId="169" fontId="37" fillId="27" borderId="8" xfId="0" applyNumberFormat="1" applyFont="1" applyFill="1" applyBorder="1" applyAlignment="1">
      <alignment horizontal="right" vertical="center" wrapText="1"/>
    </xf>
    <xf numFmtId="1" fontId="37" fillId="27" borderId="8" xfId="0" applyNumberFormat="1" applyFont="1" applyFill="1" applyBorder="1" applyAlignment="1">
      <alignment horizontal="right" vertical="center" wrapText="1"/>
    </xf>
    <xf numFmtId="169" fontId="26" fillId="27" borderId="8" xfId="50" applyNumberFormat="1" applyFont="1" applyFill="1" applyBorder="1" applyAlignment="1">
      <alignment horizontal="right" vertical="center"/>
    </xf>
    <xf numFmtId="169" fontId="19" fillId="26" borderId="8" xfId="0" applyNumberFormat="1" applyFont="1" applyFill="1" applyBorder="1" applyAlignment="1">
      <alignment horizontal="right" vertical="center" wrapText="1"/>
    </xf>
    <xf numFmtId="0" fontId="19" fillId="26" borderId="8" xfId="0" applyFont="1" applyFill="1" applyBorder="1" applyAlignment="1">
      <alignment horizontal="right" vertical="center" wrapText="1"/>
    </xf>
    <xf numFmtId="169" fontId="32" fillId="26" borderId="8" xfId="0" applyNumberFormat="1" applyFont="1" applyFill="1" applyBorder="1" applyAlignment="1">
      <alignment horizontal="right" vertical="center" wrapText="1"/>
    </xf>
    <xf numFmtId="169" fontId="32" fillId="27" borderId="8" xfId="50" applyNumberFormat="1" applyFont="1" applyFill="1" applyBorder="1" applyAlignment="1">
      <alignment horizontal="right" vertical="center"/>
    </xf>
    <xf numFmtId="0" fontId="19" fillId="25" borderId="0" xfId="0" applyFont="1" applyFill="1"/>
    <xf numFmtId="0" fontId="32" fillId="26" borderId="8" xfId="0" applyFont="1" applyFill="1" applyBorder="1" applyAlignment="1">
      <alignment horizontal="right" vertical="center" wrapText="1"/>
    </xf>
    <xf numFmtId="0" fontId="19" fillId="25" borderId="8" xfId="50" applyFont="1" applyFill="1" applyBorder="1" applyAlignment="1">
      <alignment horizontal="right" vertical="center" wrapText="1"/>
    </xf>
    <xf numFmtId="0" fontId="44" fillId="25" borderId="8" xfId="50" applyFont="1" applyFill="1" applyBorder="1" applyAlignment="1">
      <alignment horizontal="right" vertical="center" wrapText="1"/>
    </xf>
    <xf numFmtId="0" fontId="19" fillId="25" borderId="14" xfId="0" applyFont="1" applyFill="1" applyBorder="1" applyAlignment="1">
      <alignment horizontal="right" vertical="center" wrapText="1"/>
    </xf>
    <xf numFmtId="0" fontId="19" fillId="28" borderId="8" xfId="0" applyFont="1" applyFill="1" applyBorder="1" applyAlignment="1">
      <alignment horizontal="center" vertical="center" wrapText="1"/>
    </xf>
    <xf numFmtId="169" fontId="19" fillId="27" borderId="21" xfId="0" applyNumberFormat="1" applyFont="1" applyFill="1" applyBorder="1" applyAlignment="1">
      <alignment horizontal="center" vertical="center"/>
    </xf>
    <xf numFmtId="0" fontId="32" fillId="26" borderId="8" xfId="151" applyFont="1" applyFill="1" applyBorder="1" applyAlignment="1">
      <alignment horizontal="center" vertical="center"/>
    </xf>
    <xf numFmtId="0" fontId="32" fillId="26" borderId="8" xfId="44" applyFont="1" applyFill="1" applyBorder="1" applyAlignment="1">
      <alignment horizontal="center" vertical="center" wrapText="1"/>
    </xf>
    <xf numFmtId="0" fontId="32" fillId="26" borderId="0" xfId="0" applyFont="1" applyFill="1"/>
    <xf numFmtId="49" fontId="32" fillId="26" borderId="8" xfId="151" applyNumberFormat="1" applyFont="1" applyFill="1" applyBorder="1" applyAlignment="1">
      <alignment horizontal="center" vertical="center"/>
    </xf>
    <xf numFmtId="0" fontId="32" fillId="26" borderId="8" xfId="151" applyFont="1" applyFill="1" applyBorder="1" applyAlignment="1">
      <alignment horizontal="center" vertical="center" wrapText="1"/>
    </xf>
    <xf numFmtId="0" fontId="19" fillId="26" borderId="0" xfId="0" applyFont="1" applyFill="1"/>
    <xf numFmtId="0" fontId="0" fillId="26" borderId="0" xfId="0" applyFill="1"/>
    <xf numFmtId="169" fontId="32" fillId="27" borderId="8" xfId="0" applyNumberFormat="1" applyFont="1" applyFill="1" applyBorder="1" applyAlignment="1">
      <alignment horizontal="right" vertical="center" wrapText="1"/>
    </xf>
    <xf numFmtId="169" fontId="0" fillId="27" borderId="14" xfId="0" applyNumberFormat="1" applyFont="1" applyFill="1" applyBorder="1" applyAlignment="1">
      <alignment horizontal="right" vertical="center"/>
    </xf>
    <xf numFmtId="4" fontId="37" fillId="27" borderId="8" xfId="151" applyNumberFormat="1" applyFont="1" applyFill="1" applyBorder="1" applyAlignment="1">
      <alignment horizontal="right" vertical="center"/>
    </xf>
    <xf numFmtId="4" fontId="19" fillId="26" borderId="8" xfId="151" applyNumberFormat="1" applyFont="1" applyFill="1" applyBorder="1" applyAlignment="1">
      <alignment horizontal="right" vertical="center"/>
    </xf>
    <xf numFmtId="0" fontId="32" fillId="27" borderId="8" xfId="151" applyFont="1" applyFill="1" applyBorder="1" applyAlignment="1">
      <alignment horizontal="center" wrapText="1"/>
    </xf>
    <xf numFmtId="0" fontId="32" fillId="25" borderId="8" xfId="151" applyFont="1" applyFill="1" applyBorder="1" applyAlignment="1">
      <alignment horizontal="center" wrapText="1"/>
    </xf>
    <xf numFmtId="169" fontId="0" fillId="27" borderId="0" xfId="0" applyNumberFormat="1" applyFont="1" applyFill="1"/>
    <xf numFmtId="0" fontId="32" fillId="27" borderId="0" xfId="151" applyFont="1" applyFill="1" applyAlignment="1">
      <alignment vertical="top"/>
    </xf>
    <xf numFmtId="0" fontId="26" fillId="27" borderId="0" xfId="48" applyFont="1" applyFill="1" applyBorder="1" applyAlignment="1"/>
    <xf numFmtId="0" fontId="37" fillId="27" borderId="0" xfId="186" applyFont="1" applyFill="1" applyBorder="1" applyAlignment="1"/>
    <xf numFmtId="169" fontId="19" fillId="27" borderId="14" xfId="0" applyNumberFormat="1" applyFont="1" applyFill="1" applyBorder="1" applyAlignment="1">
      <alignment horizontal="right" vertical="center" wrapText="1"/>
    </xf>
    <xf numFmtId="0" fontId="19" fillId="28" borderId="14" xfId="0" applyFont="1" applyFill="1" applyBorder="1" applyAlignment="1">
      <alignment horizontal="right" vertical="center" wrapText="1"/>
    </xf>
    <xf numFmtId="0" fontId="19" fillId="26" borderId="14" xfId="0" applyFont="1" applyFill="1" applyBorder="1" applyAlignment="1">
      <alignment horizontal="right" vertical="center" wrapText="1"/>
    </xf>
    <xf numFmtId="49" fontId="32" fillId="27" borderId="0" xfId="50" applyNumberFormat="1" applyFont="1" applyFill="1" applyBorder="1" applyAlignment="1">
      <alignment horizontal="right" vertical="center"/>
    </xf>
    <xf numFmtId="169" fontId="32" fillId="27" borderId="0" xfId="50" applyNumberFormat="1" applyFont="1" applyFill="1" applyBorder="1" applyAlignment="1">
      <alignment horizontal="right" vertical="center"/>
    </xf>
    <xf numFmtId="49" fontId="19" fillId="27" borderId="8" xfId="50" applyNumberFormat="1" applyFont="1" applyFill="1" applyBorder="1" applyAlignment="1">
      <alignment horizontal="center" vertical="center"/>
    </xf>
    <xf numFmtId="49" fontId="32" fillId="27" borderId="8" xfId="50" applyNumberFormat="1" applyFont="1" applyFill="1" applyBorder="1" applyAlignment="1">
      <alignment horizontal="right" vertical="center"/>
    </xf>
    <xf numFmtId="0" fontId="19" fillId="26" borderId="8" xfId="151" applyFont="1" applyFill="1" applyBorder="1" applyAlignment="1">
      <alignment horizontal="center" vertical="center"/>
    </xf>
    <xf numFmtId="0" fontId="19" fillId="26" borderId="8" xfId="44" applyFont="1" applyFill="1" applyBorder="1" applyAlignment="1">
      <alignment horizontal="center" vertical="center" wrapText="1"/>
    </xf>
    <xf numFmtId="49" fontId="32" fillId="26" borderId="8" xfId="50" applyNumberFormat="1" applyFont="1" applyFill="1" applyBorder="1" applyAlignment="1">
      <alignment horizontal="right" vertical="center"/>
    </xf>
    <xf numFmtId="49" fontId="32" fillId="25" borderId="8" xfId="50" applyNumberFormat="1" applyFont="1" applyFill="1" applyBorder="1" applyAlignment="1">
      <alignment horizontal="right" vertical="center"/>
    </xf>
    <xf numFmtId="49" fontId="32" fillId="26" borderId="11" xfId="50" applyNumberFormat="1" applyFont="1" applyFill="1" applyBorder="1" applyAlignment="1">
      <alignment horizontal="right" vertical="center"/>
    </xf>
    <xf numFmtId="1" fontId="19" fillId="27" borderId="8" xfId="50" applyNumberFormat="1" applyFont="1" applyFill="1" applyBorder="1" applyAlignment="1">
      <alignment horizontal="center" vertical="center"/>
    </xf>
    <xf numFmtId="169" fontId="32" fillId="26" borderId="8" xfId="50" applyNumberFormat="1" applyFont="1" applyFill="1" applyBorder="1" applyAlignment="1">
      <alignment horizontal="right" vertical="center"/>
    </xf>
    <xf numFmtId="49" fontId="32" fillId="27" borderId="8" xfId="151" applyNumberFormat="1" applyFont="1" applyFill="1" applyBorder="1" applyAlignment="1">
      <alignment horizontal="center"/>
    </xf>
    <xf numFmtId="0" fontId="32" fillId="27" borderId="0" xfId="151" applyFont="1" applyFill="1"/>
    <xf numFmtId="1" fontId="26" fillId="27" borderId="8" xfId="151" applyNumberFormat="1" applyFont="1" applyFill="1" applyBorder="1" applyAlignment="1">
      <alignment horizontal="right" vertical="center"/>
    </xf>
    <xf numFmtId="170" fontId="37" fillId="27" borderId="8" xfId="151" applyNumberFormat="1" applyFont="1" applyFill="1" applyBorder="1" applyAlignment="1">
      <alignment horizontal="right" vertical="center"/>
    </xf>
    <xf numFmtId="169" fontId="32" fillId="27" borderId="8" xfId="151" applyNumberFormat="1" applyFont="1" applyFill="1" applyBorder="1" applyAlignment="1">
      <alignment horizontal="right" vertical="center"/>
    </xf>
    <xf numFmtId="1" fontId="32" fillId="27" borderId="8" xfId="151" applyNumberFormat="1" applyFont="1" applyFill="1" applyBorder="1" applyAlignment="1">
      <alignment horizontal="right" vertical="center"/>
    </xf>
    <xf numFmtId="169" fontId="32" fillId="26" borderId="8" xfId="151" applyNumberFormat="1" applyFont="1" applyFill="1" applyBorder="1" applyAlignment="1">
      <alignment horizontal="right" vertical="center"/>
    </xf>
    <xf numFmtId="0" fontId="5" fillId="26" borderId="0" xfId="151" applyFill="1"/>
    <xf numFmtId="0" fontId="32" fillId="27" borderId="8" xfId="151" applyFont="1" applyFill="1" applyBorder="1" applyAlignment="1">
      <alignment vertical="center" wrapText="1"/>
    </xf>
    <xf numFmtId="0" fontId="32" fillId="27" borderId="8" xfId="151" applyFont="1" applyFill="1" applyBorder="1" applyAlignment="1">
      <alignment horizontal="center" vertical="center" textRotation="90" wrapText="1"/>
    </xf>
    <xf numFmtId="0" fontId="27" fillId="27" borderId="8" xfId="151" applyFont="1" applyFill="1" applyBorder="1" applyAlignment="1">
      <alignment horizontal="center" vertical="center" textRotation="90" wrapText="1"/>
    </xf>
    <xf numFmtId="170" fontId="5" fillId="27" borderId="0" xfId="151" applyNumberFormat="1" applyFill="1"/>
    <xf numFmtId="0" fontId="1" fillId="27" borderId="0" xfId="151" applyFont="1" applyFill="1"/>
    <xf numFmtId="169" fontId="0" fillId="0" borderId="0" xfId="0" applyNumberFormat="1"/>
    <xf numFmtId="0" fontId="19" fillId="25" borderId="13" xfId="0" applyFont="1" applyFill="1" applyBorder="1" applyAlignment="1">
      <alignment horizontal="center" vertical="center" wrapText="1"/>
    </xf>
    <xf numFmtId="0" fontId="26" fillId="0" borderId="0" xfId="48" applyFont="1" applyFill="1" applyBorder="1" applyAlignment="1">
      <alignment horizontal="center"/>
    </xf>
    <xf numFmtId="0" fontId="19" fillId="27" borderId="8" xfId="0" applyFont="1" applyFill="1" applyBorder="1" applyAlignment="1">
      <alignment horizontal="center" vertical="center" wrapText="1"/>
    </xf>
    <xf numFmtId="0" fontId="36" fillId="0" borderId="8" xfId="44" applyFont="1" applyFill="1" applyBorder="1" applyAlignment="1">
      <alignment horizontal="center" vertical="center" wrapText="1"/>
    </xf>
    <xf numFmtId="0" fontId="50" fillId="0" borderId="0" xfId="151" applyFont="1" applyAlignment="1">
      <alignment horizontal="center"/>
    </xf>
    <xf numFmtId="0" fontId="37" fillId="25" borderId="8" xfId="0" applyFont="1" applyFill="1" applyBorder="1" applyAlignment="1">
      <alignment horizontal="center" vertical="center" wrapText="1"/>
    </xf>
    <xf numFmtId="0" fontId="5" fillId="0" borderId="0" xfId="151" applyAlignment="1">
      <alignment horizontal="center"/>
    </xf>
    <xf numFmtId="0" fontId="0" fillId="0" borderId="0" xfId="0" applyAlignment="1">
      <alignment horizontal="center"/>
    </xf>
    <xf numFmtId="0" fontId="32" fillId="25" borderId="8" xfId="0" applyFont="1" applyFill="1" applyBorder="1" applyAlignment="1">
      <alignment horizontal="right" vertical="center" wrapText="1"/>
    </xf>
    <xf numFmtId="0" fontId="36" fillId="27" borderId="47" xfId="151" applyFont="1" applyFill="1" applyBorder="1" applyAlignment="1">
      <alignment horizontal="center" vertical="center" wrapText="1"/>
    </xf>
    <xf numFmtId="0" fontId="19" fillId="28" borderId="12" xfId="0" applyFont="1" applyFill="1" applyBorder="1" applyAlignment="1">
      <alignment horizontal="right" vertical="center" wrapText="1"/>
    </xf>
    <xf numFmtId="0" fontId="19" fillId="25" borderId="11" xfId="0" applyFont="1" applyFill="1" applyBorder="1" applyAlignment="1">
      <alignment horizontal="right" vertical="center" wrapText="1"/>
    </xf>
    <xf numFmtId="0" fontId="19" fillId="27" borderId="10" xfId="186" applyFont="1" applyFill="1" applyBorder="1" applyAlignment="1">
      <alignment vertical="center"/>
    </xf>
    <xf numFmtId="49" fontId="32" fillId="25" borderId="14" xfId="50" applyNumberFormat="1" applyFont="1" applyFill="1" applyBorder="1" applyAlignment="1">
      <alignment horizontal="right" vertical="center"/>
    </xf>
    <xf numFmtId="169" fontId="32" fillId="25" borderId="8" xfId="151" applyNumberFormat="1" applyFont="1" applyFill="1" applyBorder="1" applyAlignment="1">
      <alignment horizontal="right" vertical="center"/>
    </xf>
    <xf numFmtId="171" fontId="32" fillId="25" borderId="8" xfId="151" applyNumberFormat="1" applyFont="1" applyFill="1" applyBorder="1" applyAlignment="1">
      <alignment horizontal="right" vertical="center"/>
    </xf>
    <xf numFmtId="169" fontId="62" fillId="25" borderId="8" xfId="0" applyNumberFormat="1" applyFont="1" applyFill="1" applyBorder="1" applyAlignment="1">
      <alignment horizontal="right" vertical="center" wrapText="1"/>
    </xf>
    <xf numFmtId="1" fontId="19" fillId="27" borderId="14" xfId="0" applyNumberFormat="1" applyFont="1" applyFill="1" applyBorder="1" applyAlignment="1">
      <alignment horizontal="center" vertical="center" wrapText="1"/>
    </xf>
    <xf numFmtId="17" fontId="19" fillId="27" borderId="38" xfId="0" applyNumberFormat="1" applyFont="1" applyFill="1" applyBorder="1" applyAlignment="1">
      <alignment horizontal="center" vertical="center"/>
    </xf>
    <xf numFmtId="0" fontId="0" fillId="27" borderId="0" xfId="0" applyFont="1" applyFill="1" applyBorder="1" applyAlignment="1">
      <alignment wrapText="1"/>
    </xf>
    <xf numFmtId="0" fontId="0" fillId="27" borderId="0" xfId="0" applyFont="1" applyFill="1" applyAlignment="1">
      <alignment wrapText="1"/>
    </xf>
    <xf numFmtId="0" fontId="0" fillId="29" borderId="0" xfId="0" applyFill="1"/>
    <xf numFmtId="0" fontId="19" fillId="25" borderId="0" xfId="0" applyFont="1" applyFill="1" applyBorder="1" applyAlignment="1">
      <alignment horizontal="right" vertical="center" wrapText="1"/>
    </xf>
    <xf numFmtId="49" fontId="32" fillId="25" borderId="0" xfId="50" applyNumberFormat="1" applyFont="1" applyFill="1" applyBorder="1" applyAlignment="1">
      <alignment horizontal="right" vertical="center"/>
    </xf>
    <xf numFmtId="0" fontId="33" fillId="27" borderId="0" xfId="0" applyFont="1" applyFill="1" applyAlignment="1"/>
    <xf numFmtId="0" fontId="27" fillId="27" borderId="0" xfId="151" applyFont="1" applyFill="1" applyAlignment="1">
      <alignment vertical="center"/>
    </xf>
    <xf numFmtId="0" fontId="35" fillId="27" borderId="0" xfId="151" applyFont="1" applyFill="1"/>
    <xf numFmtId="169" fontId="62" fillId="25" borderId="8" xfId="151" applyNumberFormat="1" applyFont="1" applyFill="1" applyBorder="1" applyAlignment="1">
      <alignment horizontal="right" vertical="center"/>
    </xf>
    <xf numFmtId="0" fontId="62" fillId="0" borderId="14" xfId="0" applyFont="1" applyFill="1" applyBorder="1" applyAlignment="1">
      <alignment horizontal="center" vertical="center" wrapText="1"/>
    </xf>
    <xf numFmtId="169" fontId="19" fillId="27" borderId="13" xfId="0" applyNumberFormat="1" applyFont="1" applyFill="1" applyBorder="1" applyAlignment="1">
      <alignment horizontal="right" vertical="center" wrapText="1"/>
    </xf>
    <xf numFmtId="0" fontId="19" fillId="27" borderId="11" xfId="0" applyFont="1" applyFill="1" applyBorder="1" applyAlignment="1">
      <alignment horizontal="right" vertical="center" wrapText="1"/>
    </xf>
    <xf numFmtId="0" fontId="19" fillId="27" borderId="9" xfId="0" applyFont="1" applyFill="1" applyBorder="1" applyAlignment="1">
      <alignment horizontal="right" vertical="center" wrapText="1"/>
    </xf>
    <xf numFmtId="0" fontId="36" fillId="27" borderId="38" xfId="0" applyFont="1" applyFill="1" applyBorder="1" applyAlignment="1">
      <alignment horizontal="left" vertical="center" wrapText="1"/>
    </xf>
    <xf numFmtId="169" fontId="0" fillId="27" borderId="14" xfId="0" applyNumberFormat="1" applyFill="1" applyBorder="1" applyAlignment="1">
      <alignment horizontal="right" vertical="center"/>
    </xf>
    <xf numFmtId="49" fontId="32" fillId="27" borderId="38" xfId="0" applyNumberFormat="1" applyFont="1" applyFill="1" applyBorder="1" applyAlignment="1">
      <alignment horizontal="center" vertical="center"/>
    </xf>
    <xf numFmtId="0" fontId="62" fillId="27" borderId="14" xfId="0" applyFont="1" applyFill="1" applyBorder="1" applyAlignment="1">
      <alignment horizontal="center" vertical="center"/>
    </xf>
    <xf numFmtId="49" fontId="32" fillId="25" borderId="46" xfId="151" applyNumberFormat="1" applyFont="1" applyFill="1" applyBorder="1" applyAlignment="1">
      <alignment vertical="center"/>
    </xf>
    <xf numFmtId="49" fontId="32" fillId="25" borderId="11" xfId="151" applyNumberFormat="1" applyFont="1" applyFill="1" applyBorder="1" applyAlignment="1">
      <alignment vertical="center"/>
    </xf>
    <xf numFmtId="0" fontId="26" fillId="0" borderId="0" xfId="48" applyFont="1" applyFill="1" applyBorder="1" applyAlignment="1">
      <alignment horizontal="center" vertical="center"/>
    </xf>
    <xf numFmtId="49" fontId="32" fillId="27" borderId="9" xfId="151" applyNumberFormat="1" applyFont="1" applyFill="1" applyBorder="1" applyAlignment="1">
      <alignment horizontal="center" vertical="center"/>
    </xf>
    <xf numFmtId="49" fontId="32" fillId="27" borderId="11" xfId="151" applyNumberFormat="1" applyFont="1" applyFill="1" applyBorder="1" applyAlignment="1">
      <alignment horizontal="center" vertical="center"/>
    </xf>
    <xf numFmtId="0" fontId="69" fillId="0" borderId="22" xfId="50" applyFont="1" applyFill="1" applyBorder="1" applyAlignment="1">
      <alignment horizontal="center" vertical="center" wrapText="1"/>
    </xf>
    <xf numFmtId="0" fontId="32" fillId="0" borderId="25" xfId="50" applyFont="1" applyFill="1" applyBorder="1" applyAlignment="1">
      <alignment horizontal="center" vertical="center" wrapText="1"/>
    </xf>
    <xf numFmtId="49" fontId="41" fillId="27" borderId="9" xfId="50" applyNumberFormat="1" applyFont="1" applyFill="1" applyBorder="1" applyAlignment="1">
      <alignment horizontal="center" vertical="center"/>
    </xf>
    <xf numFmtId="0" fontId="69" fillId="0" borderId="14" xfId="50" applyFont="1" applyFill="1" applyBorder="1" applyAlignment="1">
      <alignment horizontal="center" vertical="center" wrapText="1"/>
    </xf>
    <xf numFmtId="49" fontId="32" fillId="25" borderId="46" xfId="151" applyNumberFormat="1" applyFont="1" applyFill="1" applyBorder="1" applyAlignment="1">
      <alignment horizontal="center" vertical="center"/>
    </xf>
    <xf numFmtId="4" fontId="19" fillId="0" borderId="14" xfId="0" applyNumberFormat="1" applyFont="1" applyFill="1" applyBorder="1" applyAlignment="1">
      <alignment horizontal="center" vertical="center"/>
    </xf>
    <xf numFmtId="4" fontId="19" fillId="25" borderId="8" xfId="151" applyNumberFormat="1" applyFont="1" applyFill="1" applyBorder="1" applyAlignment="1">
      <alignment horizontal="center" vertical="center"/>
    </xf>
    <xf numFmtId="0" fontId="32" fillId="0" borderId="14" xfId="0" applyFont="1" applyFill="1" applyBorder="1" applyAlignment="1">
      <alignment horizontal="center" vertical="center" wrapText="1"/>
    </xf>
    <xf numFmtId="170" fontId="19" fillId="27" borderId="8" xfId="151" applyNumberFormat="1" applyFont="1" applyFill="1" applyBorder="1" applyAlignment="1">
      <alignment horizontal="right" vertical="center"/>
    </xf>
    <xf numFmtId="170" fontId="32" fillId="25" borderId="8" xfId="0" applyNumberFormat="1" applyFont="1" applyFill="1" applyBorder="1" applyAlignment="1">
      <alignment horizontal="right" vertical="center" wrapText="1"/>
    </xf>
    <xf numFmtId="0" fontId="62" fillId="0" borderId="14" xfId="0" applyFont="1" applyFill="1" applyBorder="1" applyAlignment="1">
      <alignment horizontal="left" vertical="center" wrapText="1"/>
    </xf>
    <xf numFmtId="0" fontId="19" fillId="25" borderId="50" xfId="0" applyFont="1" applyFill="1" applyBorder="1" applyAlignment="1">
      <alignment horizontal="right" vertical="center" wrapText="1"/>
    </xf>
    <xf numFmtId="49" fontId="19" fillId="27" borderId="11" xfId="50" applyNumberFormat="1" applyFont="1" applyFill="1" applyBorder="1" applyAlignment="1">
      <alignment horizontal="center" vertical="center"/>
    </xf>
    <xf numFmtId="169" fontId="26" fillId="27" borderId="14" xfId="50" applyNumberFormat="1" applyFont="1" applyFill="1" applyBorder="1" applyAlignment="1">
      <alignment horizontal="right" vertical="center"/>
    </xf>
    <xf numFmtId="0" fontId="0" fillId="27" borderId="0" xfId="0" applyFont="1" applyFill="1" applyBorder="1"/>
    <xf numFmtId="169" fontId="32" fillId="25" borderId="0" xfId="50" applyNumberFormat="1" applyFont="1" applyFill="1" applyBorder="1" applyAlignment="1">
      <alignment horizontal="right" vertical="center"/>
    </xf>
    <xf numFmtId="0" fontId="0" fillId="0" borderId="0" xfId="0" applyNumberFormat="1"/>
    <xf numFmtId="0" fontId="19" fillId="25" borderId="0" xfId="0" applyNumberFormat="1" applyFont="1" applyFill="1" applyBorder="1" applyAlignment="1">
      <alignment horizontal="right" vertical="center" wrapText="1"/>
    </xf>
    <xf numFmtId="0" fontId="0" fillId="0" borderId="0" xfId="0" applyNumberFormat="1" applyFont="1" applyBorder="1"/>
    <xf numFmtId="0" fontId="0" fillId="0" borderId="0" xfId="0" applyNumberFormat="1" applyFont="1"/>
    <xf numFmtId="0" fontId="19" fillId="0" borderId="0" xfId="0" applyNumberFormat="1" applyFont="1"/>
    <xf numFmtId="0" fontId="19" fillId="0" borderId="0" xfId="0" applyNumberFormat="1" applyFont="1" applyBorder="1"/>
    <xf numFmtId="0" fontId="37" fillId="27" borderId="21" xfId="0" applyFont="1" applyFill="1" applyBorder="1" applyAlignment="1">
      <alignment horizontal="center" vertical="center"/>
    </xf>
    <xf numFmtId="169" fontId="37" fillId="27" borderId="21" xfId="0" applyNumberFormat="1" applyFont="1" applyFill="1" applyBorder="1" applyAlignment="1">
      <alignment horizontal="center" vertical="center"/>
    </xf>
    <xf numFmtId="0" fontId="37" fillId="27" borderId="21" xfId="0" applyFont="1" applyFill="1" applyBorder="1"/>
    <xf numFmtId="0" fontId="37" fillId="0" borderId="0" xfId="0" applyFont="1"/>
    <xf numFmtId="0" fontId="0" fillId="27" borderId="18" xfId="0" applyFill="1" applyBorder="1" applyAlignment="1">
      <alignment horizontal="center" vertical="center" textRotation="90" wrapText="1"/>
    </xf>
    <xf numFmtId="49" fontId="26" fillId="27" borderId="8" xfId="151" applyNumberFormat="1" applyFont="1" applyFill="1" applyBorder="1" applyAlignment="1">
      <alignment horizontal="center" vertical="center"/>
    </xf>
    <xf numFmtId="0" fontId="26" fillId="27" borderId="8" xfId="151" applyFont="1" applyFill="1" applyBorder="1" applyAlignment="1">
      <alignment horizontal="center" vertical="center" wrapText="1"/>
    </xf>
    <xf numFmtId="0" fontId="26" fillId="27" borderId="8" xfId="151" applyFont="1" applyFill="1" applyBorder="1" applyAlignment="1">
      <alignment horizontal="center" wrapText="1"/>
    </xf>
    <xf numFmtId="2" fontId="32" fillId="27" borderId="8" xfId="151" applyNumberFormat="1" applyFont="1" applyFill="1" applyBorder="1" applyAlignment="1">
      <alignment horizontal="center" vertical="center"/>
    </xf>
    <xf numFmtId="0" fontId="19" fillId="25" borderId="14" xfId="0" applyFont="1" applyFill="1" applyBorder="1" applyAlignment="1">
      <alignment horizontal="center" vertical="center" wrapText="1"/>
    </xf>
    <xf numFmtId="169" fontId="19" fillId="25" borderId="50" xfId="0" applyNumberFormat="1" applyFont="1" applyFill="1" applyBorder="1" applyAlignment="1">
      <alignment horizontal="right" vertical="center" wrapText="1"/>
    </xf>
    <xf numFmtId="0" fontId="19" fillId="27" borderId="14" xfId="0" applyFont="1" applyFill="1" applyBorder="1" applyAlignment="1">
      <alignment horizontal="right" wrapText="1"/>
    </xf>
    <xf numFmtId="169" fontId="32" fillId="27" borderId="14" xfId="50" applyNumberFormat="1" applyFont="1" applyFill="1" applyBorder="1" applyAlignment="1">
      <alignment horizontal="right"/>
    </xf>
    <xf numFmtId="0" fontId="0" fillId="0" borderId="0" xfId="0" applyFont="1" applyAlignment="1">
      <alignment vertical="top"/>
    </xf>
    <xf numFmtId="0" fontId="32" fillId="27" borderId="8" xfId="151" applyFont="1" applyFill="1" applyBorder="1" applyAlignment="1">
      <alignment horizontal="center" vertical="center" wrapText="1"/>
    </xf>
    <xf numFmtId="0" fontId="19" fillId="28" borderId="9" xfId="0" applyFont="1" applyFill="1" applyBorder="1" applyAlignment="1">
      <alignment horizontal="right" vertical="center" wrapText="1"/>
    </xf>
    <xf numFmtId="169" fontId="5" fillId="27" borderId="0" xfId="151" applyNumberFormat="1" applyFill="1"/>
    <xf numFmtId="170" fontId="19" fillId="27" borderId="8" xfId="151" applyNumberFormat="1" applyFont="1" applyFill="1" applyBorder="1" applyAlignment="1">
      <alignment horizontal="center" vertical="center"/>
    </xf>
    <xf numFmtId="169" fontId="0" fillId="27" borderId="0" xfId="0" applyNumberFormat="1" applyFont="1" applyFill="1" applyBorder="1" applyAlignment="1">
      <alignment wrapText="1"/>
    </xf>
    <xf numFmtId="0" fontId="32" fillId="27" borderId="8" xfId="151" applyFont="1" applyFill="1" applyBorder="1" applyAlignment="1">
      <alignment horizontal="center" vertical="center" wrapText="1"/>
    </xf>
    <xf numFmtId="0" fontId="0" fillId="27" borderId="18" xfId="0" applyFont="1" applyFill="1" applyBorder="1" applyAlignment="1">
      <alignment horizontal="center" vertical="center" textRotation="90" wrapText="1"/>
    </xf>
    <xf numFmtId="0" fontId="0" fillId="27" borderId="15" xfId="0" applyFont="1" applyFill="1" applyBorder="1" applyAlignment="1">
      <alignment horizontal="center" vertical="center" wrapText="1"/>
    </xf>
    <xf numFmtId="0" fontId="19" fillId="27" borderId="8" xfId="0" applyFont="1" applyFill="1" applyBorder="1" applyAlignment="1">
      <alignment horizontal="center" vertical="center" textRotation="90" wrapText="1"/>
    </xf>
    <xf numFmtId="0" fontId="19" fillId="27" borderId="8" xfId="0" applyFont="1" applyFill="1" applyBorder="1" applyAlignment="1">
      <alignment horizontal="center" vertical="center" wrapText="1"/>
    </xf>
    <xf numFmtId="0" fontId="0" fillId="30" borderId="0" xfId="0" applyFill="1"/>
    <xf numFmtId="0" fontId="0" fillId="31" borderId="0" xfId="0" applyFill="1"/>
    <xf numFmtId="0" fontId="32" fillId="27" borderId="0" xfId="151" applyFont="1" applyFill="1" applyAlignment="1">
      <alignment horizontal="center" vertical="center"/>
    </xf>
    <xf numFmtId="0" fontId="30" fillId="27" borderId="0" xfId="151" applyFont="1" applyFill="1" applyAlignment="1">
      <alignment horizontal="center" vertical="center"/>
    </xf>
    <xf numFmtId="0" fontId="19" fillId="27" borderId="0" xfId="0" applyFont="1" applyFill="1" applyAlignment="1"/>
    <xf numFmtId="0" fontId="37" fillId="27" borderId="0" xfId="0" applyFont="1" applyFill="1" applyBorder="1" applyAlignment="1">
      <alignment horizontal="center" wrapText="1"/>
    </xf>
    <xf numFmtId="2" fontId="0" fillId="27" borderId="0" xfId="0" applyNumberFormat="1" applyFont="1" applyFill="1" applyBorder="1"/>
    <xf numFmtId="0" fontId="71" fillId="27" borderId="0" xfId="0" applyFont="1" applyFill="1" applyBorder="1" applyAlignment="1">
      <alignment horizontal="center" wrapText="1"/>
    </xf>
    <xf numFmtId="0" fontId="39" fillId="27" borderId="0" xfId="0" applyFont="1" applyFill="1" applyAlignment="1">
      <alignment horizontal="center"/>
    </xf>
    <xf numFmtId="0" fontId="28" fillId="27" borderId="0" xfId="0" applyFont="1" applyFill="1" applyAlignment="1">
      <alignment vertical="center"/>
    </xf>
    <xf numFmtId="0" fontId="32" fillId="27" borderId="0" xfId="0" applyFont="1" applyFill="1" applyAlignment="1">
      <alignment vertical="top"/>
    </xf>
    <xf numFmtId="0" fontId="33" fillId="27" borderId="0" xfId="0" applyFont="1" applyFill="1" applyAlignment="1">
      <alignment horizontal="right"/>
    </xf>
    <xf numFmtId="0" fontId="39" fillId="27" borderId="0" xfId="0" applyFont="1" applyFill="1" applyAlignment="1">
      <alignment vertical="center"/>
    </xf>
    <xf numFmtId="0" fontId="39" fillId="27" borderId="0" xfId="0" applyFont="1" applyFill="1" applyAlignment="1">
      <alignment horizontal="center" vertical="center"/>
    </xf>
    <xf numFmtId="0" fontId="0" fillId="27" borderId="0" xfId="0" applyFont="1" applyFill="1" applyAlignment="1"/>
    <xf numFmtId="0" fontId="0" fillId="27" borderId="0" xfId="0" applyFont="1" applyFill="1" applyAlignment="1">
      <alignment horizontal="right"/>
    </xf>
    <xf numFmtId="0" fontId="37" fillId="27" borderId="0" xfId="0" applyFont="1" applyFill="1"/>
    <xf numFmtId="0" fontId="19" fillId="27" borderId="0" xfId="151" applyFont="1" applyFill="1" applyAlignment="1">
      <alignment horizontal="right" vertical="center"/>
    </xf>
    <xf numFmtId="0" fontId="19" fillId="27" borderId="0" xfId="151" applyFont="1" applyFill="1" applyAlignment="1">
      <alignment horizontal="right"/>
    </xf>
    <xf numFmtId="0" fontId="39" fillId="27" borderId="0" xfId="0" applyFont="1" applyFill="1" applyAlignment="1"/>
    <xf numFmtId="0" fontId="28" fillId="27" borderId="0" xfId="151" applyFont="1" applyFill="1" applyAlignment="1">
      <alignment vertical="center"/>
    </xf>
    <xf numFmtId="0" fontId="33" fillId="27" borderId="0" xfId="44" applyFont="1" applyFill="1" applyAlignment="1">
      <alignment horizontal="right"/>
    </xf>
    <xf numFmtId="169" fontId="39" fillId="27" borderId="0" xfId="0" applyNumberFormat="1" applyFont="1" applyFill="1" applyAlignment="1">
      <alignment horizontal="center"/>
    </xf>
    <xf numFmtId="1" fontId="37" fillId="27" borderId="0" xfId="0" applyNumberFormat="1" applyFont="1" applyFill="1" applyBorder="1" applyAlignment="1">
      <alignment vertical="top"/>
    </xf>
    <xf numFmtId="0" fontId="19" fillId="27" borderId="9" xfId="0" applyFont="1" applyFill="1" applyBorder="1" applyAlignment="1">
      <alignment horizontal="center" vertical="center" wrapText="1"/>
    </xf>
    <xf numFmtId="0" fontId="19" fillId="27" borderId="8" xfId="44" applyFont="1" applyFill="1" applyBorder="1" applyAlignment="1">
      <alignment horizontal="center" vertical="center" textRotation="90" wrapText="1"/>
    </xf>
    <xf numFmtId="0" fontId="19" fillId="27" borderId="14" xfId="0" applyFont="1" applyFill="1" applyBorder="1" applyAlignment="1">
      <alignment horizontal="center" vertical="center" textRotation="90" wrapText="1"/>
    </xf>
    <xf numFmtId="49" fontId="19" fillId="27" borderId="8" xfId="0" applyNumberFormat="1" applyFont="1" applyFill="1" applyBorder="1" applyAlignment="1">
      <alignment horizontal="center" vertical="center" wrapText="1"/>
    </xf>
    <xf numFmtId="49" fontId="19" fillId="27" borderId="9" xfId="0" applyNumberFormat="1" applyFont="1" applyFill="1" applyBorder="1" applyAlignment="1">
      <alignment horizontal="center" vertical="center" wrapText="1"/>
    </xf>
    <xf numFmtId="0" fontId="33" fillId="27" borderId="0" xfId="44" applyFont="1" applyFill="1" applyAlignment="1">
      <alignment horizontal="right" vertical="center"/>
    </xf>
    <xf numFmtId="0" fontId="27" fillId="27" borderId="0" xfId="151" applyFont="1" applyFill="1" applyBorder="1"/>
    <xf numFmtId="4" fontId="19" fillId="27" borderId="13" xfId="151" applyNumberFormat="1" applyFont="1" applyFill="1" applyBorder="1" applyAlignment="1">
      <alignment horizontal="right" vertical="center"/>
    </xf>
    <xf numFmtId="4" fontId="19" fillId="26" borderId="13" xfId="151" applyNumberFormat="1" applyFont="1" applyFill="1" applyBorder="1" applyAlignment="1">
      <alignment horizontal="right" vertical="center"/>
    </xf>
    <xf numFmtId="0" fontId="26" fillId="26" borderId="8" xfId="151" applyFont="1" applyFill="1" applyBorder="1" applyAlignment="1">
      <alignment horizontal="center" vertical="center" wrapText="1"/>
    </xf>
    <xf numFmtId="169" fontId="63" fillId="0" borderId="14" xfId="44" applyNumberFormat="1" applyFont="1" applyFill="1" applyBorder="1" applyAlignment="1">
      <alignment horizontal="center" vertical="center"/>
    </xf>
    <xf numFmtId="0" fontId="62" fillId="0" borderId="0" xfId="44" applyFont="1"/>
    <xf numFmtId="0" fontId="62" fillId="0" borderId="0" xfId="44" applyFont="1" applyAlignment="1">
      <alignment horizontal="center" vertical="center"/>
    </xf>
    <xf numFmtId="169" fontId="66" fillId="0" borderId="14" xfId="44" applyNumberFormat="1" applyFont="1" applyFill="1" applyBorder="1" applyAlignment="1">
      <alignment horizontal="center" vertical="center"/>
    </xf>
    <xf numFmtId="0" fontId="66" fillId="0" borderId="0" xfId="44" applyFont="1"/>
    <xf numFmtId="0" fontId="66" fillId="0" borderId="0" xfId="44" applyFont="1" applyAlignment="1">
      <alignment horizontal="center" vertical="center"/>
    </xf>
    <xf numFmtId="4" fontId="37" fillId="27" borderId="13" xfId="151" applyNumberFormat="1" applyFont="1" applyFill="1" applyBorder="1" applyAlignment="1">
      <alignment horizontal="right" vertical="center"/>
    </xf>
    <xf numFmtId="0" fontId="62" fillId="0" borderId="38" xfId="44" applyFont="1" applyFill="1" applyBorder="1" applyAlignment="1">
      <alignment horizontal="center" vertical="center"/>
    </xf>
    <xf numFmtId="49" fontId="26" fillId="26" borderId="8" xfId="151" applyNumberFormat="1" applyFont="1" applyFill="1" applyBorder="1" applyAlignment="1">
      <alignment horizontal="center" vertical="center"/>
    </xf>
    <xf numFmtId="169" fontId="62" fillId="25" borderId="8" xfId="0" applyNumberFormat="1" applyFont="1" applyFill="1" applyBorder="1" applyAlignment="1">
      <alignment vertical="center" wrapText="1"/>
    </xf>
    <xf numFmtId="169" fontId="32" fillId="25" borderId="8" xfId="151" applyNumberFormat="1" applyFont="1" applyFill="1" applyBorder="1" applyAlignment="1">
      <alignment vertical="center"/>
    </xf>
    <xf numFmtId="169" fontId="32" fillId="27" borderId="8" xfId="151" applyNumberFormat="1" applyFont="1" applyFill="1" applyBorder="1" applyAlignment="1">
      <alignment vertical="center"/>
    </xf>
    <xf numFmtId="0" fontId="37" fillId="27" borderId="14" xfId="0" applyFont="1" applyFill="1" applyBorder="1" applyAlignment="1">
      <alignment horizontal="center" vertical="center"/>
    </xf>
    <xf numFmtId="0" fontId="26" fillId="0" borderId="0" xfId="151" applyFont="1" applyBorder="1" applyAlignment="1">
      <alignment horizontal="center" vertical="center" wrapText="1"/>
    </xf>
    <xf numFmtId="0" fontId="32" fillId="27" borderId="8" xfId="151" applyFont="1" applyFill="1" applyBorder="1" applyAlignment="1">
      <alignment horizontal="center" vertical="center" wrapText="1"/>
    </xf>
    <xf numFmtId="0" fontId="19" fillId="27" borderId="14" xfId="0" applyFont="1" applyFill="1" applyBorder="1" applyAlignment="1">
      <alignment horizontal="center" vertical="center"/>
    </xf>
    <xf numFmtId="49" fontId="63" fillId="27" borderId="14" xfId="151" applyNumberFormat="1" applyFont="1" applyFill="1" applyBorder="1" applyAlignment="1">
      <alignment horizontal="left" vertical="center" wrapText="1"/>
    </xf>
    <xf numFmtId="0" fontId="63" fillId="27" borderId="14" xfId="151" applyFont="1" applyFill="1" applyBorder="1" applyAlignment="1">
      <alignment horizontal="left" vertical="center" wrapText="1"/>
    </xf>
    <xf numFmtId="169" fontId="32" fillId="27" borderId="11" xfId="151" applyNumberFormat="1" applyFont="1" applyFill="1" applyBorder="1" applyAlignment="1">
      <alignment horizontal="right" vertical="center"/>
    </xf>
    <xf numFmtId="4" fontId="19" fillId="27" borderId="11" xfId="151" applyNumberFormat="1" applyFont="1" applyFill="1" applyBorder="1" applyAlignment="1">
      <alignment horizontal="right" vertical="center"/>
    </xf>
    <xf numFmtId="169" fontId="32" fillId="27" borderId="14" xfId="151" applyNumberFormat="1" applyFont="1" applyFill="1" applyBorder="1" applyAlignment="1">
      <alignment horizontal="right" vertical="center"/>
    </xf>
    <xf numFmtId="4" fontId="19" fillId="27" borderId="14" xfId="151" applyNumberFormat="1" applyFont="1" applyFill="1" applyBorder="1" applyAlignment="1">
      <alignment horizontal="right" vertical="center"/>
    </xf>
    <xf numFmtId="0" fontId="62" fillId="27" borderId="38" xfId="0" applyFont="1" applyFill="1" applyBorder="1" applyAlignment="1">
      <alignment horizontal="center" vertical="center"/>
    </xf>
    <xf numFmtId="0" fontId="19" fillId="27" borderId="38" xfId="0" applyFont="1" applyFill="1" applyBorder="1" applyAlignment="1">
      <alignment horizontal="center" vertical="center"/>
    </xf>
    <xf numFmtId="169" fontId="19" fillId="27" borderId="38" xfId="0" applyNumberFormat="1" applyFont="1" applyFill="1" applyBorder="1" applyAlignment="1">
      <alignment horizontal="center" vertical="center"/>
    </xf>
    <xf numFmtId="17" fontId="19" fillId="27" borderId="14" xfId="0" applyNumberFormat="1" applyFont="1" applyFill="1" applyBorder="1" applyAlignment="1">
      <alignment horizontal="center" vertical="center"/>
    </xf>
    <xf numFmtId="0" fontId="0" fillId="27" borderId="18" xfId="0" applyFont="1" applyFill="1" applyBorder="1" applyAlignment="1">
      <alignment horizontal="center" vertical="center" textRotation="90" wrapText="1"/>
    </xf>
    <xf numFmtId="0" fontId="19" fillId="27" borderId="14" xfId="0" applyFont="1" applyFill="1" applyBorder="1" applyAlignment="1">
      <alignment horizontal="center" vertical="center"/>
    </xf>
    <xf numFmtId="49" fontId="32" fillId="27" borderId="0" xfId="0" applyNumberFormat="1" applyFont="1" applyFill="1" applyBorder="1" applyAlignment="1">
      <alignment horizontal="center" vertical="center"/>
    </xf>
    <xf numFmtId="0" fontId="0" fillId="27" borderId="14" xfId="0" applyFont="1" applyFill="1" applyBorder="1"/>
    <xf numFmtId="0" fontId="32" fillId="27" borderId="8" xfId="151" applyFont="1" applyFill="1" applyBorder="1" applyAlignment="1">
      <alignment horizontal="center" vertical="center" wrapText="1"/>
    </xf>
    <xf numFmtId="0" fontId="19" fillId="27" borderId="14" xfId="0" applyFont="1" applyFill="1" applyBorder="1" applyAlignment="1">
      <alignment horizontal="center" vertical="center"/>
    </xf>
    <xf numFmtId="0" fontId="0" fillId="27" borderId="14" xfId="0" applyFont="1" applyFill="1" applyBorder="1" applyAlignment="1">
      <alignment horizontal="center"/>
    </xf>
    <xf numFmtId="0" fontId="0" fillId="27" borderId="14" xfId="0" applyFont="1" applyFill="1" applyBorder="1" applyAlignment="1">
      <alignment horizontal="center" vertical="center"/>
    </xf>
    <xf numFmtId="0" fontId="0" fillId="27" borderId="0" xfId="0" applyFont="1" applyFill="1" applyAlignment="1">
      <alignment horizontal="center"/>
    </xf>
    <xf numFmtId="0" fontId="0" fillId="0" borderId="0" xfId="0" applyFont="1" applyAlignment="1">
      <alignment horizontal="center"/>
    </xf>
    <xf numFmtId="169" fontId="19" fillId="27" borderId="21" xfId="0" applyNumberFormat="1" applyFont="1" applyFill="1" applyBorder="1" applyAlignment="1">
      <alignment horizontal="left" vertical="center"/>
    </xf>
    <xf numFmtId="0" fontId="19" fillId="27" borderId="21" xfId="0" applyFont="1" applyFill="1" applyBorder="1" applyAlignment="1">
      <alignment vertical="center"/>
    </xf>
    <xf numFmtId="0" fontId="19" fillId="27" borderId="8" xfId="0" applyFont="1" applyFill="1" applyBorder="1" applyAlignment="1">
      <alignment horizontal="center" vertical="center" wrapText="1"/>
    </xf>
    <xf numFmtId="0" fontId="36" fillId="0" borderId="14" xfId="44" applyFont="1" applyBorder="1" applyAlignment="1">
      <alignment horizontal="center" vertical="center" wrapText="1"/>
    </xf>
    <xf numFmtId="169" fontId="0" fillId="27" borderId="14" xfId="0" applyNumberFormat="1" applyFont="1" applyFill="1" applyBorder="1"/>
    <xf numFmtId="169" fontId="37" fillId="27" borderId="14" xfId="0" applyNumberFormat="1" applyFont="1" applyFill="1" applyBorder="1" applyAlignment="1">
      <alignment horizontal="center" vertical="center"/>
    </xf>
    <xf numFmtId="0" fontId="37" fillId="26" borderId="8" xfId="0" applyFont="1" applyFill="1" applyBorder="1" applyAlignment="1">
      <alignment horizontal="right" vertical="center" wrapText="1"/>
    </xf>
    <xf numFmtId="169" fontId="37" fillId="26" borderId="8" xfId="0" applyNumberFormat="1" applyFont="1" applyFill="1" applyBorder="1" applyAlignment="1">
      <alignment horizontal="right" vertical="center" wrapText="1"/>
    </xf>
    <xf numFmtId="169" fontId="37" fillId="27" borderId="0" xfId="0" applyNumberFormat="1" applyFont="1" applyFill="1"/>
    <xf numFmtId="0" fontId="37" fillId="26" borderId="0" xfId="0" applyFont="1" applyFill="1"/>
    <xf numFmtId="0" fontId="26" fillId="26" borderId="8" xfId="0" applyFont="1" applyFill="1" applyBorder="1" applyAlignment="1">
      <alignment horizontal="right" vertical="center" wrapText="1"/>
    </xf>
    <xf numFmtId="169" fontId="26" fillId="26" borderId="8" xfId="0" applyNumberFormat="1" applyFont="1" applyFill="1" applyBorder="1" applyAlignment="1">
      <alignment horizontal="right" vertical="center" wrapText="1"/>
    </xf>
    <xf numFmtId="0" fontId="26" fillId="26" borderId="0" xfId="0" applyFont="1" applyFill="1"/>
    <xf numFmtId="169" fontId="26" fillId="27" borderId="14" xfId="151" applyNumberFormat="1" applyFont="1" applyFill="1" applyBorder="1" applyAlignment="1">
      <alignment horizontal="right" vertical="center"/>
    </xf>
    <xf numFmtId="4" fontId="37" fillId="27" borderId="14" xfId="151" applyNumberFormat="1" applyFont="1" applyFill="1" applyBorder="1" applyAlignment="1">
      <alignment horizontal="right" vertical="center"/>
    </xf>
    <xf numFmtId="169" fontId="66" fillId="26" borderId="14" xfId="151" applyNumberFormat="1" applyFont="1" applyFill="1" applyBorder="1" applyAlignment="1">
      <alignment horizontal="right" vertical="center"/>
    </xf>
    <xf numFmtId="0" fontId="14" fillId="27" borderId="0" xfId="151" applyFont="1" applyFill="1"/>
    <xf numFmtId="169" fontId="19" fillId="27" borderId="11" xfId="0" applyNumberFormat="1" applyFont="1" applyFill="1" applyBorder="1" applyAlignment="1">
      <alignment horizontal="right" vertical="center" wrapText="1"/>
    </xf>
    <xf numFmtId="169" fontId="19" fillId="25" borderId="11" xfId="0" applyNumberFormat="1" applyFont="1" applyFill="1" applyBorder="1" applyAlignment="1">
      <alignment horizontal="right" vertical="center" wrapText="1"/>
    </xf>
    <xf numFmtId="4" fontId="37" fillId="26" borderId="8" xfId="151" applyNumberFormat="1" applyFont="1" applyFill="1" applyBorder="1" applyAlignment="1">
      <alignment horizontal="right" vertical="center"/>
    </xf>
    <xf numFmtId="169" fontId="0" fillId="27" borderId="38" xfId="0" applyNumberFormat="1" applyFont="1" applyFill="1" applyBorder="1" applyAlignment="1">
      <alignment horizontal="center" vertical="center"/>
    </xf>
    <xf numFmtId="169" fontId="19" fillId="27" borderId="34" xfId="0" applyNumberFormat="1" applyFont="1" applyFill="1" applyBorder="1" applyAlignment="1">
      <alignment horizontal="right" vertical="center" wrapText="1"/>
    </xf>
    <xf numFmtId="169" fontId="37" fillId="25" borderId="8" xfId="0" applyNumberFormat="1" applyFont="1" applyFill="1" applyBorder="1" applyAlignment="1">
      <alignment horizontal="center" vertical="center" wrapText="1"/>
    </xf>
    <xf numFmtId="0" fontId="0" fillId="27" borderId="14" xfId="0" applyFont="1" applyFill="1" applyBorder="1" applyAlignment="1">
      <alignment vertical="center"/>
    </xf>
    <xf numFmtId="169" fontId="0" fillId="27" borderId="14" xfId="0" applyNumberFormat="1" applyFont="1" applyFill="1" applyBorder="1" applyAlignment="1">
      <alignment vertical="center"/>
    </xf>
    <xf numFmtId="169" fontId="37" fillId="27" borderId="14" xfId="0" applyNumberFormat="1" applyFont="1" applyFill="1" applyBorder="1" applyAlignment="1">
      <alignment vertical="center"/>
    </xf>
    <xf numFmtId="169" fontId="37" fillId="27" borderId="14" xfId="0" applyNumberFormat="1" applyFont="1" applyFill="1" applyBorder="1"/>
    <xf numFmtId="0" fontId="19" fillId="27" borderId="14" xfId="0" applyFont="1" applyFill="1" applyBorder="1" applyAlignment="1">
      <alignment horizontal="right"/>
    </xf>
    <xf numFmtId="169" fontId="19" fillId="27" borderId="14" xfId="0" applyNumberFormat="1" applyFont="1" applyFill="1" applyBorder="1" applyAlignment="1">
      <alignment horizontal="right" vertical="center"/>
    </xf>
    <xf numFmtId="0" fontId="19" fillId="27" borderId="14" xfId="0" applyFont="1" applyFill="1" applyBorder="1" applyAlignment="1">
      <alignment horizontal="right" vertical="center"/>
    </xf>
    <xf numFmtId="169" fontId="26" fillId="26" borderId="8" xfId="151" applyNumberFormat="1" applyFont="1" applyFill="1" applyBorder="1" applyAlignment="1">
      <alignment horizontal="right" vertical="center"/>
    </xf>
    <xf numFmtId="0" fontId="14" fillId="26" borderId="0" xfId="151" applyFont="1" applyFill="1"/>
    <xf numFmtId="169" fontId="32" fillId="25" borderId="14" xfId="151" applyNumberFormat="1" applyFont="1" applyFill="1" applyBorder="1" applyAlignment="1">
      <alignment horizontal="right" vertical="center"/>
    </xf>
    <xf numFmtId="4" fontId="19" fillId="25" borderId="14" xfId="151" applyNumberFormat="1" applyFont="1" applyFill="1" applyBorder="1" applyAlignment="1">
      <alignment horizontal="right" vertical="center"/>
    </xf>
    <xf numFmtId="169" fontId="62" fillId="25" borderId="14" xfId="0" applyNumberFormat="1" applyFont="1" applyFill="1" applyBorder="1" applyAlignment="1">
      <alignment horizontal="right" vertical="center" wrapText="1"/>
    </xf>
    <xf numFmtId="49" fontId="26" fillId="27" borderId="11" xfId="151" applyNumberFormat="1" applyFont="1" applyFill="1" applyBorder="1" applyAlignment="1">
      <alignment horizontal="center" vertical="center"/>
    </xf>
    <xf numFmtId="0" fontId="26" fillId="27" borderId="11" xfId="151" applyFont="1" applyFill="1" applyBorder="1" applyAlignment="1">
      <alignment horizontal="center" wrapText="1"/>
    </xf>
    <xf numFmtId="4" fontId="37" fillId="27" borderId="11" xfId="151" applyNumberFormat="1" applyFont="1" applyFill="1" applyBorder="1" applyAlignment="1">
      <alignment horizontal="right" vertical="center"/>
    </xf>
    <xf numFmtId="169" fontId="26" fillId="27" borderId="11" xfId="151" applyNumberFormat="1" applyFont="1" applyFill="1" applyBorder="1" applyAlignment="1">
      <alignment horizontal="right" vertical="center"/>
    </xf>
    <xf numFmtId="169" fontId="66" fillId="26" borderId="11" xfId="151" applyNumberFormat="1" applyFont="1" applyFill="1" applyBorder="1" applyAlignment="1">
      <alignment horizontal="right" vertical="center"/>
    </xf>
    <xf numFmtId="0" fontId="36" fillId="27" borderId="14" xfId="151" applyFont="1" applyFill="1" applyBorder="1"/>
    <xf numFmtId="169" fontId="36" fillId="27" borderId="14" xfId="151" applyNumberFormat="1" applyFont="1" applyFill="1" applyBorder="1"/>
    <xf numFmtId="0" fontId="36" fillId="27" borderId="0" xfId="151" applyFont="1" applyFill="1"/>
    <xf numFmtId="169" fontId="36" fillId="27" borderId="14" xfId="151" applyNumberFormat="1" applyFont="1" applyFill="1" applyBorder="1" applyAlignment="1">
      <alignment vertical="center"/>
    </xf>
    <xf numFmtId="0" fontId="36" fillId="27" borderId="0" xfId="151" applyFont="1" applyFill="1" applyAlignment="1">
      <alignment vertical="center"/>
    </xf>
    <xf numFmtId="169" fontId="36" fillId="0" borderId="14" xfId="151" applyNumberFormat="1" applyFont="1" applyBorder="1"/>
    <xf numFmtId="169" fontId="36" fillId="0" borderId="14" xfId="151" applyNumberFormat="1" applyFont="1" applyBorder="1" applyAlignment="1">
      <alignment vertical="center"/>
    </xf>
    <xf numFmtId="169" fontId="36" fillId="0" borderId="14" xfId="151" applyNumberFormat="1" applyFont="1" applyBorder="1" applyAlignment="1">
      <alignment horizontal="right" vertical="center"/>
    </xf>
    <xf numFmtId="169" fontId="46" fillId="0" borderId="14" xfId="151" applyNumberFormat="1" applyFont="1" applyBorder="1" applyAlignment="1">
      <alignment horizontal="right" vertical="center"/>
    </xf>
    <xf numFmtId="0" fontId="14" fillId="0" borderId="0" xfId="151" applyFont="1"/>
    <xf numFmtId="169" fontId="46" fillId="0" borderId="14" xfId="151" applyNumberFormat="1" applyFont="1" applyBorder="1"/>
    <xf numFmtId="169" fontId="46" fillId="0" borderId="14" xfId="151" applyNumberFormat="1" applyFont="1" applyBorder="1" applyAlignment="1">
      <alignment vertical="center"/>
    </xf>
    <xf numFmtId="169" fontId="66" fillId="26" borderId="8" xfId="151" applyNumberFormat="1" applyFont="1" applyFill="1" applyBorder="1" applyAlignment="1">
      <alignment horizontal="right" vertical="center"/>
    </xf>
    <xf numFmtId="0" fontId="62" fillId="27" borderId="22" xfId="0" applyFont="1" applyFill="1" applyBorder="1" applyAlignment="1">
      <alignment horizontal="center" vertical="center"/>
    </xf>
    <xf numFmtId="0" fontId="19" fillId="25" borderId="34" xfId="0" applyFont="1" applyFill="1" applyBorder="1" applyAlignment="1">
      <alignment horizontal="right" vertical="center" wrapText="1"/>
    </xf>
    <xf numFmtId="0" fontId="19" fillId="25" borderId="38" xfId="0" applyFont="1" applyFill="1" applyBorder="1" applyAlignment="1">
      <alignment horizontal="right" vertical="center" wrapText="1"/>
    </xf>
    <xf numFmtId="0" fontId="32" fillId="25" borderId="8" xfId="151" applyFont="1" applyFill="1" applyBorder="1" applyAlignment="1">
      <alignment horizontal="center" vertical="center" wrapText="1"/>
    </xf>
    <xf numFmtId="0" fontId="32" fillId="27" borderId="8" xfId="151" applyFont="1" applyFill="1" applyBorder="1" applyAlignment="1">
      <alignment horizontal="center" vertical="center" wrapText="1"/>
    </xf>
    <xf numFmtId="0" fontId="62" fillId="0" borderId="38" xfId="0" applyFont="1" applyFill="1" applyBorder="1" applyAlignment="1">
      <alignment horizontal="center" vertical="center" wrapText="1"/>
    </xf>
    <xf numFmtId="49" fontId="32" fillId="27" borderId="46" xfId="151" applyNumberFormat="1" applyFont="1" applyFill="1" applyBorder="1" applyAlignment="1">
      <alignment horizontal="center" vertical="center"/>
    </xf>
    <xf numFmtId="0" fontId="36" fillId="0" borderId="50" xfId="44" applyFont="1" applyFill="1" applyBorder="1" applyAlignment="1">
      <alignment horizontal="center" vertical="center" wrapText="1"/>
    </xf>
    <xf numFmtId="0" fontId="32" fillId="0" borderId="50" xfId="151" applyFont="1" applyBorder="1" applyAlignment="1">
      <alignment horizontal="center" vertical="center" wrapText="1"/>
    </xf>
    <xf numFmtId="0" fontId="36" fillId="0" borderId="14" xfId="44" applyFont="1" applyBorder="1" applyAlignment="1">
      <alignment vertical="center"/>
    </xf>
    <xf numFmtId="0" fontId="26" fillId="26" borderId="8" xfId="151" applyFont="1" applyFill="1" applyBorder="1" applyAlignment="1">
      <alignment horizontal="center" vertical="center"/>
    </xf>
    <xf numFmtId="0" fontId="26" fillId="26" borderId="8" xfId="44" applyFont="1" applyFill="1" applyBorder="1" applyAlignment="1">
      <alignment horizontal="center" vertical="center" wrapText="1"/>
    </xf>
    <xf numFmtId="0" fontId="32" fillId="27" borderId="11" xfId="50" applyFont="1" applyFill="1" applyBorder="1" applyAlignment="1">
      <alignment horizontal="center" vertical="center" textRotation="90" wrapText="1"/>
    </xf>
    <xf numFmtId="0" fontId="36" fillId="27" borderId="14" xfId="44" applyFont="1" applyFill="1" applyBorder="1" applyAlignment="1">
      <alignment horizontal="center" vertical="center" wrapText="1"/>
    </xf>
    <xf numFmtId="0" fontId="36" fillId="27" borderId="9" xfId="44" applyFont="1" applyFill="1" applyBorder="1" applyAlignment="1">
      <alignment horizontal="center" vertical="center" wrapText="1"/>
    </xf>
    <xf numFmtId="0" fontId="36" fillId="27" borderId="36" xfId="44" applyFont="1" applyFill="1" applyBorder="1" applyAlignment="1">
      <alignment horizontal="center" vertical="center" wrapText="1"/>
    </xf>
    <xf numFmtId="0" fontId="36" fillId="0" borderId="13" xfId="0" applyFont="1" applyBorder="1" applyAlignment="1">
      <alignment horizontal="center" vertical="center"/>
    </xf>
    <xf numFmtId="0" fontId="45" fillId="24" borderId="13" xfId="0" applyFont="1" applyFill="1" applyBorder="1" applyAlignment="1">
      <alignment horizontal="center" vertical="center" wrapText="1"/>
    </xf>
    <xf numFmtId="0" fontId="32" fillId="27" borderId="8" xfId="151" applyFont="1" applyFill="1" applyBorder="1" applyAlignment="1">
      <alignment horizontal="right" vertical="center" wrapText="1"/>
    </xf>
    <xf numFmtId="49" fontId="26" fillId="26" borderId="8" xfId="151" applyNumberFormat="1" applyFont="1" applyFill="1" applyBorder="1" applyAlignment="1">
      <alignment horizontal="right" vertical="center"/>
    </xf>
    <xf numFmtId="0" fontId="26" fillId="26" borderId="8" xfId="151" applyFont="1" applyFill="1" applyBorder="1" applyAlignment="1">
      <alignment horizontal="right" vertical="center" wrapText="1"/>
    </xf>
    <xf numFmtId="0" fontId="37" fillId="27" borderId="8" xfId="44" applyFont="1" applyFill="1" applyBorder="1" applyAlignment="1">
      <alignment horizontal="right" vertical="center" wrapText="1"/>
    </xf>
    <xf numFmtId="0" fontId="37" fillId="26" borderId="13" xfId="0" applyFont="1" applyFill="1" applyBorder="1" applyAlignment="1">
      <alignment horizontal="right" vertical="center" wrapText="1"/>
    </xf>
    <xf numFmtId="49" fontId="32" fillId="27" borderId="9" xfId="50" applyNumberFormat="1" applyFont="1" applyFill="1" applyBorder="1" applyAlignment="1">
      <alignment horizontal="right" vertical="center"/>
    </xf>
    <xf numFmtId="49" fontId="26" fillId="0" borderId="0" xfId="50" applyNumberFormat="1" applyFont="1" applyFill="1" applyBorder="1" applyAlignment="1">
      <alignment horizontal="right" vertical="center"/>
    </xf>
    <xf numFmtId="0" fontId="19" fillId="27" borderId="13" xfId="0" applyFont="1" applyFill="1" applyBorder="1" applyAlignment="1">
      <alignment horizontal="right" vertical="center" wrapText="1"/>
    </xf>
    <xf numFmtId="169" fontId="32" fillId="27" borderId="25" xfId="50" applyNumberFormat="1" applyFont="1" applyFill="1" applyBorder="1" applyAlignment="1">
      <alignment horizontal="right" vertical="center"/>
    </xf>
    <xf numFmtId="0" fontId="0" fillId="0" borderId="14" xfId="0" applyFont="1" applyBorder="1"/>
    <xf numFmtId="0" fontId="36" fillId="0" borderId="14" xfId="0" applyFont="1" applyBorder="1" applyAlignment="1">
      <alignment horizontal="center" vertical="center"/>
    </xf>
    <xf numFmtId="0" fontId="45" fillId="24" borderId="14" xfId="0" applyFont="1" applyFill="1" applyBorder="1" applyAlignment="1">
      <alignment horizontal="center" vertical="center" wrapText="1"/>
    </xf>
    <xf numFmtId="169" fontId="32" fillId="27" borderId="13" xfId="50" applyNumberFormat="1" applyFont="1" applyFill="1" applyBorder="1" applyAlignment="1">
      <alignment horizontal="right" vertical="center"/>
    </xf>
    <xf numFmtId="0" fontId="32" fillId="27" borderId="8" xfId="50" applyFont="1" applyFill="1" applyBorder="1" applyAlignment="1">
      <alignment horizontal="center" vertical="center" wrapText="1"/>
    </xf>
    <xf numFmtId="0" fontId="32" fillId="27" borderId="8" xfId="50" applyFont="1" applyFill="1" applyBorder="1" applyAlignment="1">
      <alignment horizontal="center" vertical="center"/>
    </xf>
    <xf numFmtId="0" fontId="37" fillId="27" borderId="0" xfId="186" applyFont="1" applyFill="1" applyBorder="1" applyAlignment="1">
      <alignment horizontal="center"/>
    </xf>
    <xf numFmtId="0" fontId="63" fillId="0" borderId="0" xfId="44" applyFont="1" applyAlignment="1">
      <alignment horizontal="center"/>
    </xf>
    <xf numFmtId="0" fontId="19" fillId="0" borderId="0" xfId="44" applyFont="1"/>
    <xf numFmtId="0" fontId="19" fillId="27" borderId="0" xfId="44" applyFont="1" applyFill="1"/>
    <xf numFmtId="0" fontId="19" fillId="0" borderId="0" xfId="44" applyFont="1" applyAlignment="1">
      <alignment horizontal="right" vertical="center"/>
    </xf>
    <xf numFmtId="0" fontId="19" fillId="0" borderId="0" xfId="44" applyFont="1" applyFill="1"/>
    <xf numFmtId="0" fontId="19" fillId="0" borderId="0" xfId="44" applyFont="1" applyFill="1" applyAlignment="1">
      <alignment horizontal="right" vertical="center"/>
    </xf>
    <xf numFmtId="0" fontId="19" fillId="27" borderId="0" xfId="44" applyFont="1" applyFill="1" applyAlignment="1">
      <alignment horizontal="right" vertical="center"/>
    </xf>
    <xf numFmtId="169" fontId="19" fillId="25" borderId="13" xfId="44" applyNumberFormat="1" applyFont="1" applyFill="1" applyBorder="1" applyAlignment="1">
      <alignment horizontal="right" vertical="center" wrapText="1"/>
    </xf>
    <xf numFmtId="169" fontId="19" fillId="25" borderId="8" xfId="44" applyNumberFormat="1" applyFont="1" applyFill="1" applyBorder="1" applyAlignment="1">
      <alignment horizontal="right" vertical="center" wrapText="1"/>
    </xf>
    <xf numFmtId="169" fontId="19" fillId="27" borderId="14" xfId="44" applyNumberFormat="1" applyFont="1" applyFill="1" applyBorder="1" applyAlignment="1">
      <alignment horizontal="right" vertical="center"/>
    </xf>
    <xf numFmtId="169" fontId="19" fillId="27" borderId="14" xfId="44" applyNumberFormat="1" applyFont="1" applyFill="1" applyBorder="1"/>
    <xf numFmtId="0" fontId="19" fillId="27" borderId="14" xfId="44" applyFont="1" applyFill="1" applyBorder="1"/>
    <xf numFmtId="1" fontId="19" fillId="27" borderId="8" xfId="44" applyNumberFormat="1" applyFont="1" applyFill="1" applyBorder="1" applyAlignment="1">
      <alignment horizontal="right" vertical="center" wrapText="1"/>
    </xf>
    <xf numFmtId="169" fontId="32" fillId="26" borderId="8" xfId="44" applyNumberFormat="1" applyFont="1" applyFill="1" applyBorder="1" applyAlignment="1">
      <alignment horizontal="right" vertical="center" wrapText="1"/>
    </xf>
    <xf numFmtId="169" fontId="19" fillId="27" borderId="8" xfId="44" applyNumberFormat="1" applyFont="1" applyFill="1" applyBorder="1" applyAlignment="1">
      <alignment horizontal="right" vertical="center" wrapText="1"/>
    </xf>
    <xf numFmtId="0" fontId="32" fillId="26" borderId="8" xfId="44" applyFont="1" applyFill="1" applyBorder="1" applyAlignment="1">
      <alignment horizontal="right" vertical="center" wrapText="1"/>
    </xf>
    <xf numFmtId="0" fontId="19" fillId="27" borderId="8" xfId="44" applyFont="1" applyFill="1" applyBorder="1" applyAlignment="1">
      <alignment horizontal="right" vertical="center" wrapText="1"/>
    </xf>
    <xf numFmtId="169" fontId="32" fillId="25" borderId="8" xfId="44" applyNumberFormat="1" applyFont="1" applyFill="1" applyBorder="1" applyAlignment="1">
      <alignment horizontal="right" vertical="center" wrapText="1"/>
    </xf>
    <xf numFmtId="0" fontId="36" fillId="27" borderId="14" xfId="44" applyFont="1" applyFill="1" applyBorder="1" applyAlignment="1">
      <alignment horizontal="left" vertical="center" wrapText="1"/>
    </xf>
    <xf numFmtId="49" fontId="32" fillId="27" borderId="14" xfId="44" applyNumberFormat="1" applyFont="1" applyFill="1" applyBorder="1" applyAlignment="1">
      <alignment horizontal="center" vertical="center"/>
    </xf>
    <xf numFmtId="1" fontId="19" fillId="27" borderId="14" xfId="44" applyNumberFormat="1" applyFont="1" applyFill="1" applyBorder="1"/>
    <xf numFmtId="0" fontId="19" fillId="25" borderId="8" xfId="44" applyFont="1" applyFill="1" applyBorder="1" applyAlignment="1">
      <alignment horizontal="right" vertical="center" wrapText="1"/>
    </xf>
    <xf numFmtId="49" fontId="32" fillId="27" borderId="38" xfId="44" applyNumberFormat="1" applyFont="1" applyFill="1" applyBorder="1" applyAlignment="1">
      <alignment horizontal="center" vertical="center"/>
    </xf>
    <xf numFmtId="169" fontId="19" fillId="25" borderId="11" xfId="44" applyNumberFormat="1" applyFont="1" applyFill="1" applyBorder="1" applyAlignment="1">
      <alignment horizontal="right" vertical="center" wrapText="1"/>
    </xf>
    <xf numFmtId="169" fontId="19" fillId="27" borderId="11" xfId="44" applyNumberFormat="1" applyFont="1" applyFill="1" applyBorder="1" applyAlignment="1">
      <alignment horizontal="right" vertical="center" wrapText="1"/>
    </xf>
    <xf numFmtId="1" fontId="19" fillId="25" borderId="11" xfId="44" applyNumberFormat="1" applyFont="1" applyFill="1" applyBorder="1" applyAlignment="1">
      <alignment horizontal="right" vertical="center" wrapText="1"/>
    </xf>
    <xf numFmtId="0" fontId="19" fillId="25" borderId="11" xfId="44" applyFont="1" applyFill="1" applyBorder="1" applyAlignment="1">
      <alignment horizontal="right" vertical="center" wrapText="1"/>
    </xf>
    <xf numFmtId="0" fontId="19" fillId="25" borderId="8" xfId="44" applyFont="1" applyFill="1" applyBorder="1" applyAlignment="1">
      <alignment horizontal="center" vertical="center" wrapText="1"/>
    </xf>
    <xf numFmtId="0" fontId="36" fillId="27" borderId="38" xfId="44" applyFont="1" applyFill="1" applyBorder="1" applyAlignment="1">
      <alignment horizontal="left" vertical="center" wrapText="1"/>
    </xf>
    <xf numFmtId="1" fontId="19" fillId="25" borderId="8" xfId="44" applyNumberFormat="1" applyFont="1" applyFill="1" applyBorder="1" applyAlignment="1">
      <alignment horizontal="right" vertical="center" wrapText="1"/>
    </xf>
    <xf numFmtId="0" fontId="26" fillId="26" borderId="0" xfId="44" applyFont="1" applyFill="1"/>
    <xf numFmtId="0" fontId="26" fillId="27" borderId="0" xfId="44" applyFont="1" applyFill="1"/>
    <xf numFmtId="169" fontId="37" fillId="25" borderId="13" xfId="44" applyNumberFormat="1" applyFont="1" applyFill="1" applyBorder="1" applyAlignment="1">
      <alignment horizontal="right" vertical="center" wrapText="1"/>
    </xf>
    <xf numFmtId="169" fontId="37" fillId="25" borderId="8" xfId="44" applyNumberFormat="1" applyFont="1" applyFill="1" applyBorder="1" applyAlignment="1">
      <alignment horizontal="right" vertical="center" wrapText="1"/>
    </xf>
    <xf numFmtId="169" fontId="37" fillId="27" borderId="14" xfId="44" applyNumberFormat="1" applyFont="1" applyFill="1" applyBorder="1" applyAlignment="1">
      <alignment horizontal="right" vertical="center"/>
    </xf>
    <xf numFmtId="169" fontId="37" fillId="27" borderId="14" xfId="44" applyNumberFormat="1" applyFont="1" applyFill="1" applyBorder="1"/>
    <xf numFmtId="169" fontId="26" fillId="27" borderId="14" xfId="44" applyNumberFormat="1" applyFont="1" applyFill="1" applyBorder="1"/>
    <xf numFmtId="1" fontId="37" fillId="27" borderId="8" xfId="44" applyNumberFormat="1" applyFont="1" applyFill="1" applyBorder="1" applyAlignment="1">
      <alignment horizontal="right" vertical="center" wrapText="1"/>
    </xf>
    <xf numFmtId="169" fontId="26" fillId="26" borderId="8" xfId="44" applyNumberFormat="1" applyFont="1" applyFill="1" applyBorder="1" applyAlignment="1">
      <alignment horizontal="right" vertical="center" wrapText="1"/>
    </xf>
    <xf numFmtId="169" fontId="37" fillId="27" borderId="8" xfId="44" applyNumberFormat="1" applyFont="1" applyFill="1" applyBorder="1" applyAlignment="1">
      <alignment horizontal="right" vertical="center" wrapText="1"/>
    </xf>
    <xf numFmtId="0" fontId="26" fillId="26" borderId="8" xfId="44" applyFont="1" applyFill="1" applyBorder="1" applyAlignment="1">
      <alignment horizontal="right" vertical="center" wrapText="1"/>
    </xf>
    <xf numFmtId="1" fontId="26" fillId="26" borderId="8" xfId="44" applyNumberFormat="1" applyFont="1" applyFill="1" applyBorder="1" applyAlignment="1">
      <alignment horizontal="right" vertical="center" wrapText="1"/>
    </xf>
    <xf numFmtId="1" fontId="37" fillId="26" borderId="8" xfId="44" applyNumberFormat="1" applyFont="1" applyFill="1" applyBorder="1" applyAlignment="1">
      <alignment horizontal="right" vertical="center" wrapText="1"/>
    </xf>
    <xf numFmtId="169" fontId="37" fillId="26" borderId="8" xfId="44" applyNumberFormat="1" applyFont="1" applyFill="1" applyBorder="1" applyAlignment="1">
      <alignment horizontal="right" vertical="center" wrapText="1"/>
    </xf>
    <xf numFmtId="0" fontId="37" fillId="25" borderId="8" xfId="44" applyFont="1" applyFill="1" applyBorder="1" applyAlignment="1">
      <alignment horizontal="right" vertical="center" wrapText="1"/>
    </xf>
    <xf numFmtId="169" fontId="26" fillId="25" borderId="8" xfId="44" applyNumberFormat="1" applyFont="1" applyFill="1" applyBorder="1" applyAlignment="1">
      <alignment horizontal="right" vertical="center" wrapText="1"/>
    </xf>
    <xf numFmtId="0" fontId="37" fillId="26" borderId="8" xfId="44" applyFont="1" applyFill="1" applyBorder="1" applyAlignment="1">
      <alignment horizontal="right" vertical="center" wrapText="1"/>
    </xf>
    <xf numFmtId="0" fontId="26" fillId="26" borderId="8" xfId="238" applyFont="1" applyFill="1" applyBorder="1" applyAlignment="1">
      <alignment horizontal="center" vertical="center" wrapText="1"/>
    </xf>
    <xf numFmtId="49" fontId="26" fillId="26" borderId="8" xfId="238" applyNumberFormat="1" applyFont="1" applyFill="1" applyBorder="1" applyAlignment="1">
      <alignment horizontal="center" vertical="center"/>
    </xf>
    <xf numFmtId="169" fontId="37" fillId="25" borderId="9" xfId="44" applyNumberFormat="1" applyFont="1" applyFill="1" applyBorder="1" applyAlignment="1">
      <alignment horizontal="right" vertical="center" wrapText="1"/>
    </xf>
    <xf numFmtId="0" fontId="19" fillId="25" borderId="14" xfId="44" applyFont="1" applyFill="1" applyBorder="1" applyAlignment="1">
      <alignment horizontal="right" vertical="center" wrapText="1"/>
    </xf>
    <xf numFmtId="0" fontId="19" fillId="25" borderId="13" xfId="44" applyFont="1" applyFill="1" applyBorder="1" applyAlignment="1">
      <alignment horizontal="right" vertical="center" wrapText="1"/>
    </xf>
    <xf numFmtId="0" fontId="32" fillId="27" borderId="8" xfId="238" applyFont="1" applyFill="1" applyBorder="1" applyAlignment="1">
      <alignment horizontal="center" vertical="center" wrapText="1"/>
    </xf>
    <xf numFmtId="49" fontId="32" fillId="27" borderId="8" xfId="238" applyNumberFormat="1" applyFont="1" applyFill="1" applyBorder="1" applyAlignment="1">
      <alignment horizontal="center" vertical="center"/>
    </xf>
    <xf numFmtId="0" fontId="19" fillId="30" borderId="0" xfId="44" applyFont="1" applyFill="1"/>
    <xf numFmtId="0" fontId="19" fillId="30" borderId="0" xfId="44" applyFill="1"/>
    <xf numFmtId="0" fontId="19" fillId="27" borderId="14" xfId="44" applyFont="1" applyFill="1" applyBorder="1" applyAlignment="1">
      <alignment horizontal="right"/>
    </xf>
    <xf numFmtId="169" fontId="19" fillId="27" borderId="14" xfId="44" applyNumberFormat="1" applyFill="1" applyBorder="1"/>
    <xf numFmtId="0" fontId="19" fillId="27" borderId="25" xfId="44" applyFont="1" applyFill="1" applyBorder="1" applyAlignment="1">
      <alignment horizontal="right" vertical="center" wrapText="1"/>
    </xf>
    <xf numFmtId="169" fontId="19" fillId="27" borderId="13" xfId="44" applyNumberFormat="1" applyFont="1" applyFill="1" applyBorder="1" applyAlignment="1">
      <alignment horizontal="right" vertical="center" wrapText="1"/>
    </xf>
    <xf numFmtId="49" fontId="32" fillId="27" borderId="46" xfId="238" applyNumberFormat="1" applyFont="1" applyFill="1" applyBorder="1" applyAlignment="1">
      <alignment horizontal="center" vertical="center"/>
    </xf>
    <xf numFmtId="0" fontId="19" fillId="27" borderId="14" xfId="44" applyFill="1" applyBorder="1" applyAlignment="1">
      <alignment horizontal="right"/>
    </xf>
    <xf numFmtId="0" fontId="19" fillId="27" borderId="14" xfId="44" applyFill="1" applyBorder="1"/>
    <xf numFmtId="169" fontId="19" fillId="27" borderId="14" xfId="44" applyNumberFormat="1" applyFill="1" applyBorder="1" applyAlignment="1">
      <alignment horizontal="right" vertical="center"/>
    </xf>
    <xf numFmtId="0" fontId="37" fillId="27" borderId="0" xfId="44" applyFont="1" applyFill="1" applyAlignment="1">
      <alignment horizontal="right" vertical="center"/>
    </xf>
    <xf numFmtId="2" fontId="37" fillId="27" borderId="14" xfId="44" applyNumberFormat="1" applyFont="1" applyFill="1" applyBorder="1" applyAlignment="1">
      <alignment horizontal="right" vertical="center"/>
    </xf>
    <xf numFmtId="0" fontId="26" fillId="27" borderId="8" xfId="238" applyFont="1" applyFill="1" applyBorder="1" applyAlignment="1">
      <alignment horizontal="center" vertical="center" wrapText="1"/>
    </xf>
    <xf numFmtId="49" fontId="26" fillId="27" borderId="8" xfId="238" applyNumberFormat="1" applyFont="1" applyFill="1" applyBorder="1" applyAlignment="1">
      <alignment horizontal="right" vertical="center"/>
    </xf>
    <xf numFmtId="0" fontId="32" fillId="25" borderId="8" xfId="238" applyFont="1" applyFill="1" applyBorder="1" applyAlignment="1">
      <alignment horizontal="center" vertical="center" wrapText="1"/>
    </xf>
    <xf numFmtId="49" fontId="32" fillId="25" borderId="8" xfId="238" applyNumberFormat="1" applyFont="1" applyFill="1" applyBorder="1" applyAlignment="1">
      <alignment horizontal="center" vertical="center"/>
    </xf>
    <xf numFmtId="0" fontId="19" fillId="32" borderId="0" xfId="44" applyFill="1"/>
    <xf numFmtId="0" fontId="19" fillId="29" borderId="0" xfId="44" applyFill="1"/>
    <xf numFmtId="0" fontId="19" fillId="27" borderId="14" xfId="44" applyFill="1" applyBorder="1" applyAlignment="1">
      <alignment horizontal="right" vertical="center"/>
    </xf>
    <xf numFmtId="0" fontId="19" fillId="27" borderId="8" xfId="44" applyNumberFormat="1" applyFont="1" applyFill="1" applyBorder="1" applyAlignment="1">
      <alignment horizontal="right" vertical="center" wrapText="1"/>
    </xf>
    <xf numFmtId="169" fontId="32" fillId="27" borderId="8" xfId="44" applyNumberFormat="1" applyFont="1" applyFill="1" applyBorder="1" applyAlignment="1">
      <alignment horizontal="right" vertical="center" wrapText="1"/>
    </xf>
    <xf numFmtId="0" fontId="32" fillId="25" borderId="8" xfId="238" applyFont="1" applyFill="1" applyBorder="1" applyAlignment="1">
      <alignment horizontal="left" vertical="center" wrapText="1"/>
    </xf>
    <xf numFmtId="0" fontId="26" fillId="26" borderId="0" xfId="44" applyFont="1" applyFill="1" applyAlignment="1">
      <alignment horizontal="right"/>
    </xf>
    <xf numFmtId="0" fontId="26" fillId="27" borderId="0" xfId="44" applyFont="1" applyFill="1" applyAlignment="1">
      <alignment horizontal="right"/>
    </xf>
    <xf numFmtId="0" fontId="26" fillId="25" borderId="14" xfId="44" applyFont="1" applyFill="1" applyBorder="1" applyAlignment="1">
      <alignment horizontal="right" vertical="center" wrapText="1"/>
    </xf>
    <xf numFmtId="169" fontId="37" fillId="27" borderId="14" xfId="44" applyNumberFormat="1" applyFont="1" applyFill="1" applyBorder="1" applyAlignment="1">
      <alignment horizontal="right"/>
    </xf>
    <xf numFmtId="0" fontId="26" fillId="27" borderId="14" xfId="44" applyFont="1" applyFill="1" applyBorder="1" applyAlignment="1">
      <alignment horizontal="right" vertical="center"/>
    </xf>
    <xf numFmtId="0" fontId="26" fillId="26" borderId="8" xfId="238" applyFont="1" applyFill="1" applyBorder="1" applyAlignment="1">
      <alignment horizontal="right" vertical="center" wrapText="1"/>
    </xf>
    <xf numFmtId="49" fontId="26" fillId="26" borderId="8" xfId="238" applyNumberFormat="1" applyFont="1" applyFill="1" applyBorder="1" applyAlignment="1">
      <alignment horizontal="right" vertical="center"/>
    </xf>
    <xf numFmtId="0" fontId="32" fillId="25" borderId="14" xfId="44" applyFont="1" applyFill="1" applyBorder="1" applyAlignment="1">
      <alignment horizontal="right" vertical="center" wrapText="1"/>
    </xf>
    <xf numFmtId="0" fontId="19" fillId="27" borderId="14" xfId="44" applyFont="1" applyFill="1" applyBorder="1" applyAlignment="1">
      <alignment horizontal="right" vertical="center"/>
    </xf>
    <xf numFmtId="0" fontId="32" fillId="25" borderId="8" xfId="44" applyFont="1" applyFill="1" applyBorder="1" applyAlignment="1">
      <alignment horizontal="right" vertical="center" wrapText="1"/>
    </xf>
    <xf numFmtId="0" fontId="63" fillId="27" borderId="14" xfId="238" applyFont="1" applyFill="1" applyBorder="1" applyAlignment="1">
      <alignment horizontal="left" vertical="center" wrapText="1"/>
    </xf>
    <xf numFmtId="49" fontId="32" fillId="25" borderId="46" xfId="238" applyNumberFormat="1" applyFont="1" applyFill="1" applyBorder="1" applyAlignment="1">
      <alignment horizontal="center" vertical="center"/>
    </xf>
    <xf numFmtId="0" fontId="19" fillId="31" borderId="0" xfId="44" applyFill="1"/>
    <xf numFmtId="169" fontId="19" fillId="25" borderId="36" xfId="44" applyNumberFormat="1" applyFont="1" applyFill="1" applyBorder="1" applyAlignment="1">
      <alignment horizontal="right" vertical="center" wrapText="1"/>
    </xf>
    <xf numFmtId="0" fontId="32" fillId="25" borderId="35" xfId="44" applyFont="1" applyFill="1" applyBorder="1" applyAlignment="1">
      <alignment horizontal="right" vertical="center" wrapText="1"/>
    </xf>
    <xf numFmtId="169" fontId="19" fillId="25" borderId="14" xfId="44" applyNumberFormat="1" applyFont="1" applyFill="1" applyBorder="1" applyAlignment="1">
      <alignment horizontal="right" vertical="center" wrapText="1"/>
    </xf>
    <xf numFmtId="170" fontId="32" fillId="25" borderId="8" xfId="44" applyNumberFormat="1" applyFont="1" applyFill="1" applyBorder="1" applyAlignment="1">
      <alignment horizontal="right" vertical="center" wrapText="1"/>
    </xf>
    <xf numFmtId="0" fontId="32" fillId="25" borderId="0" xfId="44" applyFont="1" applyFill="1"/>
    <xf numFmtId="0" fontId="32" fillId="27" borderId="0" xfId="44" applyFont="1" applyFill="1"/>
    <xf numFmtId="0" fontId="32" fillId="25" borderId="49" xfId="44" applyFont="1" applyFill="1" applyBorder="1" applyAlignment="1">
      <alignment horizontal="right" vertical="center" wrapText="1"/>
    </xf>
    <xf numFmtId="0" fontId="32" fillId="27" borderId="8" xfId="44" applyFont="1" applyFill="1" applyBorder="1" applyAlignment="1">
      <alignment horizontal="right" vertical="center" wrapText="1"/>
    </xf>
    <xf numFmtId="49" fontId="63" fillId="27" borderId="14" xfId="238" applyNumberFormat="1" applyFont="1" applyFill="1" applyBorder="1" applyAlignment="1">
      <alignment horizontal="left" vertical="center" wrapText="1"/>
    </xf>
    <xf numFmtId="0" fontId="32" fillId="31" borderId="0" xfId="44" applyFont="1" applyFill="1"/>
    <xf numFmtId="0" fontId="32" fillId="25" borderId="25" xfId="44" applyFont="1" applyFill="1" applyBorder="1" applyAlignment="1">
      <alignment horizontal="right" vertical="center" wrapText="1"/>
    </xf>
    <xf numFmtId="0" fontId="26" fillId="26" borderId="0" xfId="44" applyFont="1" applyFill="1" applyAlignment="1">
      <alignment horizontal="right" vertical="center"/>
    </xf>
    <xf numFmtId="0" fontId="26" fillId="27" borderId="0" xfId="44" applyFont="1" applyFill="1" applyAlignment="1">
      <alignment horizontal="right" vertical="center"/>
    </xf>
    <xf numFmtId="0" fontId="37" fillId="26" borderId="25" xfId="44" applyFont="1" applyFill="1" applyBorder="1" applyAlignment="1">
      <alignment horizontal="right" vertical="center" wrapText="1"/>
    </xf>
    <xf numFmtId="169" fontId="37" fillId="25" borderId="14" xfId="44" applyNumberFormat="1" applyFont="1" applyFill="1" applyBorder="1" applyAlignment="1">
      <alignment horizontal="right" vertical="center" wrapText="1"/>
    </xf>
    <xf numFmtId="169" fontId="26" fillId="27" borderId="14" xfId="44" applyNumberFormat="1" applyFont="1" applyFill="1" applyBorder="1" applyAlignment="1">
      <alignment horizontal="right" vertical="center"/>
    </xf>
    <xf numFmtId="0" fontId="19" fillId="26" borderId="0" xfId="44" applyFill="1"/>
    <xf numFmtId="0" fontId="19" fillId="26" borderId="25" xfId="44" applyFont="1" applyFill="1" applyBorder="1" applyAlignment="1">
      <alignment horizontal="right" vertical="center" wrapText="1"/>
    </xf>
    <xf numFmtId="169" fontId="19" fillId="26" borderId="8" xfId="44" applyNumberFormat="1" applyFont="1" applyFill="1" applyBorder="1" applyAlignment="1">
      <alignment horizontal="right" vertical="center" wrapText="1"/>
    </xf>
    <xf numFmtId="0" fontId="19" fillId="26" borderId="8" xfId="44" applyFont="1" applyFill="1" applyBorder="1" applyAlignment="1">
      <alignment horizontal="right" vertical="center" wrapText="1"/>
    </xf>
    <xf numFmtId="0" fontId="32" fillId="26" borderId="8" xfId="238" applyFont="1" applyFill="1" applyBorder="1" applyAlignment="1">
      <alignment horizontal="center" vertical="center" wrapText="1"/>
    </xf>
    <xf numFmtId="49" fontId="32" fillId="26" borderId="8" xfId="238" applyNumberFormat="1" applyFont="1" applyFill="1" applyBorder="1" applyAlignment="1">
      <alignment horizontal="center" vertical="center"/>
    </xf>
    <xf numFmtId="0" fontId="19" fillId="26" borderId="0" xfId="44" applyFont="1" applyFill="1"/>
    <xf numFmtId="0" fontId="32" fillId="27" borderId="8" xfId="238" applyFont="1" applyFill="1" applyBorder="1" applyAlignment="1">
      <alignment horizontal="right" vertical="center" wrapText="1"/>
    </xf>
    <xf numFmtId="49" fontId="32" fillId="27" borderId="8" xfId="238" applyNumberFormat="1" applyFont="1" applyFill="1" applyBorder="1" applyAlignment="1">
      <alignment horizontal="right" vertical="center"/>
    </xf>
    <xf numFmtId="169" fontId="26" fillId="26" borderId="37" xfId="44" applyNumberFormat="1" applyFont="1" applyFill="1" applyBorder="1" applyAlignment="1">
      <alignment horizontal="right" vertical="center" wrapText="1"/>
    </xf>
    <xf numFmtId="169" fontId="26" fillId="26" borderId="21" xfId="44" applyNumberFormat="1" applyFont="1" applyFill="1" applyBorder="1"/>
    <xf numFmtId="0" fontId="26" fillId="26" borderId="8" xfId="238" applyFont="1" applyFill="1" applyBorder="1" applyAlignment="1">
      <alignment horizontal="center" vertical="center"/>
    </xf>
    <xf numFmtId="0" fontId="19" fillId="27" borderId="35" xfId="44" applyFont="1" applyFill="1" applyBorder="1" applyAlignment="1">
      <alignment horizontal="right" vertical="center" wrapText="1"/>
    </xf>
    <xf numFmtId="0" fontId="32" fillId="27" borderId="8" xfId="238" applyFont="1" applyFill="1" applyBorder="1" applyAlignment="1">
      <alignment horizontal="center" vertical="center"/>
    </xf>
    <xf numFmtId="0" fontId="37" fillId="27" borderId="0" xfId="44" applyFont="1" applyFill="1"/>
    <xf numFmtId="0" fontId="37" fillId="27" borderId="14" xfId="44" applyFont="1" applyFill="1" applyBorder="1" applyAlignment="1">
      <alignment horizontal="right" vertical="center" wrapText="1"/>
    </xf>
    <xf numFmtId="169" fontId="37" fillId="25" borderId="34" xfId="44" applyNumberFormat="1" applyFont="1" applyFill="1" applyBorder="1" applyAlignment="1">
      <alignment horizontal="right" vertical="center" wrapText="1"/>
    </xf>
    <xf numFmtId="2" fontId="37" fillId="27" borderId="8" xfId="44" applyNumberFormat="1" applyFont="1" applyFill="1" applyBorder="1" applyAlignment="1">
      <alignment horizontal="right" vertical="center" wrapText="1"/>
    </xf>
    <xf numFmtId="0" fontId="26" fillId="27" borderId="8" xfId="238" applyFont="1" applyFill="1" applyBorder="1" applyAlignment="1">
      <alignment horizontal="center" vertical="center"/>
    </xf>
    <xf numFmtId="0" fontId="19" fillId="27" borderId="14" xfId="44" applyFont="1" applyFill="1" applyBorder="1" applyAlignment="1">
      <alignment horizontal="right" vertical="center" wrapText="1"/>
    </xf>
    <xf numFmtId="0" fontId="37" fillId="27" borderId="0" xfId="44" applyFont="1" applyFill="1" applyAlignment="1">
      <alignment horizontal="right"/>
    </xf>
    <xf numFmtId="169" fontId="37" fillId="27" borderId="14" xfId="44" applyNumberFormat="1" applyFont="1" applyFill="1" applyBorder="1" applyAlignment="1">
      <alignment horizontal="right" vertical="center" wrapText="1"/>
    </xf>
    <xf numFmtId="0" fontId="32" fillId="27" borderId="8" xfId="238" applyFont="1" applyFill="1" applyBorder="1" applyAlignment="1">
      <alignment horizontal="center"/>
    </xf>
    <xf numFmtId="169" fontId="37" fillId="27" borderId="13" xfId="44" applyNumberFormat="1" applyFont="1" applyFill="1" applyBorder="1" applyAlignment="1">
      <alignment horizontal="right" vertical="center" wrapText="1"/>
    </xf>
    <xf numFmtId="0" fontId="37" fillId="27" borderId="8" xfId="44" applyNumberFormat="1" applyFont="1" applyFill="1" applyBorder="1" applyAlignment="1">
      <alignment horizontal="right" vertical="center" wrapText="1"/>
    </xf>
    <xf numFmtId="49" fontId="19" fillId="27" borderId="14" xfId="44" applyNumberFormat="1" applyFont="1" applyFill="1" applyBorder="1" applyAlignment="1">
      <alignment horizontal="center" vertical="center"/>
    </xf>
    <xf numFmtId="49" fontId="19" fillId="27" borderId="13" xfId="44" applyNumberFormat="1" applyFont="1" applyFill="1" applyBorder="1" applyAlignment="1">
      <alignment horizontal="center" vertical="center"/>
    </xf>
    <xf numFmtId="49" fontId="19" fillId="27" borderId="13" xfId="44" applyNumberFormat="1" applyFont="1" applyFill="1" applyBorder="1" applyAlignment="1">
      <alignment horizontal="right" vertical="center"/>
    </xf>
    <xf numFmtId="49" fontId="19" fillId="27" borderId="8" xfId="44" applyNumberFormat="1" applyFont="1" applyFill="1" applyBorder="1" applyAlignment="1">
      <alignment horizontal="center" vertical="center"/>
    </xf>
    <xf numFmtId="49" fontId="32" fillId="27" borderId="8" xfId="44" applyNumberFormat="1" applyFont="1" applyFill="1" applyBorder="1" applyAlignment="1">
      <alignment horizontal="center" vertical="center"/>
    </xf>
    <xf numFmtId="1" fontId="19" fillId="27" borderId="8" xfId="44" applyNumberFormat="1" applyFont="1" applyFill="1" applyBorder="1" applyAlignment="1">
      <alignment horizontal="center" vertical="center"/>
    </xf>
    <xf numFmtId="0" fontId="19" fillId="27" borderId="8" xfId="44" applyFont="1" applyFill="1" applyBorder="1" applyAlignment="1">
      <alignment horizontal="center" vertical="center"/>
    </xf>
    <xf numFmtId="0" fontId="32" fillId="27" borderId="8" xfId="44" applyFont="1" applyFill="1" applyBorder="1" applyAlignment="1">
      <alignment horizontal="center" vertical="center"/>
    </xf>
    <xf numFmtId="0" fontId="19" fillId="27" borderId="11" xfId="44" applyFont="1" applyFill="1" applyBorder="1" applyAlignment="1">
      <alignment horizontal="center" vertical="center" textRotation="90" wrapText="1"/>
    </xf>
    <xf numFmtId="0" fontId="19" fillId="0" borderId="0" xfId="44" applyAlignment="1">
      <alignment horizontal="right" vertical="center"/>
    </xf>
    <xf numFmtId="0" fontId="19" fillId="27" borderId="0" xfId="44" applyFont="1" applyFill="1" applyAlignment="1">
      <alignment vertical="center"/>
    </xf>
    <xf numFmtId="0" fontId="33" fillId="27" borderId="0" xfId="44" applyFont="1" applyFill="1" applyAlignment="1">
      <alignment vertical="center"/>
    </xf>
    <xf numFmtId="0" fontId="19" fillId="27" borderId="0" xfId="44" applyFont="1" applyFill="1" applyAlignment="1">
      <alignment horizontal="right"/>
    </xf>
    <xf numFmtId="0" fontId="37" fillId="27" borderId="0" xfId="44" applyFont="1" applyFill="1" applyAlignment="1"/>
    <xf numFmtId="0" fontId="32" fillId="27" borderId="0" xfId="238" applyFont="1" applyFill="1" applyAlignment="1">
      <alignment horizontal="center" vertical="top"/>
    </xf>
    <xf numFmtId="0" fontId="32" fillId="27" borderId="0" xfId="238" applyFont="1" applyFill="1" applyAlignment="1">
      <alignment vertical="top"/>
    </xf>
    <xf numFmtId="0" fontId="28" fillId="27" borderId="0" xfId="238" applyFont="1" applyFill="1" applyAlignment="1">
      <alignment vertical="center"/>
    </xf>
    <xf numFmtId="0" fontId="37" fillId="27" borderId="0" xfId="44" applyFont="1" applyFill="1" applyAlignment="1">
      <alignment horizontal="center"/>
    </xf>
    <xf numFmtId="0" fontId="19" fillId="27" borderId="0" xfId="238" applyFont="1" applyFill="1" applyAlignment="1">
      <alignment horizontal="right" vertical="center"/>
    </xf>
    <xf numFmtId="0" fontId="19" fillId="0" borderId="0" xfId="238" applyFont="1" applyAlignment="1">
      <alignment horizontal="right" vertical="center"/>
    </xf>
    <xf numFmtId="0" fontId="19" fillId="0" borderId="0" xfId="238" applyFont="1" applyAlignment="1">
      <alignment horizontal="right"/>
    </xf>
    <xf numFmtId="0" fontId="37" fillId="0" borderId="0" xfId="44" applyFont="1" applyFill="1" applyAlignment="1">
      <alignment horizontal="center"/>
    </xf>
    <xf numFmtId="0" fontId="28" fillId="0" borderId="0" xfId="238" applyFont="1" applyAlignment="1">
      <alignment vertical="center"/>
    </xf>
    <xf numFmtId="0" fontId="32" fillId="0" borderId="0" xfId="238" applyFont="1" applyAlignment="1">
      <alignment vertical="top"/>
    </xf>
    <xf numFmtId="0" fontId="28" fillId="27" borderId="0" xfId="238" applyFont="1" applyFill="1" applyAlignment="1">
      <alignment horizontal="center"/>
    </xf>
    <xf numFmtId="0" fontId="28" fillId="27" borderId="0" xfId="238" applyFont="1" applyFill="1" applyAlignment="1"/>
    <xf numFmtId="0" fontId="19" fillId="27" borderId="0" xfId="44" applyFont="1" applyFill="1" applyBorder="1"/>
    <xf numFmtId="169" fontId="19" fillId="27" borderId="0" xfId="44" applyNumberFormat="1" applyFont="1" applyFill="1"/>
    <xf numFmtId="0" fontId="19" fillId="28" borderId="0" xfId="44" applyFont="1" applyFill="1"/>
    <xf numFmtId="0" fontId="32" fillId="26" borderId="0" xfId="44" applyFont="1" applyFill="1"/>
    <xf numFmtId="169" fontId="19" fillId="28" borderId="11" xfId="44" applyNumberFormat="1" applyFont="1" applyFill="1" applyBorder="1" applyAlignment="1">
      <alignment horizontal="right" vertical="center" wrapText="1"/>
    </xf>
    <xf numFmtId="169" fontId="19" fillId="28" borderId="14" xfId="44" applyNumberFormat="1" applyFont="1" applyFill="1" applyBorder="1" applyAlignment="1">
      <alignment horizontal="right" vertical="center" wrapText="1"/>
    </xf>
    <xf numFmtId="0" fontId="19" fillId="28" borderId="14" xfId="44" applyFont="1" applyFill="1" applyBorder="1" applyAlignment="1">
      <alignment horizontal="right" vertical="center" wrapText="1"/>
    </xf>
    <xf numFmtId="0" fontId="19" fillId="25" borderId="0" xfId="44" applyFont="1" applyFill="1"/>
    <xf numFmtId="169" fontId="19" fillId="25" borderId="0" xfId="44" applyNumberFormat="1" applyFont="1" applyFill="1" applyBorder="1" applyAlignment="1">
      <alignment horizontal="right" vertical="center" wrapText="1"/>
    </xf>
    <xf numFmtId="0" fontId="19" fillId="27" borderId="0" xfId="44" applyFont="1" applyFill="1" applyBorder="1" applyAlignment="1">
      <alignment horizontal="right" vertical="center" wrapText="1"/>
    </xf>
    <xf numFmtId="0" fontId="19" fillId="25" borderId="0" xfId="44" applyFont="1" applyFill="1" applyBorder="1" applyAlignment="1">
      <alignment horizontal="right" vertical="center" wrapText="1"/>
    </xf>
    <xf numFmtId="169" fontId="19" fillId="27" borderId="0" xfId="44" applyNumberFormat="1" applyFont="1" applyFill="1" applyBorder="1" applyAlignment="1">
      <alignment horizontal="right" vertical="center" wrapText="1"/>
    </xf>
    <xf numFmtId="169" fontId="32" fillId="27" borderId="0" xfId="44" applyNumberFormat="1" applyFont="1" applyFill="1" applyBorder="1" applyAlignment="1">
      <alignment horizontal="right" vertical="center" wrapText="1"/>
    </xf>
    <xf numFmtId="169" fontId="19" fillId="25" borderId="42" xfId="44" applyNumberFormat="1" applyFont="1" applyFill="1" applyBorder="1" applyAlignment="1">
      <alignment horizontal="right" vertical="center" wrapText="1"/>
    </xf>
    <xf numFmtId="169" fontId="19" fillId="27" borderId="0" xfId="44" applyNumberFormat="1" applyFont="1" applyFill="1" applyBorder="1" applyAlignment="1">
      <alignment horizontal="right" vertical="center"/>
    </xf>
    <xf numFmtId="0" fontId="19" fillId="27" borderId="0" xfId="44" applyFill="1" applyBorder="1"/>
    <xf numFmtId="0" fontId="19" fillId="28" borderId="11" xfId="44" applyFont="1" applyFill="1" applyBorder="1" applyAlignment="1">
      <alignment horizontal="right" vertical="center" wrapText="1"/>
    </xf>
    <xf numFmtId="169" fontId="19" fillId="26" borderId="11" xfId="44" applyNumberFormat="1" applyFont="1" applyFill="1" applyBorder="1" applyAlignment="1">
      <alignment horizontal="right" vertical="center" wrapText="1"/>
    </xf>
    <xf numFmtId="0" fontId="19" fillId="26" borderId="11" xfId="44" applyFont="1" applyFill="1" applyBorder="1" applyAlignment="1">
      <alignment horizontal="right" vertical="center" wrapText="1"/>
    </xf>
    <xf numFmtId="0" fontId="19" fillId="28" borderId="0" xfId="44" applyFont="1" applyFill="1" applyBorder="1"/>
    <xf numFmtId="169" fontId="19" fillId="25" borderId="38" xfId="44" applyNumberFormat="1" applyFont="1" applyFill="1" applyBorder="1" applyAlignment="1">
      <alignment horizontal="right" vertical="center" wrapText="1"/>
    </xf>
    <xf numFmtId="0" fontId="19" fillId="27" borderId="42" xfId="44" applyFont="1" applyFill="1" applyBorder="1"/>
    <xf numFmtId="49" fontId="32" fillId="27" borderId="0" xfId="238" applyNumberFormat="1" applyFont="1" applyFill="1" applyBorder="1" applyAlignment="1">
      <alignment horizontal="center" vertical="center"/>
    </xf>
    <xf numFmtId="0" fontId="32" fillId="27" borderId="0" xfId="238" applyFont="1" applyFill="1" applyBorder="1" applyAlignment="1">
      <alignment horizontal="center" vertical="center" wrapText="1"/>
    </xf>
    <xf numFmtId="0" fontId="19" fillId="0" borderId="0" xfId="44" applyFont="1" applyBorder="1"/>
    <xf numFmtId="0" fontId="19" fillId="0" borderId="0" xfId="44" applyBorder="1"/>
    <xf numFmtId="0" fontId="19" fillId="0" borderId="0" xfId="44" applyFont="1" applyFill="1" applyAlignment="1">
      <alignment horizontal="right"/>
    </xf>
    <xf numFmtId="0" fontId="19" fillId="0" borderId="0" xfId="44" applyFont="1" applyFill="1" applyBorder="1" applyAlignment="1">
      <alignment horizontal="right" vertical="center" wrapText="1"/>
    </xf>
    <xf numFmtId="169" fontId="19" fillId="0" borderId="0" xfId="44" applyNumberFormat="1" applyFont="1" applyFill="1" applyBorder="1" applyAlignment="1">
      <alignment horizontal="right" vertical="center" wrapText="1"/>
    </xf>
    <xf numFmtId="0" fontId="37" fillId="0" borderId="0" xfId="44" applyFont="1" applyFill="1" applyBorder="1" applyAlignment="1">
      <alignment horizontal="right" vertical="center" wrapText="1"/>
    </xf>
    <xf numFmtId="169" fontId="37" fillId="0" borderId="0" xfId="44" applyNumberFormat="1" applyFont="1" applyFill="1" applyBorder="1" applyAlignment="1">
      <alignment horizontal="right" vertical="center" wrapText="1"/>
    </xf>
    <xf numFmtId="0" fontId="37" fillId="25" borderId="14" xfId="44" applyFont="1" applyFill="1" applyBorder="1" applyAlignment="1">
      <alignment horizontal="right" vertical="center" wrapText="1"/>
    </xf>
    <xf numFmtId="0" fontId="37" fillId="26" borderId="11" xfId="44" applyFont="1" applyFill="1" applyBorder="1" applyAlignment="1">
      <alignment horizontal="right" vertical="center" wrapText="1"/>
    </xf>
    <xf numFmtId="0" fontId="37" fillId="0" borderId="0" xfId="44" applyFont="1"/>
    <xf numFmtId="0" fontId="19" fillId="0" borderId="0" xfId="44" applyFont="1" applyBorder="1" applyAlignment="1">
      <alignment horizontal="right" vertical="center"/>
    </xf>
    <xf numFmtId="169" fontId="19" fillId="0" borderId="0" xfId="44" applyNumberFormat="1" applyFont="1" applyFill="1" applyBorder="1" applyAlignment="1">
      <alignment horizontal="right" vertical="center"/>
    </xf>
    <xf numFmtId="0" fontId="36" fillId="27" borderId="8" xfId="44" applyFont="1" applyFill="1" applyBorder="1" applyAlignment="1">
      <alignment horizontal="center" vertical="center" wrapText="1"/>
    </xf>
    <xf numFmtId="0" fontId="62" fillId="0" borderId="0" xfId="238" applyFont="1" applyAlignment="1">
      <alignment horizontal="center" vertical="top"/>
    </xf>
    <xf numFmtId="0" fontId="19" fillId="0" borderId="41" xfId="44" applyFont="1" applyFill="1" applyBorder="1" applyAlignment="1">
      <alignment horizontal="center" vertical="center" textRotation="90" wrapText="1"/>
    </xf>
    <xf numFmtId="49" fontId="26" fillId="27" borderId="24" xfId="44" applyNumberFormat="1" applyFont="1" applyFill="1" applyBorder="1" applyAlignment="1">
      <alignment horizontal="center" vertical="center"/>
    </xf>
    <xf numFmtId="0" fontId="46" fillId="27" borderId="21" xfId="44" applyFont="1" applyFill="1" applyBorder="1" applyAlignment="1">
      <alignment horizontal="center" vertical="center" wrapText="1"/>
    </xf>
    <xf numFmtId="0" fontId="37" fillId="27" borderId="21" xfId="44" applyFont="1" applyFill="1" applyBorder="1" applyAlignment="1">
      <alignment horizontal="center" vertical="center"/>
    </xf>
    <xf numFmtId="169" fontId="37" fillId="27" borderId="21" xfId="44" applyNumberFormat="1" applyFont="1" applyFill="1" applyBorder="1" applyAlignment="1">
      <alignment horizontal="center" vertical="center"/>
    </xf>
    <xf numFmtId="0" fontId="62" fillId="0" borderId="14" xfId="44" applyFont="1" applyFill="1" applyBorder="1" applyAlignment="1">
      <alignment horizontal="center" vertical="center"/>
    </xf>
    <xf numFmtId="169" fontId="37" fillId="27" borderId="23" xfId="44" applyNumberFormat="1" applyFont="1" applyFill="1" applyBorder="1" applyAlignment="1">
      <alignment horizontal="right" vertical="center"/>
    </xf>
    <xf numFmtId="169" fontId="62" fillId="0" borderId="14" xfId="44" applyNumberFormat="1" applyFont="1" applyFill="1" applyBorder="1" applyAlignment="1">
      <alignment horizontal="right" vertical="center"/>
    </xf>
    <xf numFmtId="1" fontId="66" fillId="0" borderId="14" xfId="44" applyNumberFormat="1" applyFont="1" applyFill="1" applyBorder="1" applyAlignment="1">
      <alignment horizontal="right" vertical="center"/>
    </xf>
    <xf numFmtId="1" fontId="62" fillId="0" borderId="14" xfId="44" applyNumberFormat="1" applyFont="1" applyFill="1" applyBorder="1" applyAlignment="1">
      <alignment horizontal="right" vertical="center"/>
    </xf>
    <xf numFmtId="0" fontId="62" fillId="0" borderId="14" xfId="44" applyFont="1" applyBorder="1" applyAlignment="1">
      <alignment horizontal="right" vertical="center"/>
    </xf>
    <xf numFmtId="49" fontId="32" fillId="27" borderId="22" xfId="44" applyNumberFormat="1" applyFont="1" applyFill="1" applyBorder="1" applyAlignment="1">
      <alignment horizontal="center" vertical="center"/>
    </xf>
    <xf numFmtId="0" fontId="19" fillId="27" borderId="14" xfId="44" applyFont="1" applyFill="1" applyBorder="1" applyAlignment="1">
      <alignment horizontal="center" vertical="center"/>
    </xf>
    <xf numFmtId="169" fontId="19" fillId="27" borderId="21" xfId="44" applyNumberFormat="1" applyFont="1" applyFill="1" applyBorder="1" applyAlignment="1">
      <alignment horizontal="center" vertical="center"/>
    </xf>
    <xf numFmtId="169" fontId="62" fillId="0" borderId="14" xfId="44" applyNumberFormat="1" applyFont="1" applyFill="1" applyBorder="1" applyAlignment="1">
      <alignment horizontal="center" vertical="center"/>
    </xf>
    <xf numFmtId="0" fontId="32" fillId="25" borderId="14" xfId="44" applyFont="1" applyFill="1" applyBorder="1" applyAlignment="1">
      <alignment horizontal="right" vertical="center"/>
    </xf>
    <xf numFmtId="0" fontId="62" fillId="0" borderId="38" xfId="44" applyFont="1" applyFill="1" applyBorder="1" applyAlignment="1">
      <alignment horizontal="right" vertical="center"/>
    </xf>
    <xf numFmtId="0" fontId="36" fillId="27" borderId="23" xfId="44" applyFont="1" applyFill="1" applyBorder="1" applyAlignment="1">
      <alignment horizontal="center" vertical="center" wrapText="1"/>
    </xf>
    <xf numFmtId="169" fontId="19" fillId="27" borderId="21" xfId="44" applyNumberFormat="1" applyFont="1" applyFill="1" applyBorder="1" applyAlignment="1">
      <alignment horizontal="right" vertical="center"/>
    </xf>
    <xf numFmtId="1" fontId="63" fillId="0" borderId="14" xfId="44" applyNumberFormat="1" applyFont="1" applyFill="1" applyBorder="1" applyAlignment="1">
      <alignment horizontal="right" vertical="center"/>
    </xf>
    <xf numFmtId="0" fontId="63" fillId="0" borderId="14" xfId="44" applyFont="1" applyBorder="1" applyAlignment="1">
      <alignment horizontal="right" vertical="center"/>
    </xf>
    <xf numFmtId="0" fontId="19" fillId="27" borderId="21" xfId="44" applyFont="1" applyFill="1" applyBorder="1" applyAlignment="1">
      <alignment horizontal="center" vertical="center"/>
    </xf>
    <xf numFmtId="169" fontId="63" fillId="0" borderId="14" xfId="44" applyNumberFormat="1" applyFont="1" applyFill="1" applyBorder="1" applyAlignment="1">
      <alignment horizontal="right" vertical="center"/>
    </xf>
    <xf numFmtId="2" fontId="63" fillId="0" borderId="14" xfId="44" applyNumberFormat="1" applyFont="1" applyFill="1" applyBorder="1" applyAlignment="1">
      <alignment horizontal="right" vertical="center"/>
    </xf>
    <xf numFmtId="169" fontId="19" fillId="27" borderId="14" xfId="44" applyNumberFormat="1" applyFont="1" applyFill="1" applyBorder="1" applyAlignment="1">
      <alignment horizontal="center" vertical="center"/>
    </xf>
    <xf numFmtId="0" fontId="19" fillId="28" borderId="14" xfId="44" applyFont="1" applyFill="1" applyBorder="1" applyAlignment="1">
      <alignment horizontal="center" vertical="center" wrapText="1"/>
    </xf>
    <xf numFmtId="0" fontId="19" fillId="28" borderId="21" xfId="44" applyFont="1" applyFill="1" applyBorder="1" applyAlignment="1">
      <alignment horizontal="center" vertical="center" wrapText="1"/>
    </xf>
    <xf numFmtId="0" fontId="19" fillId="28" borderId="21" xfId="44" applyFont="1" applyFill="1" applyBorder="1" applyAlignment="1">
      <alignment horizontal="right" vertical="center" wrapText="1"/>
    </xf>
    <xf numFmtId="0" fontId="32" fillId="25" borderId="9" xfId="44" applyFont="1" applyFill="1" applyBorder="1" applyAlignment="1">
      <alignment horizontal="right" vertical="center"/>
    </xf>
    <xf numFmtId="169" fontId="19" fillId="27" borderId="41" xfId="44" applyNumberFormat="1" applyFont="1" applyFill="1" applyBorder="1" applyAlignment="1">
      <alignment horizontal="center" vertical="center"/>
    </xf>
    <xf numFmtId="169" fontId="19" fillId="27" borderId="41" xfId="44" applyNumberFormat="1" applyFont="1" applyFill="1" applyBorder="1" applyAlignment="1">
      <alignment horizontal="right" vertical="center"/>
    </xf>
    <xf numFmtId="0" fontId="19" fillId="0" borderId="14" xfId="44" applyFont="1" applyBorder="1" applyAlignment="1">
      <alignment horizontal="right" vertical="center"/>
    </xf>
    <xf numFmtId="0" fontId="19" fillId="0" borderId="14" xfId="44" applyFont="1" applyBorder="1" applyAlignment="1">
      <alignment horizontal="center" vertical="center"/>
    </xf>
    <xf numFmtId="169" fontId="19" fillId="0" borderId="14" xfId="44" applyNumberFormat="1" applyFont="1" applyBorder="1" applyAlignment="1">
      <alignment horizontal="right" vertical="center"/>
    </xf>
    <xf numFmtId="49" fontId="26" fillId="27" borderId="14" xfId="44" applyNumberFormat="1" applyFont="1" applyFill="1" applyBorder="1" applyAlignment="1">
      <alignment horizontal="center" vertical="center"/>
    </xf>
    <xf numFmtId="0" fontId="46" fillId="27" borderId="14" xfId="44" applyFont="1" applyFill="1" applyBorder="1" applyAlignment="1">
      <alignment horizontal="center" vertical="center" wrapText="1"/>
    </xf>
    <xf numFmtId="169" fontId="19" fillId="0" borderId="14" xfId="44" applyNumberFormat="1" applyFont="1" applyBorder="1" applyAlignment="1">
      <alignment horizontal="center" vertical="center"/>
    </xf>
    <xf numFmtId="0" fontId="19" fillId="0" borderId="14" xfId="44" applyBorder="1" applyAlignment="1">
      <alignment horizontal="right" vertical="center"/>
    </xf>
    <xf numFmtId="0" fontId="37" fillId="27" borderId="14" xfId="44" applyFont="1" applyFill="1" applyBorder="1" applyAlignment="1">
      <alignment horizontal="center" vertical="center"/>
    </xf>
    <xf numFmtId="169" fontId="19" fillId="0" borderId="14" xfId="44" applyNumberFormat="1" applyBorder="1" applyAlignment="1">
      <alignment horizontal="right" vertical="center"/>
    </xf>
    <xf numFmtId="169" fontId="37" fillId="27" borderId="14" xfId="44" applyNumberFormat="1" applyFont="1" applyFill="1" applyBorder="1" applyAlignment="1">
      <alignment horizontal="center" vertical="center"/>
    </xf>
    <xf numFmtId="169" fontId="37" fillId="0" borderId="14" xfId="44" applyNumberFormat="1" applyFont="1" applyBorder="1" applyAlignment="1">
      <alignment horizontal="center" vertical="center"/>
    </xf>
    <xf numFmtId="169" fontId="37" fillId="0" borderId="14" xfId="44" applyNumberFormat="1" applyFont="1" applyBorder="1" applyAlignment="1">
      <alignment horizontal="right" vertical="center"/>
    </xf>
    <xf numFmtId="169" fontId="66" fillId="0" borderId="14" xfId="44" applyNumberFormat="1" applyFont="1" applyFill="1" applyBorder="1" applyAlignment="1">
      <alignment horizontal="right" vertical="center"/>
    </xf>
    <xf numFmtId="0" fontId="37" fillId="0" borderId="14" xfId="44" applyFont="1" applyBorder="1" applyAlignment="1">
      <alignment horizontal="right" vertical="center"/>
    </xf>
    <xf numFmtId="0" fontId="66" fillId="0" borderId="14" xfId="44" applyFont="1" applyBorder="1" applyAlignment="1">
      <alignment horizontal="right" vertical="center"/>
    </xf>
    <xf numFmtId="49" fontId="32" fillId="25" borderId="46" xfId="238" applyNumberFormat="1" applyFont="1" applyFill="1" applyBorder="1" applyAlignment="1">
      <alignment vertical="center"/>
    </xf>
    <xf numFmtId="1" fontId="19" fillId="0" borderId="14" xfId="44" applyNumberFormat="1" applyFont="1" applyBorder="1" applyAlignment="1">
      <alignment horizontal="center" vertical="center"/>
    </xf>
    <xf numFmtId="0" fontId="19" fillId="0" borderId="38" xfId="44" applyFont="1" applyBorder="1" applyAlignment="1">
      <alignment horizontal="center" vertical="center"/>
    </xf>
    <xf numFmtId="0" fontId="19" fillId="0" borderId="38" xfId="44" applyBorder="1" applyAlignment="1">
      <alignment horizontal="right" vertical="center"/>
    </xf>
    <xf numFmtId="49" fontId="26" fillId="27" borderId="8" xfId="238" applyNumberFormat="1" applyFont="1" applyFill="1" applyBorder="1" applyAlignment="1">
      <alignment horizontal="center" vertical="center"/>
    </xf>
    <xf numFmtId="170" fontId="19" fillId="27" borderId="8" xfId="238" applyNumberFormat="1" applyFont="1" applyFill="1" applyBorder="1" applyAlignment="1">
      <alignment horizontal="center" vertical="center"/>
    </xf>
    <xf numFmtId="169" fontId="19" fillId="0" borderId="14" xfId="44" applyNumberFormat="1" applyFont="1" applyFill="1" applyBorder="1" applyAlignment="1">
      <alignment horizontal="center" vertical="center"/>
    </xf>
    <xf numFmtId="49" fontId="60" fillId="27" borderId="14" xfId="44" applyNumberFormat="1" applyFont="1" applyFill="1" applyBorder="1" applyAlignment="1">
      <alignment horizontal="center" vertical="center" wrapText="1"/>
    </xf>
    <xf numFmtId="0" fontId="62" fillId="27" borderId="14" xfId="44" applyFont="1" applyFill="1" applyBorder="1" applyAlignment="1">
      <alignment horizontal="center" vertical="center"/>
    </xf>
    <xf numFmtId="0" fontId="36" fillId="27" borderId="47" xfId="238" applyFont="1" applyFill="1" applyBorder="1" applyAlignment="1">
      <alignment horizontal="center" vertical="center" wrapText="1"/>
    </xf>
    <xf numFmtId="0" fontId="19" fillId="0" borderId="14" xfId="44" applyBorder="1" applyAlignment="1">
      <alignment horizontal="center" vertical="center"/>
    </xf>
    <xf numFmtId="0" fontId="37" fillId="0" borderId="14" xfId="44" applyFont="1" applyBorder="1" applyAlignment="1">
      <alignment horizontal="center" vertical="center"/>
    </xf>
    <xf numFmtId="0" fontId="37" fillId="0" borderId="38" xfId="44" applyFont="1" applyBorder="1" applyAlignment="1">
      <alignment horizontal="center" vertical="center"/>
    </xf>
    <xf numFmtId="169" fontId="19" fillId="27" borderId="38" xfId="44" applyNumberFormat="1" applyFont="1" applyFill="1" applyBorder="1" applyAlignment="1">
      <alignment horizontal="center" vertical="center"/>
    </xf>
    <xf numFmtId="173" fontId="37" fillId="27" borderId="14" xfId="44" applyNumberFormat="1" applyFont="1" applyFill="1" applyBorder="1" applyAlignment="1">
      <alignment horizontal="right" vertical="center"/>
    </xf>
    <xf numFmtId="49" fontId="26" fillId="25" borderId="8" xfId="50" applyNumberFormat="1" applyFont="1" applyFill="1" applyBorder="1" applyAlignment="1">
      <alignment horizontal="right" vertical="center"/>
    </xf>
    <xf numFmtId="49" fontId="26" fillId="27" borderId="8" xfId="50" applyNumberFormat="1" applyFont="1" applyFill="1" applyBorder="1" applyAlignment="1">
      <alignment horizontal="right" vertical="center"/>
    </xf>
    <xf numFmtId="2" fontId="19" fillId="25" borderId="8" xfId="44" applyNumberFormat="1" applyFont="1" applyFill="1" applyBorder="1" applyAlignment="1">
      <alignment horizontal="right" vertical="center" wrapText="1"/>
    </xf>
    <xf numFmtId="0" fontId="32" fillId="27" borderId="8" xfId="50" applyFont="1" applyFill="1" applyBorder="1" applyAlignment="1">
      <alignment horizontal="center" vertical="center" wrapText="1"/>
    </xf>
    <xf numFmtId="0" fontId="0" fillId="27" borderId="15" xfId="0" applyFont="1" applyFill="1" applyBorder="1" applyAlignment="1">
      <alignment horizontal="center" vertical="center" wrapText="1"/>
    </xf>
    <xf numFmtId="4" fontId="37" fillId="0" borderId="14" xfId="0" applyNumberFormat="1" applyFont="1" applyFill="1" applyBorder="1" applyAlignment="1">
      <alignment horizontal="center" vertical="center"/>
    </xf>
    <xf numFmtId="0" fontId="37" fillId="25" borderId="0" xfId="0" applyFont="1" applyFill="1"/>
    <xf numFmtId="0" fontId="62" fillId="27" borderId="14" xfId="0" applyFont="1" applyFill="1" applyBorder="1" applyAlignment="1">
      <alignment horizontal="right" vertical="center"/>
    </xf>
    <xf numFmtId="172" fontId="0" fillId="27" borderId="14" xfId="239" applyNumberFormat="1" applyFont="1" applyFill="1" applyBorder="1" applyAlignment="1">
      <alignment horizontal="right" vertical="center"/>
    </xf>
    <xf numFmtId="0" fontId="19" fillId="27" borderId="0" xfId="44" applyFill="1" applyAlignment="1">
      <alignment horizontal="right" vertical="center"/>
    </xf>
    <xf numFmtId="169" fontId="26" fillId="26" borderId="21" xfId="44" applyNumberFormat="1" applyFont="1" applyFill="1" applyBorder="1" applyAlignment="1">
      <alignment horizontal="right" vertical="center"/>
    </xf>
    <xf numFmtId="2" fontId="19" fillId="27" borderId="14" xfId="44" applyNumberFormat="1" applyFont="1" applyFill="1" applyBorder="1" applyAlignment="1">
      <alignment horizontal="right" vertical="center"/>
    </xf>
    <xf numFmtId="171" fontId="19" fillId="27" borderId="14" xfId="44" applyNumberFormat="1" applyFont="1" applyFill="1" applyBorder="1" applyAlignment="1">
      <alignment horizontal="right" vertical="center"/>
    </xf>
    <xf numFmtId="1" fontId="19" fillId="27" borderId="14" xfId="44" applyNumberFormat="1" applyFont="1" applyFill="1" applyBorder="1" applyAlignment="1">
      <alignment horizontal="right" vertical="center"/>
    </xf>
    <xf numFmtId="1" fontId="37" fillId="27" borderId="14" xfId="44" applyNumberFormat="1" applyFont="1" applyFill="1" applyBorder="1" applyAlignment="1">
      <alignment horizontal="right" vertical="center"/>
    </xf>
    <xf numFmtId="0" fontId="37" fillId="26" borderId="8" xfId="44" applyFont="1" applyFill="1" applyBorder="1" applyAlignment="1">
      <alignment horizontal="center" vertical="center" wrapText="1"/>
    </xf>
    <xf numFmtId="169" fontId="37" fillId="26" borderId="8" xfId="44" applyNumberFormat="1" applyFont="1" applyFill="1" applyBorder="1" applyAlignment="1">
      <alignment horizontal="center" vertical="center" wrapText="1"/>
    </xf>
    <xf numFmtId="1" fontId="37" fillId="26" borderId="8" xfId="44" applyNumberFormat="1" applyFont="1" applyFill="1" applyBorder="1" applyAlignment="1">
      <alignment horizontal="center" vertical="center" wrapText="1"/>
    </xf>
    <xf numFmtId="169" fontId="37" fillId="25" borderId="8" xfId="44" applyNumberFormat="1" applyFont="1" applyFill="1" applyBorder="1" applyAlignment="1">
      <alignment horizontal="center" vertical="center" wrapText="1"/>
    </xf>
    <xf numFmtId="169" fontId="37" fillId="27" borderId="8" xfId="44" applyNumberFormat="1" applyFont="1" applyFill="1" applyBorder="1" applyAlignment="1">
      <alignment horizontal="center" vertical="center" wrapText="1"/>
    </xf>
    <xf numFmtId="1" fontId="37" fillId="27" borderId="8" xfId="44" applyNumberFormat="1" applyFont="1" applyFill="1" applyBorder="1" applyAlignment="1">
      <alignment horizontal="center" vertical="center" wrapText="1"/>
    </xf>
    <xf numFmtId="169" fontId="37" fillId="25" borderId="13" xfId="44" applyNumberFormat="1" applyFont="1" applyFill="1" applyBorder="1" applyAlignment="1">
      <alignment horizontal="center" vertical="center" wrapText="1"/>
    </xf>
    <xf numFmtId="1" fontId="37" fillId="27" borderId="14" xfId="44" applyNumberFormat="1" applyFont="1" applyFill="1" applyBorder="1" applyAlignment="1">
      <alignment horizontal="center" vertical="center"/>
    </xf>
    <xf numFmtId="169" fontId="37" fillId="25" borderId="14" xfId="44" applyNumberFormat="1" applyFont="1" applyFill="1" applyBorder="1" applyAlignment="1">
      <alignment horizontal="center" vertical="center" wrapText="1"/>
    </xf>
    <xf numFmtId="0" fontId="37" fillId="26" borderId="25" xfId="44" applyFont="1" applyFill="1" applyBorder="1" applyAlignment="1">
      <alignment horizontal="center" vertical="center" wrapText="1"/>
    </xf>
    <xf numFmtId="0" fontId="37" fillId="27" borderId="0" xfId="44" applyFont="1" applyFill="1" applyAlignment="1">
      <alignment horizontal="center" vertical="center"/>
    </xf>
    <xf numFmtId="0" fontId="37" fillId="26" borderId="0" xfId="44" applyFont="1" applyFill="1" applyAlignment="1">
      <alignment horizontal="center" vertical="center"/>
    </xf>
    <xf numFmtId="174" fontId="32" fillId="27" borderId="8" xfId="44" applyNumberFormat="1" applyFont="1" applyFill="1" applyBorder="1" applyAlignment="1">
      <alignment horizontal="right" vertical="center" wrapText="1"/>
    </xf>
    <xf numFmtId="174" fontId="19" fillId="27" borderId="8" xfId="44" applyNumberFormat="1" applyFont="1" applyFill="1" applyBorder="1" applyAlignment="1">
      <alignment horizontal="right" vertical="center" wrapText="1"/>
    </xf>
    <xf numFmtId="2" fontId="37" fillId="25" borderId="8" xfId="44" applyNumberFormat="1" applyFont="1" applyFill="1" applyBorder="1" applyAlignment="1">
      <alignment horizontal="right" vertical="center" wrapText="1"/>
    </xf>
    <xf numFmtId="1" fontId="37" fillId="25" borderId="8" xfId="44" applyNumberFormat="1" applyFont="1" applyFill="1" applyBorder="1" applyAlignment="1">
      <alignment horizontal="right" vertical="center" wrapText="1"/>
    </xf>
    <xf numFmtId="169" fontId="37" fillId="28" borderId="8" xfId="44" applyNumberFormat="1" applyFont="1" applyFill="1" applyBorder="1" applyAlignment="1">
      <alignment horizontal="right" vertical="center" wrapText="1"/>
    </xf>
    <xf numFmtId="0" fontId="37" fillId="28" borderId="0" xfId="44" applyFont="1" applyFill="1"/>
    <xf numFmtId="169" fontId="37" fillId="28" borderId="14" xfId="44" applyNumberFormat="1" applyFont="1" applyFill="1" applyBorder="1" applyAlignment="1">
      <alignment horizontal="right" vertical="center" wrapText="1"/>
    </xf>
    <xf numFmtId="169" fontId="37" fillId="25" borderId="0" xfId="44" applyNumberFormat="1" applyFont="1" applyFill="1" applyBorder="1" applyAlignment="1">
      <alignment horizontal="right" vertical="center" wrapText="1"/>
    </xf>
    <xf numFmtId="0" fontId="37" fillId="27" borderId="0" xfId="44" applyFont="1" applyFill="1" applyBorder="1" applyAlignment="1">
      <alignment horizontal="right" vertical="center" wrapText="1"/>
    </xf>
    <xf numFmtId="0" fontId="37" fillId="25" borderId="0" xfId="44" applyFont="1" applyFill="1" applyBorder="1" applyAlignment="1">
      <alignment horizontal="right" vertical="center" wrapText="1"/>
    </xf>
    <xf numFmtId="169" fontId="37" fillId="27" borderId="0" xfId="44" applyNumberFormat="1" applyFont="1" applyFill="1" applyBorder="1" applyAlignment="1">
      <alignment horizontal="right" vertical="center" wrapText="1"/>
    </xf>
    <xf numFmtId="169" fontId="26" fillId="27" borderId="0" xfId="44" applyNumberFormat="1" applyFont="1" applyFill="1" applyBorder="1" applyAlignment="1">
      <alignment horizontal="right" vertical="center" wrapText="1"/>
    </xf>
    <xf numFmtId="49" fontId="26" fillId="25" borderId="0" xfId="50" applyNumberFormat="1" applyFont="1" applyFill="1" applyBorder="1" applyAlignment="1">
      <alignment horizontal="right" vertical="center"/>
    </xf>
    <xf numFmtId="0" fontId="37" fillId="29" borderId="0" xfId="44" applyFont="1" applyFill="1"/>
    <xf numFmtId="169" fontId="37" fillId="25" borderId="42" xfId="44" applyNumberFormat="1" applyFont="1" applyFill="1" applyBorder="1" applyAlignment="1">
      <alignment horizontal="right" vertical="center" wrapText="1"/>
    </xf>
    <xf numFmtId="169" fontId="37" fillId="25" borderId="38" xfId="44" applyNumberFormat="1" applyFont="1" applyFill="1" applyBorder="1" applyAlignment="1">
      <alignment horizontal="right" vertical="center" wrapText="1"/>
    </xf>
    <xf numFmtId="0" fontId="37" fillId="27" borderId="42" xfId="44" applyFont="1" applyFill="1" applyBorder="1"/>
    <xf numFmtId="0" fontId="37" fillId="27" borderId="0" xfId="44" applyFont="1" applyFill="1" applyBorder="1"/>
    <xf numFmtId="1" fontId="19" fillId="27" borderId="13" xfId="44" applyNumberFormat="1" applyFont="1" applyFill="1" applyBorder="1" applyAlignment="1">
      <alignment horizontal="right" vertical="center" wrapText="1"/>
    </xf>
    <xf numFmtId="169" fontId="32" fillId="26" borderId="25" xfId="44" applyNumberFormat="1" applyFont="1" applyFill="1" applyBorder="1" applyAlignment="1">
      <alignment horizontal="right" vertical="center" wrapText="1"/>
    </xf>
    <xf numFmtId="0" fontId="19" fillId="26" borderId="14" xfId="44" applyFont="1" applyFill="1" applyBorder="1" applyAlignment="1">
      <alignment horizontal="right" vertical="center" wrapText="1"/>
    </xf>
    <xf numFmtId="173" fontId="37" fillId="27" borderId="8" xfId="0" applyNumberFormat="1" applyFont="1" applyFill="1" applyBorder="1" applyAlignment="1">
      <alignment horizontal="right" vertical="center" wrapText="1"/>
    </xf>
    <xf numFmtId="169" fontId="26" fillId="26" borderId="8" xfId="50" applyNumberFormat="1" applyFont="1" applyFill="1" applyBorder="1" applyAlignment="1">
      <alignment horizontal="right" vertical="center"/>
    </xf>
    <xf numFmtId="0" fontId="37" fillId="26" borderId="14" xfId="0" applyFont="1" applyFill="1" applyBorder="1" applyAlignment="1">
      <alignment horizontal="right" vertical="center" wrapText="1"/>
    </xf>
    <xf numFmtId="0" fontId="37" fillId="25" borderId="8" xfId="0" applyFont="1" applyFill="1" applyBorder="1" applyAlignment="1">
      <alignment horizontal="right" vertical="center" wrapText="1"/>
    </xf>
    <xf numFmtId="169" fontId="26" fillId="25" borderId="8" xfId="50" applyNumberFormat="1" applyFont="1" applyFill="1" applyBorder="1" applyAlignment="1">
      <alignment horizontal="right" vertical="center"/>
    </xf>
    <xf numFmtId="0" fontId="37" fillId="25" borderId="14" xfId="0" applyFont="1" applyFill="1" applyBorder="1" applyAlignment="1">
      <alignment horizontal="right" vertical="center" wrapText="1"/>
    </xf>
    <xf numFmtId="174" fontId="37" fillId="27" borderId="8" xfId="44" applyNumberFormat="1" applyFont="1" applyFill="1" applyBorder="1" applyAlignment="1">
      <alignment horizontal="right" vertical="center" wrapText="1"/>
    </xf>
    <xf numFmtId="0" fontId="37" fillId="27" borderId="13" xfId="0" applyFont="1" applyFill="1" applyBorder="1" applyAlignment="1">
      <alignment horizontal="center" vertical="center" wrapText="1"/>
    </xf>
    <xf numFmtId="2" fontId="37" fillId="27" borderId="14" xfId="44" applyNumberFormat="1" applyFont="1" applyFill="1" applyBorder="1" applyAlignment="1">
      <alignment horizontal="center" vertical="center"/>
    </xf>
    <xf numFmtId="169" fontId="37" fillId="27" borderId="8" xfId="0" applyNumberFormat="1" applyFont="1" applyFill="1" applyBorder="1" applyAlignment="1">
      <alignment horizontal="center" vertical="center" wrapText="1"/>
    </xf>
    <xf numFmtId="0" fontId="37" fillId="27" borderId="8" xfId="0" applyFont="1" applyFill="1" applyBorder="1" applyAlignment="1">
      <alignment horizontal="center" vertical="center" wrapText="1"/>
    </xf>
    <xf numFmtId="169" fontId="26" fillId="27" borderId="8" xfId="50" applyNumberFormat="1" applyFont="1" applyFill="1" applyBorder="1" applyAlignment="1">
      <alignment horizontal="center" vertical="center"/>
    </xf>
    <xf numFmtId="169" fontId="26" fillId="27" borderId="25" xfId="50" applyNumberFormat="1" applyFont="1" applyFill="1" applyBorder="1" applyAlignment="1">
      <alignment horizontal="center" vertical="center"/>
    </xf>
    <xf numFmtId="169" fontId="26" fillId="27" borderId="13" xfId="50" applyNumberFormat="1" applyFont="1" applyFill="1" applyBorder="1" applyAlignment="1">
      <alignment horizontal="center" vertical="center"/>
    </xf>
    <xf numFmtId="0" fontId="37" fillId="25" borderId="50" xfId="0" applyFont="1" applyFill="1" applyBorder="1" applyAlignment="1">
      <alignment horizontal="center" vertical="center" wrapText="1"/>
    </xf>
    <xf numFmtId="169" fontId="37" fillId="25" borderId="50" xfId="0" applyNumberFormat="1" applyFont="1" applyFill="1" applyBorder="1" applyAlignment="1">
      <alignment horizontal="center" vertical="center" wrapText="1"/>
    </xf>
    <xf numFmtId="0" fontId="37" fillId="27" borderId="0" xfId="0" applyFont="1" applyFill="1" applyAlignment="1">
      <alignment horizontal="center"/>
    </xf>
    <xf numFmtId="171" fontId="19" fillId="27" borderId="14" xfId="44" applyNumberFormat="1" applyFill="1" applyBorder="1" applyAlignment="1">
      <alignment horizontal="right" vertical="center"/>
    </xf>
    <xf numFmtId="0" fontId="37" fillId="0" borderId="14" xfId="0" applyFont="1" applyBorder="1"/>
    <xf numFmtId="169" fontId="26" fillId="27" borderId="25" xfId="50" applyNumberFormat="1" applyFont="1" applyFill="1" applyBorder="1" applyAlignment="1">
      <alignment horizontal="right" vertical="center"/>
    </xf>
    <xf numFmtId="169" fontId="26" fillId="27" borderId="13" xfId="50" applyNumberFormat="1" applyFont="1" applyFill="1" applyBorder="1" applyAlignment="1">
      <alignment horizontal="right" vertical="center"/>
    </xf>
    <xf numFmtId="0" fontId="37" fillId="25" borderId="50" xfId="0" applyFont="1" applyFill="1" applyBorder="1" applyAlignment="1">
      <alignment horizontal="right" vertical="center" wrapText="1"/>
    </xf>
    <xf numFmtId="169" fontId="37" fillId="25" borderId="50" xfId="0" applyNumberFormat="1" applyFont="1" applyFill="1" applyBorder="1" applyAlignment="1">
      <alignment horizontal="right" vertical="center" wrapText="1"/>
    </xf>
    <xf numFmtId="0" fontId="37" fillId="26" borderId="0" xfId="44" applyFont="1" applyFill="1"/>
    <xf numFmtId="0" fontId="37" fillId="27" borderId="14" xfId="44" applyNumberFormat="1" applyFont="1" applyFill="1" applyBorder="1" applyAlignment="1">
      <alignment horizontal="right" vertical="center"/>
    </xf>
    <xf numFmtId="1" fontId="26" fillId="27" borderId="14" xfId="44" applyNumberFormat="1" applyFont="1" applyFill="1" applyBorder="1"/>
    <xf numFmtId="49" fontId="26" fillId="27" borderId="0" xfId="50" applyNumberFormat="1" applyFont="1" applyFill="1" applyBorder="1" applyAlignment="1">
      <alignment horizontal="right" vertical="center"/>
    </xf>
    <xf numFmtId="49" fontId="26" fillId="26" borderId="8" xfId="50" applyNumberFormat="1" applyFont="1" applyFill="1" applyBorder="1" applyAlignment="1">
      <alignment horizontal="right" vertical="center"/>
    </xf>
    <xf numFmtId="0" fontId="45" fillId="27" borderId="14" xfId="44" applyFont="1" applyFill="1" applyBorder="1" applyAlignment="1">
      <alignment horizontal="center" vertical="center" wrapText="1"/>
    </xf>
    <xf numFmtId="0" fontId="63" fillId="27" borderId="14" xfId="44" applyFont="1" applyFill="1" applyBorder="1" applyAlignment="1">
      <alignment horizontal="center" vertical="center"/>
    </xf>
    <xf numFmtId="169" fontId="66" fillId="27" borderId="14" xfId="44" applyNumberFormat="1" applyFont="1" applyFill="1" applyBorder="1" applyAlignment="1">
      <alignment horizontal="center" vertical="center"/>
    </xf>
    <xf numFmtId="1" fontId="62" fillId="0" borderId="14" xfId="44" applyNumberFormat="1" applyFont="1" applyFill="1" applyBorder="1" applyAlignment="1">
      <alignment horizontal="center" vertical="center"/>
    </xf>
    <xf numFmtId="0" fontId="66" fillId="27" borderId="14" xfId="44" applyFont="1" applyFill="1" applyBorder="1" applyAlignment="1">
      <alignment horizontal="center" vertical="center"/>
    </xf>
    <xf numFmtId="169" fontId="37" fillId="0" borderId="14" xfId="44" applyNumberFormat="1" applyFont="1" applyFill="1" applyBorder="1" applyAlignment="1">
      <alignment horizontal="center" vertical="center"/>
    </xf>
    <xf numFmtId="171" fontId="0" fillId="0" borderId="14" xfId="0" applyNumberFormat="1" applyFont="1" applyBorder="1"/>
    <xf numFmtId="169" fontId="37" fillId="0" borderId="14" xfId="0" applyNumberFormat="1" applyFont="1" applyBorder="1"/>
    <xf numFmtId="169" fontId="0" fillId="0" borderId="14" xfId="0" applyNumberFormat="1" applyFont="1" applyBorder="1"/>
    <xf numFmtId="0" fontId="37" fillId="26" borderId="14" xfId="0" applyFont="1" applyFill="1" applyBorder="1" applyAlignment="1">
      <alignment horizontal="right" wrapText="1"/>
    </xf>
    <xf numFmtId="0" fontId="37" fillId="27" borderId="14" xfId="0" applyFont="1" applyFill="1" applyBorder="1" applyAlignment="1">
      <alignment horizontal="right" vertical="center" wrapText="1"/>
    </xf>
    <xf numFmtId="169" fontId="37" fillId="27" borderId="14" xfId="0" applyNumberFormat="1" applyFont="1" applyFill="1" applyBorder="1" applyAlignment="1">
      <alignment horizontal="right" vertical="center" wrapText="1"/>
    </xf>
    <xf numFmtId="1" fontId="26" fillId="26" borderId="21" xfId="44" applyNumberFormat="1" applyFont="1" applyFill="1" applyBorder="1" applyAlignment="1">
      <alignment horizontal="right" vertical="center"/>
    </xf>
    <xf numFmtId="0" fontId="66" fillId="27" borderId="14" xfId="0" applyFont="1" applyFill="1" applyBorder="1" applyAlignment="1">
      <alignment horizontal="center" vertical="center"/>
    </xf>
    <xf numFmtId="17" fontId="37" fillId="27" borderId="14" xfId="0" applyNumberFormat="1" applyFont="1" applyFill="1" applyBorder="1" applyAlignment="1">
      <alignment horizontal="center" vertical="center"/>
    </xf>
    <xf numFmtId="0" fontId="32" fillId="27" borderId="8" xfId="151" applyFont="1" applyFill="1" applyBorder="1" applyAlignment="1">
      <alignment horizontal="center" vertical="center" wrapText="1"/>
    </xf>
    <xf numFmtId="0" fontId="32" fillId="27" borderId="8" xfId="151" applyFont="1" applyFill="1" applyBorder="1" applyAlignment="1">
      <alignment horizontal="center" vertical="center" textRotation="90" wrapText="1"/>
    </xf>
    <xf numFmtId="0" fontId="19" fillId="27" borderId="8" xfId="44" applyFont="1" applyFill="1" applyBorder="1" applyAlignment="1">
      <alignment horizontal="center" vertical="center" wrapText="1"/>
    </xf>
    <xf numFmtId="2" fontId="0" fillId="0" borderId="14" xfId="0" applyNumberFormat="1" applyFont="1" applyBorder="1"/>
    <xf numFmtId="169" fontId="66" fillId="0" borderId="14" xfId="44" applyNumberFormat="1" applyFont="1" applyBorder="1" applyAlignment="1">
      <alignment horizontal="right" vertical="center"/>
    </xf>
    <xf numFmtId="2" fontId="19" fillId="27" borderId="14" xfId="44" applyNumberFormat="1" applyFill="1" applyBorder="1" applyAlignment="1">
      <alignment horizontal="right" vertical="center"/>
    </xf>
    <xf numFmtId="169" fontId="37" fillId="27" borderId="14" xfId="44" applyNumberFormat="1" applyFont="1" applyFill="1" applyBorder="1" applyAlignment="1">
      <alignment vertical="center"/>
    </xf>
    <xf numFmtId="169" fontId="19" fillId="27" borderId="0" xfId="0" applyNumberFormat="1" applyFont="1" applyFill="1"/>
    <xf numFmtId="49" fontId="36" fillId="25" borderId="8" xfId="151" applyNumberFormat="1" applyFont="1" applyFill="1" applyBorder="1" applyAlignment="1">
      <alignment horizontal="center" vertical="center" wrapText="1"/>
    </xf>
    <xf numFmtId="0" fontId="32" fillId="0" borderId="8" xfId="151" applyFont="1" applyBorder="1" applyAlignment="1">
      <alignment horizontal="center" vertical="center" textRotation="90" wrapText="1"/>
    </xf>
    <xf numFmtId="0" fontId="36" fillId="27" borderId="8" xfId="151" applyFont="1" applyFill="1" applyBorder="1" applyAlignment="1">
      <alignment horizontal="center" vertical="center" wrapText="1"/>
    </xf>
    <xf numFmtId="0" fontId="32" fillId="27" borderId="8" xfId="151" applyFont="1" applyFill="1" applyBorder="1" applyAlignment="1">
      <alignment horizontal="center" vertical="center" textRotation="90" wrapText="1"/>
    </xf>
    <xf numFmtId="0" fontId="32" fillId="25" borderId="8" xfId="151" applyFont="1" applyFill="1" applyBorder="1" applyAlignment="1">
      <alignment horizontal="center" vertical="center" wrapText="1"/>
    </xf>
    <xf numFmtId="0" fontId="32" fillId="27" borderId="8" xfId="151" applyFont="1" applyFill="1" applyBorder="1" applyAlignment="1">
      <alignment horizontal="center" vertical="center" wrapText="1"/>
    </xf>
    <xf numFmtId="0" fontId="30" fillId="0" borderId="0" xfId="151" applyFont="1" applyBorder="1" applyAlignment="1">
      <alignment horizontal="center" vertical="center"/>
    </xf>
    <xf numFmtId="0" fontId="33" fillId="0" borderId="0" xfId="0" applyFont="1" applyFill="1" applyBorder="1" applyAlignment="1">
      <alignment horizontal="center"/>
    </xf>
    <xf numFmtId="0" fontId="19" fillId="0" borderId="0" xfId="0" applyFont="1" applyFill="1" applyBorder="1" applyAlignment="1">
      <alignment horizontal="center"/>
    </xf>
    <xf numFmtId="0" fontId="32" fillId="0" borderId="8" xfId="151" applyFont="1" applyBorder="1" applyAlignment="1">
      <alignment horizontal="center" vertical="center" wrapText="1"/>
    </xf>
    <xf numFmtId="0" fontId="32" fillId="0" borderId="0" xfId="151" applyFont="1" applyBorder="1" applyAlignment="1">
      <alignment horizontal="center" vertical="top"/>
    </xf>
    <xf numFmtId="0" fontId="26" fillId="0" borderId="0" xfId="151" applyFont="1" applyBorder="1" applyAlignment="1">
      <alignment horizontal="center" vertical="center" wrapText="1"/>
    </xf>
    <xf numFmtId="0" fontId="28" fillId="0" borderId="0" xfId="151" applyFont="1" applyBorder="1" applyAlignment="1">
      <alignment horizontal="center" vertical="center"/>
    </xf>
    <xf numFmtId="0" fontId="28" fillId="0" borderId="0" xfId="151" applyFont="1" applyBorder="1" applyAlignment="1">
      <alignment horizontal="center"/>
    </xf>
    <xf numFmtId="0" fontId="30" fillId="27" borderId="0" xfId="151" applyFont="1" applyFill="1" applyBorder="1" applyAlignment="1">
      <alignment horizontal="center" vertical="center"/>
    </xf>
    <xf numFmtId="0" fontId="33" fillId="27" borderId="0" xfId="0" applyFont="1" applyFill="1" applyBorder="1" applyAlignment="1">
      <alignment horizontal="center"/>
    </xf>
    <xf numFmtId="0" fontId="19" fillId="27" borderId="0" xfId="0" applyFont="1" applyFill="1" applyBorder="1" applyAlignment="1">
      <alignment horizontal="center"/>
    </xf>
    <xf numFmtId="0" fontId="0" fillId="27" borderId="27" xfId="0" applyFont="1" applyFill="1" applyBorder="1" applyAlignment="1">
      <alignment horizontal="center" vertical="center" wrapText="1"/>
    </xf>
    <xf numFmtId="0" fontId="19" fillId="27" borderId="27" xfId="0" applyFont="1" applyFill="1" applyBorder="1" applyAlignment="1">
      <alignment horizontal="center" vertical="center" wrapText="1"/>
    </xf>
    <xf numFmtId="0" fontId="0" fillId="27" borderId="28" xfId="0" applyFont="1" applyFill="1" applyBorder="1" applyAlignment="1">
      <alignment horizontal="center" vertical="center" wrapText="1"/>
    </xf>
    <xf numFmtId="0" fontId="19" fillId="27" borderId="27" xfId="0" applyFont="1" applyFill="1" applyBorder="1" applyAlignment="1">
      <alignment horizontal="center" wrapText="1"/>
    </xf>
    <xf numFmtId="0" fontId="0" fillId="27" borderId="27" xfId="0" applyFont="1" applyFill="1" applyBorder="1" applyAlignment="1">
      <alignment horizontal="center" wrapText="1"/>
    </xf>
    <xf numFmtId="0" fontId="59" fillId="27" borderId="0" xfId="0" applyFont="1" applyFill="1" applyBorder="1" applyAlignment="1">
      <alignment wrapText="1"/>
    </xf>
    <xf numFmtId="0" fontId="0" fillId="27" borderId="27" xfId="0" applyFont="1" applyFill="1" applyBorder="1" applyAlignment="1">
      <alignment horizontal="center" vertical="center" textRotation="90" wrapText="1"/>
    </xf>
    <xf numFmtId="0" fontId="0" fillId="27" borderId="18" xfId="0" applyFont="1" applyFill="1" applyBorder="1" applyAlignment="1">
      <alignment horizontal="center" vertical="center" textRotation="90" wrapText="1"/>
    </xf>
    <xf numFmtId="0" fontId="0" fillId="27" borderId="18" xfId="0" applyFont="1" applyFill="1" applyBorder="1" applyAlignment="1">
      <alignment horizontal="center" vertical="center" wrapText="1"/>
    </xf>
    <xf numFmtId="0" fontId="0" fillId="27" borderId="32"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0" fillId="27" borderId="30" xfId="0" applyFont="1" applyFill="1" applyBorder="1" applyAlignment="1">
      <alignment horizontal="center" vertical="center" wrapText="1"/>
    </xf>
    <xf numFmtId="0" fontId="0" fillId="27" borderId="31"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0" fillId="27" borderId="15" xfId="0" applyFont="1" applyFill="1" applyBorder="1" applyAlignment="1">
      <alignment horizontal="center" vertical="center" wrapText="1"/>
    </xf>
    <xf numFmtId="0" fontId="0" fillId="27" borderId="16" xfId="0" applyFont="1" applyFill="1" applyBorder="1" applyAlignment="1">
      <alignment horizontal="center" vertical="center" wrapText="1"/>
    </xf>
    <xf numFmtId="0" fontId="0" fillId="27" borderId="29" xfId="0" applyFont="1" applyFill="1" applyBorder="1" applyAlignment="1">
      <alignment horizontal="center" vertical="center" wrapText="1"/>
    </xf>
    <xf numFmtId="0" fontId="0" fillId="0" borderId="0" xfId="0" applyAlignment="1">
      <alignment horizontal="center" vertical="top"/>
    </xf>
    <xf numFmtId="0" fontId="0" fillId="0" borderId="0" xfId="0" applyFont="1" applyAlignment="1">
      <alignment horizontal="center" vertical="top"/>
    </xf>
    <xf numFmtId="0" fontId="71" fillId="27" borderId="0" xfId="0" applyFont="1" applyFill="1" applyBorder="1" applyAlignment="1">
      <alignment horizontal="center" wrapText="1"/>
    </xf>
    <xf numFmtId="0" fontId="39" fillId="0" borderId="0" xfId="0" applyFont="1" applyFill="1" applyBorder="1" applyAlignment="1">
      <alignment horizontal="center" vertical="center"/>
    </xf>
    <xf numFmtId="0" fontId="0" fillId="27" borderId="27" xfId="0" applyFill="1" applyBorder="1" applyAlignment="1">
      <alignment horizontal="center" vertical="center" wrapText="1"/>
    </xf>
    <xf numFmtId="0" fontId="0" fillId="0" borderId="0" xfId="0" applyFont="1" applyFill="1" applyBorder="1" applyAlignment="1">
      <alignment horizontal="center"/>
    </xf>
    <xf numFmtId="0" fontId="39" fillId="0" borderId="0" xfId="0" applyFont="1" applyFill="1" applyBorder="1" applyAlignment="1">
      <alignment horizontal="center"/>
    </xf>
    <xf numFmtId="0" fontId="30" fillId="0" borderId="0" xfId="0" applyFont="1" applyBorder="1" applyAlignment="1">
      <alignment horizontal="center" vertical="center"/>
    </xf>
    <xf numFmtId="0" fontId="32" fillId="0" borderId="0" xfId="0" applyFont="1" applyBorder="1" applyAlignment="1">
      <alignment horizontal="center" vertical="top"/>
    </xf>
    <xf numFmtId="0" fontId="39" fillId="27" borderId="0" xfId="0" applyFont="1" applyFill="1" applyBorder="1" applyAlignment="1">
      <alignment horizontal="center"/>
    </xf>
    <xf numFmtId="0" fontId="32" fillId="27" borderId="0" xfId="151" applyFont="1" applyFill="1" applyBorder="1" applyAlignment="1">
      <alignment horizontal="center" vertical="top"/>
    </xf>
    <xf numFmtId="0" fontId="19" fillId="27" borderId="8" xfId="0" applyFont="1" applyFill="1" applyBorder="1" applyAlignment="1">
      <alignment horizontal="center" vertical="center" wrapText="1"/>
    </xf>
    <xf numFmtId="0" fontId="19" fillId="27" borderId="8" xfId="0" applyFont="1" applyFill="1" applyBorder="1" applyAlignment="1">
      <alignment horizontal="center" vertical="center" textRotation="90" wrapText="1"/>
    </xf>
    <xf numFmtId="0" fontId="19" fillId="27" borderId="9" xfId="0" applyFont="1" applyFill="1" applyBorder="1" applyAlignment="1">
      <alignment horizontal="center" vertical="center"/>
    </xf>
    <xf numFmtId="0" fontId="32" fillId="27" borderId="8" xfId="0" applyFont="1" applyFill="1" applyBorder="1" applyAlignment="1">
      <alignment horizontal="center" vertical="center" wrapText="1"/>
    </xf>
    <xf numFmtId="0" fontId="19" fillId="27" borderId="14" xfId="0" applyFont="1" applyFill="1" applyBorder="1" applyAlignment="1">
      <alignment horizontal="center"/>
    </xf>
    <xf numFmtId="0" fontId="32" fillId="27" borderId="13" xfId="0" applyFont="1" applyFill="1" applyBorder="1" applyAlignment="1">
      <alignment horizontal="center" vertical="center" wrapText="1"/>
    </xf>
    <xf numFmtId="1" fontId="37" fillId="27" borderId="33" xfId="0" applyNumberFormat="1" applyFont="1" applyFill="1" applyBorder="1" applyAlignment="1">
      <alignment horizontal="center" vertical="top"/>
    </xf>
    <xf numFmtId="1" fontId="37" fillId="27" borderId="0" xfId="0" applyNumberFormat="1" applyFont="1" applyFill="1" applyBorder="1" applyAlignment="1">
      <alignment horizontal="center" vertical="top"/>
    </xf>
    <xf numFmtId="0" fontId="19" fillId="27" borderId="21" xfId="0" applyFont="1" applyFill="1" applyBorder="1" applyAlignment="1">
      <alignment horizontal="center" vertical="center" wrapText="1"/>
    </xf>
    <xf numFmtId="0" fontId="19" fillId="27" borderId="14" xfId="0" applyFont="1" applyFill="1" applyBorder="1" applyAlignment="1">
      <alignment horizontal="center" vertical="center" wrapText="1"/>
    </xf>
    <xf numFmtId="0" fontId="19" fillId="27" borderId="36" xfId="0" applyFont="1" applyFill="1" applyBorder="1" applyAlignment="1">
      <alignment horizontal="center" vertical="center" wrapText="1"/>
    </xf>
    <xf numFmtId="0" fontId="19" fillId="27" borderId="13" xfId="0" applyFont="1" applyFill="1" applyBorder="1" applyAlignment="1">
      <alignment horizontal="center" vertical="center" wrapText="1"/>
    </xf>
    <xf numFmtId="0" fontId="19" fillId="27" borderId="37" xfId="0" applyFont="1" applyFill="1" applyBorder="1" applyAlignment="1">
      <alignment horizontal="center" vertical="center" wrapText="1"/>
    </xf>
    <xf numFmtId="0" fontId="19" fillId="27" borderId="25" xfId="0" applyFont="1" applyFill="1" applyBorder="1" applyAlignment="1">
      <alignment horizontal="center" vertical="center" wrapText="1"/>
    </xf>
    <xf numFmtId="0" fontId="32" fillId="27" borderId="8" xfId="50" applyFont="1" applyFill="1" applyBorder="1" applyAlignment="1">
      <alignment horizontal="center" vertical="center"/>
    </xf>
    <xf numFmtId="0" fontId="72" fillId="27" borderId="0" xfId="44" applyFont="1" applyFill="1" applyBorder="1" applyAlignment="1">
      <alignment horizontal="center" vertical="center"/>
    </xf>
    <xf numFmtId="0" fontId="33" fillId="27" borderId="0" xfId="44" applyFont="1" applyFill="1" applyBorder="1" applyAlignment="1">
      <alignment horizontal="center" vertical="center"/>
    </xf>
    <xf numFmtId="0" fontId="32" fillId="27" borderId="25" xfId="50" applyFont="1" applyFill="1" applyBorder="1" applyAlignment="1">
      <alignment horizontal="center" vertical="center" wrapText="1"/>
    </xf>
    <xf numFmtId="0" fontId="32" fillId="27" borderId="8" xfId="50" applyFont="1" applyFill="1" applyBorder="1" applyAlignment="1">
      <alignment horizontal="center" vertical="center" wrapText="1"/>
    </xf>
    <xf numFmtId="0" fontId="32" fillId="27" borderId="11" xfId="50" applyFont="1" applyFill="1" applyBorder="1" applyAlignment="1">
      <alignment horizontal="center" vertical="center" wrapText="1"/>
    </xf>
    <xf numFmtId="0" fontId="19" fillId="27" borderId="8" xfId="50" applyFont="1" applyFill="1" applyBorder="1" applyAlignment="1">
      <alignment horizontal="center" vertical="center" wrapText="1"/>
    </xf>
    <xf numFmtId="0" fontId="32" fillId="27" borderId="13" xfId="50" applyFont="1" applyFill="1" applyBorder="1" applyAlignment="1">
      <alignment horizontal="center" vertical="center"/>
    </xf>
    <xf numFmtId="0" fontId="69" fillId="0" borderId="22" xfId="50" applyFont="1" applyFill="1" applyBorder="1" applyAlignment="1">
      <alignment horizontal="center" vertical="center" wrapText="1"/>
    </xf>
    <xf numFmtId="0" fontId="69" fillId="0" borderId="45" xfId="50" applyFont="1" applyFill="1" applyBorder="1" applyAlignment="1">
      <alignment horizontal="center" vertical="center" wrapText="1"/>
    </xf>
    <xf numFmtId="0" fontId="69" fillId="0" borderId="35" xfId="50" applyFont="1" applyFill="1" applyBorder="1" applyAlignment="1">
      <alignment horizontal="center" vertical="center" wrapText="1"/>
    </xf>
    <xf numFmtId="0" fontId="26" fillId="27" borderId="0" xfId="48" applyFont="1" applyFill="1" applyBorder="1" applyAlignment="1">
      <alignment horizontal="center"/>
    </xf>
    <xf numFmtId="0" fontId="37" fillId="27" borderId="0" xfId="44" applyFont="1" applyFill="1" applyBorder="1" applyAlignment="1">
      <alignment horizontal="center"/>
    </xf>
    <xf numFmtId="0" fontId="31" fillId="27" borderId="0" xfId="238" applyFont="1" applyFill="1" applyBorder="1" applyAlignment="1">
      <alignment horizontal="center" vertical="center"/>
    </xf>
    <xf numFmtId="0" fontId="30" fillId="27" borderId="0" xfId="238" applyFont="1" applyFill="1" applyBorder="1" applyAlignment="1">
      <alignment horizontal="center" vertical="center"/>
    </xf>
    <xf numFmtId="0" fontId="32" fillId="27" borderId="0" xfId="238" applyFont="1" applyFill="1" applyBorder="1" applyAlignment="1">
      <alignment horizontal="center" vertical="top"/>
    </xf>
    <xf numFmtId="0" fontId="19" fillId="27" borderId="0" xfId="44" applyFont="1" applyFill="1" applyBorder="1" applyAlignment="1">
      <alignment horizontal="center"/>
    </xf>
    <xf numFmtId="0" fontId="19" fillId="27" borderId="8" xfId="50" applyFont="1" applyFill="1" applyBorder="1" applyAlignment="1">
      <alignment horizontal="center" vertical="center"/>
    </xf>
    <xf numFmtId="0" fontId="32" fillId="27" borderId="9" xfId="50" applyFont="1" applyFill="1" applyBorder="1" applyAlignment="1">
      <alignment horizontal="center" vertical="center"/>
    </xf>
    <xf numFmtId="0" fontId="19" fillId="27" borderId="0" xfId="44" applyFont="1" applyFill="1" applyBorder="1" applyAlignment="1">
      <alignment horizontal="center" vertical="center"/>
    </xf>
    <xf numFmtId="0" fontId="37" fillId="27" borderId="33" xfId="186" applyFont="1" applyFill="1" applyBorder="1" applyAlignment="1">
      <alignment horizontal="center"/>
    </xf>
    <xf numFmtId="0" fontId="37" fillId="27" borderId="0" xfId="186" applyFont="1" applyFill="1" applyBorder="1" applyAlignment="1">
      <alignment horizontal="center"/>
    </xf>
    <xf numFmtId="0" fontId="32" fillId="27" borderId="14" xfId="50" applyFont="1" applyFill="1" applyBorder="1" applyAlignment="1">
      <alignment horizontal="center" vertical="center"/>
    </xf>
    <xf numFmtId="0" fontId="32" fillId="27" borderId="9" xfId="50" applyFont="1" applyFill="1" applyBorder="1" applyAlignment="1">
      <alignment horizontal="center" vertical="center" wrapText="1"/>
    </xf>
    <xf numFmtId="0" fontId="28" fillId="0" borderId="0" xfId="48" applyFont="1" applyFill="1" applyBorder="1" applyAlignment="1">
      <alignment horizontal="center"/>
    </xf>
    <xf numFmtId="0" fontId="28" fillId="27" borderId="0" xfId="238" applyFont="1" applyFill="1" applyBorder="1" applyAlignment="1">
      <alignment horizontal="center"/>
    </xf>
    <xf numFmtId="0" fontId="30" fillId="0" borderId="0" xfId="238" applyFont="1" applyBorder="1" applyAlignment="1">
      <alignment horizontal="center" vertical="center"/>
    </xf>
    <xf numFmtId="0" fontId="32" fillId="0" borderId="0" xfId="238" applyFont="1" applyBorder="1" applyAlignment="1">
      <alignment horizontal="center" vertical="top"/>
    </xf>
    <xf numFmtId="0" fontId="19" fillId="0" borderId="0" xfId="44" applyFont="1" applyFill="1" applyBorder="1" applyAlignment="1">
      <alignment horizontal="center"/>
    </xf>
    <xf numFmtId="0" fontId="26" fillId="0" borderId="0" xfId="48" applyFont="1" applyFill="1" applyBorder="1" applyAlignment="1">
      <alignment horizontal="center" wrapText="1"/>
    </xf>
    <xf numFmtId="0" fontId="33" fillId="27" borderId="0" xfId="44" applyFont="1" applyFill="1" applyBorder="1" applyAlignment="1">
      <alignment horizontal="center"/>
    </xf>
    <xf numFmtId="0" fontId="33" fillId="0" borderId="0" xfId="44" applyFont="1" applyFill="1" applyBorder="1" applyAlignment="1">
      <alignment horizontal="center"/>
    </xf>
    <xf numFmtId="0" fontId="37" fillId="0" borderId="0" xfId="186" applyFont="1" applyFill="1" applyBorder="1" applyAlignment="1">
      <alignment horizontal="center"/>
    </xf>
    <xf numFmtId="0" fontId="19" fillId="27" borderId="14" xfId="186" applyFont="1" applyFill="1" applyBorder="1" applyAlignment="1">
      <alignment horizontal="center" vertical="center" wrapText="1"/>
    </xf>
    <xf numFmtId="0" fontId="19" fillId="27" borderId="8" xfId="44" applyFont="1" applyFill="1" applyBorder="1" applyAlignment="1">
      <alignment horizontal="center" vertical="center" wrapText="1"/>
    </xf>
    <xf numFmtId="0" fontId="19" fillId="27" borderId="11" xfId="44" applyFont="1" applyFill="1" applyBorder="1" applyAlignment="1">
      <alignment horizontal="center" vertical="center" wrapText="1"/>
    </xf>
    <xf numFmtId="0" fontId="19" fillId="27" borderId="12" xfId="44" applyFont="1" applyFill="1" applyBorder="1" applyAlignment="1">
      <alignment horizontal="center" vertical="center" wrapText="1"/>
    </xf>
    <xf numFmtId="0" fontId="19" fillId="27" borderId="9" xfId="44" applyFont="1" applyFill="1" applyBorder="1" applyAlignment="1">
      <alignment horizontal="center" vertical="center" wrapText="1"/>
    </xf>
    <xf numFmtId="0" fontId="32" fillId="0" borderId="9" xfId="50" applyFont="1" applyFill="1" applyBorder="1" applyAlignment="1">
      <alignment horizontal="center" vertical="center" wrapText="1"/>
    </xf>
    <xf numFmtId="0" fontId="19" fillId="0" borderId="49"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0" fontId="32" fillId="0" borderId="8" xfId="50" applyFont="1" applyFill="1" applyBorder="1" applyAlignment="1">
      <alignment horizontal="center" vertical="center"/>
    </xf>
    <xf numFmtId="0" fontId="32" fillId="0" borderId="13" xfId="50" applyFont="1" applyFill="1" applyBorder="1" applyAlignment="1">
      <alignment horizontal="center" vertical="center"/>
    </xf>
    <xf numFmtId="0" fontId="19" fillId="0" borderId="13" xfId="186" applyFont="1" applyFill="1" applyBorder="1" applyAlignment="1">
      <alignment horizontal="center" vertical="center"/>
    </xf>
    <xf numFmtId="0" fontId="19" fillId="0" borderId="10" xfId="186" applyFont="1" applyFill="1" applyBorder="1" applyAlignment="1">
      <alignment horizontal="center" vertical="center"/>
    </xf>
    <xf numFmtId="0" fontId="32" fillId="0" borderId="8" xfId="50" applyFont="1" applyFill="1" applyBorder="1" applyAlignment="1">
      <alignment horizontal="center" vertical="center" wrapText="1"/>
    </xf>
    <xf numFmtId="0" fontId="32" fillId="0" borderId="9" xfId="50" applyFont="1" applyFill="1" applyBorder="1" applyAlignment="1">
      <alignment horizontal="center" vertical="center"/>
    </xf>
    <xf numFmtId="0" fontId="69" fillId="0" borderId="14" xfId="50" applyFont="1" applyFill="1" applyBorder="1" applyAlignment="1">
      <alignment horizontal="center" vertical="center"/>
    </xf>
    <xf numFmtId="0" fontId="69" fillId="0" borderId="14" xfId="50" applyFont="1" applyFill="1" applyBorder="1" applyAlignment="1">
      <alignment horizontal="center" vertical="center" wrapText="1"/>
    </xf>
    <xf numFmtId="0" fontId="32" fillId="0" borderId="14" xfId="50" applyFont="1" applyFill="1" applyBorder="1" applyAlignment="1">
      <alignment horizontal="center" vertical="center"/>
    </xf>
    <xf numFmtId="0" fontId="26" fillId="0" borderId="0" xfId="48" applyFont="1" applyFill="1" applyBorder="1" applyAlignment="1">
      <alignment horizontal="center"/>
    </xf>
    <xf numFmtId="0" fontId="37" fillId="0" borderId="0" xfId="0" applyFont="1" applyFill="1" applyBorder="1" applyAlignment="1">
      <alignment horizontal="center"/>
    </xf>
    <xf numFmtId="0" fontId="19" fillId="0" borderId="8" xfId="0" applyFont="1" applyFill="1" applyBorder="1" applyAlignment="1">
      <alignment horizontal="center" vertical="center" wrapText="1"/>
    </xf>
    <xf numFmtId="0" fontId="19" fillId="0" borderId="25" xfId="186" applyFont="1" applyFill="1" applyBorder="1" applyAlignment="1">
      <alignment horizontal="center" vertical="center"/>
    </xf>
    <xf numFmtId="0" fontId="32" fillId="24" borderId="8" xfId="50" applyFont="1" applyFill="1" applyBorder="1" applyAlignment="1">
      <alignment horizontal="center" vertical="center"/>
    </xf>
    <xf numFmtId="0" fontId="32" fillId="0" borderId="0" xfId="151" applyFont="1" applyBorder="1" applyAlignment="1">
      <alignment horizontal="center" vertical="center"/>
    </xf>
    <xf numFmtId="0" fontId="37" fillId="0" borderId="33" xfId="186" applyFont="1" applyFill="1" applyBorder="1" applyAlignment="1">
      <alignment horizontal="center"/>
    </xf>
    <xf numFmtId="0" fontId="26" fillId="0" borderId="0" xfId="48" applyFont="1" applyFill="1" applyBorder="1" applyAlignment="1">
      <alignment horizontal="center" vertical="center"/>
    </xf>
    <xf numFmtId="0" fontId="19" fillId="0" borderId="0" xfId="0" applyFont="1" applyFill="1" applyBorder="1" applyAlignment="1">
      <alignment horizontal="center" vertical="center"/>
    </xf>
    <xf numFmtId="0" fontId="45" fillId="0" borderId="0" xfId="0" applyFont="1" applyFill="1" applyBorder="1" applyAlignment="1">
      <alignment horizontal="center" vertical="top" wrapText="1"/>
    </xf>
    <xf numFmtId="0" fontId="32" fillId="0" borderId="13" xfId="50" applyFont="1" applyFill="1" applyBorder="1" applyAlignment="1">
      <alignment horizontal="center" vertical="center" wrapText="1"/>
    </xf>
    <xf numFmtId="0" fontId="19" fillId="0" borderId="8" xfId="0" applyFont="1" applyFill="1" applyBorder="1" applyAlignment="1">
      <alignment horizontal="center" vertical="center"/>
    </xf>
    <xf numFmtId="0" fontId="32" fillId="0" borderId="34" xfId="50" applyFont="1" applyFill="1" applyBorder="1" applyAlignment="1">
      <alignment horizontal="center" vertical="center" wrapText="1"/>
    </xf>
    <xf numFmtId="0" fontId="32" fillId="0" borderId="48" xfId="50" applyFont="1" applyFill="1" applyBorder="1" applyAlignment="1">
      <alignment horizontal="center" vertical="center" wrapText="1"/>
    </xf>
    <xf numFmtId="0" fontId="32" fillId="0" borderId="49" xfId="50" applyFont="1" applyFill="1" applyBorder="1" applyAlignment="1">
      <alignment horizontal="center" vertical="center" wrapText="1"/>
    </xf>
    <xf numFmtId="0" fontId="46" fillId="0" borderId="33" xfId="44" applyFont="1" applyFill="1" applyBorder="1" applyAlignment="1">
      <alignment horizontal="center"/>
    </xf>
    <xf numFmtId="0" fontId="45" fillId="0" borderId="14" xfId="44" applyFont="1" applyFill="1" applyBorder="1" applyAlignment="1">
      <alignment horizontal="center" vertical="center" wrapText="1"/>
    </xf>
    <xf numFmtId="0" fontId="45" fillId="0" borderId="38" xfId="44" applyFont="1" applyFill="1" applyBorder="1" applyAlignment="1">
      <alignment horizontal="center" vertical="center" wrapText="1"/>
    </xf>
    <xf numFmtId="0" fontId="45" fillId="0" borderId="41" xfId="44" applyFont="1" applyFill="1" applyBorder="1" applyAlignment="1">
      <alignment horizontal="center" vertical="center" wrapText="1"/>
    </xf>
    <xf numFmtId="0" fontId="45" fillId="0" borderId="21" xfId="44" applyFont="1" applyFill="1" applyBorder="1" applyAlignment="1">
      <alignment horizontal="center" vertical="center" wrapText="1"/>
    </xf>
    <xf numFmtId="0" fontId="19" fillId="0" borderId="38" xfId="186" applyFont="1" applyBorder="1" applyAlignment="1">
      <alignment horizontal="center" vertical="center" wrapText="1"/>
    </xf>
    <xf numFmtId="0" fontId="19" fillId="0" borderId="21" xfId="186" applyFont="1" applyBorder="1" applyAlignment="1">
      <alignment horizontal="center" vertical="center" wrapText="1"/>
    </xf>
    <xf numFmtId="0" fontId="19" fillId="0" borderId="14" xfId="186" applyFont="1" applyBorder="1" applyAlignment="1">
      <alignment horizontal="center" vertical="center" wrapText="1"/>
    </xf>
    <xf numFmtId="0" fontId="63" fillId="0" borderId="14" xfId="44" applyFont="1" applyBorder="1" applyAlignment="1">
      <alignment horizontal="center" vertical="center"/>
    </xf>
    <xf numFmtId="0" fontId="63" fillId="0" borderId="14" xfId="44" applyFont="1" applyBorder="1" applyAlignment="1">
      <alignment horizontal="center" vertical="center" wrapText="1"/>
    </xf>
    <xf numFmtId="0" fontId="19" fillId="0" borderId="39" xfId="186" applyFont="1" applyFill="1" applyBorder="1" applyAlignment="1">
      <alignment horizontal="center" vertical="center" wrapText="1"/>
    </xf>
    <xf numFmtId="0" fontId="19" fillId="0" borderId="40" xfId="186" applyFont="1" applyFill="1" applyBorder="1" applyAlignment="1">
      <alignment horizontal="center" vertical="center" wrapText="1"/>
    </xf>
    <xf numFmtId="0" fontId="19" fillId="0" borderId="44" xfId="186" applyFont="1" applyFill="1" applyBorder="1" applyAlignment="1">
      <alignment horizontal="center" vertical="center" wrapText="1"/>
    </xf>
    <xf numFmtId="0" fontId="19" fillId="0" borderId="23" xfId="186" applyFont="1" applyFill="1" applyBorder="1" applyAlignment="1">
      <alignment horizontal="center" vertical="center" wrapText="1"/>
    </xf>
    <xf numFmtId="0" fontId="19" fillId="0" borderId="41" xfId="186" applyFont="1" applyBorder="1" applyAlignment="1">
      <alignment horizontal="center" vertical="center" wrapText="1"/>
    </xf>
    <xf numFmtId="0" fontId="63" fillId="0" borderId="38" xfId="44" applyFont="1" applyFill="1" applyBorder="1" applyAlignment="1">
      <alignment horizontal="center" vertical="center" wrapText="1"/>
    </xf>
    <xf numFmtId="0" fontId="63" fillId="0" borderId="21" xfId="44" applyFont="1" applyFill="1" applyBorder="1" applyAlignment="1">
      <alignment horizontal="center" vertical="center" wrapText="1"/>
    </xf>
    <xf numFmtId="0" fontId="63" fillId="0" borderId="14" xfId="44" applyFont="1" applyFill="1" applyBorder="1" applyAlignment="1">
      <alignment horizontal="center" vertical="center" wrapText="1"/>
    </xf>
    <xf numFmtId="0" fontId="63" fillId="0" borderId="26" xfId="44" applyFont="1" applyFill="1" applyBorder="1"/>
    <xf numFmtId="0" fontId="63" fillId="0" borderId="41" xfId="44" applyFont="1" applyFill="1" applyBorder="1" applyAlignment="1">
      <alignment horizontal="center" vertical="center" wrapText="1"/>
    </xf>
    <xf numFmtId="0" fontId="63" fillId="0" borderId="22" xfId="44" applyFont="1" applyFill="1" applyBorder="1" applyAlignment="1">
      <alignment horizontal="center" vertical="center" wrapText="1"/>
    </xf>
    <xf numFmtId="0" fontId="63" fillId="0" borderId="45" xfId="44" applyFont="1" applyFill="1" applyBorder="1" applyAlignment="1">
      <alignment horizontal="center" vertical="center" wrapText="1"/>
    </xf>
    <xf numFmtId="0" fontId="63" fillId="0" borderId="35" xfId="44" applyFont="1" applyFill="1" applyBorder="1" applyAlignment="1">
      <alignment horizontal="center" vertical="center" wrapText="1"/>
    </xf>
    <xf numFmtId="0" fontId="45" fillId="0" borderId="22" xfId="44" applyFont="1" applyFill="1" applyBorder="1" applyAlignment="1">
      <alignment horizontal="center" vertical="center" wrapText="1"/>
    </xf>
    <xf numFmtId="0" fontId="45" fillId="0" borderId="45" xfId="44" applyFont="1" applyFill="1" applyBorder="1" applyAlignment="1">
      <alignment horizontal="center" vertical="center" wrapText="1"/>
    </xf>
    <xf numFmtId="0" fontId="45" fillId="0" borderId="35" xfId="44" applyFont="1" applyFill="1" applyBorder="1" applyAlignment="1">
      <alignment horizontal="center" vertical="center" wrapText="1"/>
    </xf>
    <xf numFmtId="0" fontId="19" fillId="0" borderId="0" xfId="0" applyFont="1" applyFill="1" applyAlignment="1">
      <alignment horizontal="center"/>
    </xf>
    <xf numFmtId="0" fontId="64" fillId="0" borderId="0" xfId="44" applyFont="1" applyAlignment="1">
      <alignment horizontal="center"/>
    </xf>
    <xf numFmtId="0" fontId="62" fillId="0" borderId="0" xfId="151" applyFont="1" applyAlignment="1">
      <alignment horizontal="center" vertical="center"/>
    </xf>
    <xf numFmtId="0" fontId="62" fillId="0" borderId="0" xfId="151" applyFont="1" applyAlignment="1">
      <alignment horizontal="center" vertical="top"/>
    </xf>
    <xf numFmtId="0" fontId="63" fillId="0" borderId="0" xfId="44" applyFont="1" applyAlignment="1">
      <alignment horizontal="center"/>
    </xf>
    <xf numFmtId="49" fontId="62" fillId="0" borderId="14" xfId="0" applyNumberFormat="1" applyFont="1" applyFill="1" applyBorder="1" applyAlignment="1">
      <alignment horizontal="center" vertical="center" wrapText="1"/>
    </xf>
    <xf numFmtId="0" fontId="62" fillId="0" borderId="14" xfId="0" applyFont="1" applyFill="1" applyBorder="1" applyAlignment="1">
      <alignment horizontal="left" vertical="center" wrapText="1"/>
    </xf>
    <xf numFmtId="0" fontId="45" fillId="0" borderId="0" xfId="0" applyFont="1" applyFill="1" applyAlignment="1">
      <alignment horizontal="center"/>
    </xf>
    <xf numFmtId="49" fontId="62" fillId="0" borderId="38" xfId="0" applyNumberFormat="1" applyFont="1" applyFill="1" applyBorder="1" applyAlignment="1">
      <alignment horizontal="center" vertical="center" wrapText="1"/>
    </xf>
    <xf numFmtId="49" fontId="62" fillId="0" borderId="21" xfId="0" applyNumberFormat="1" applyFont="1" applyFill="1" applyBorder="1" applyAlignment="1">
      <alignment horizontal="center" vertical="center" wrapText="1"/>
    </xf>
    <xf numFmtId="0" fontId="62" fillId="0" borderId="38"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62" fillId="0" borderId="38"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45" xfId="0" applyFont="1" applyFill="1" applyBorder="1" applyAlignment="1">
      <alignment horizontal="center" vertical="center" wrapText="1"/>
    </xf>
    <xf numFmtId="0" fontId="62" fillId="0" borderId="35" xfId="0" applyFont="1" applyFill="1" applyBorder="1" applyAlignment="1">
      <alignment horizontal="center" vertical="center" wrapText="1"/>
    </xf>
    <xf numFmtId="0" fontId="62" fillId="0" borderId="0" xfId="151" applyFont="1" applyFill="1" applyAlignment="1">
      <alignment horizontal="center" vertical="center"/>
    </xf>
    <xf numFmtId="0" fontId="63" fillId="0" borderId="0" xfId="151" applyFont="1" applyFill="1" applyAlignment="1">
      <alignment horizontal="center" vertical="top"/>
    </xf>
    <xf numFmtId="0" fontId="63" fillId="0" borderId="0" xfId="44" applyFont="1" applyFill="1" applyAlignment="1">
      <alignment horizontal="center"/>
    </xf>
    <xf numFmtId="0" fontId="32" fillId="0" borderId="38"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63" fillId="0" borderId="0" xfId="44" applyFont="1" applyFill="1" applyAlignment="1">
      <alignment horizontal="left" vertical="center" wrapText="1"/>
    </xf>
    <xf numFmtId="0" fontId="32" fillId="0" borderId="22" xfId="0" applyFont="1" applyFill="1" applyBorder="1" applyAlignment="1">
      <alignment horizontal="center" vertical="center" wrapText="1"/>
    </xf>
    <xf numFmtId="0" fontId="32" fillId="0" borderId="45"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64" fillId="0" borderId="0" xfId="44" applyFont="1" applyAlignment="1">
      <alignment horizontal="center" wrapText="1"/>
    </xf>
    <xf numFmtId="0" fontId="63" fillId="0" borderId="0" xfId="151" applyFont="1" applyAlignment="1">
      <alignment horizontal="center" vertical="top"/>
    </xf>
    <xf numFmtId="0" fontId="36" fillId="0" borderId="8" xfId="44" applyFont="1" applyBorder="1" applyAlignment="1">
      <alignment horizontal="center" vertical="center" wrapText="1"/>
    </xf>
    <xf numFmtId="0" fontId="36" fillId="0" borderId="8" xfId="44" applyFont="1" applyBorder="1" applyAlignment="1">
      <alignment horizontal="center" vertical="center"/>
    </xf>
    <xf numFmtId="0" fontId="19" fillId="0" borderId="8" xfId="186" applyFont="1" applyBorder="1" applyAlignment="1">
      <alignment horizontal="center" vertical="center" wrapText="1"/>
    </xf>
    <xf numFmtId="0" fontId="36" fillId="0" borderId="8" xfId="44" applyFont="1" applyFill="1" applyBorder="1" applyAlignment="1">
      <alignment horizontal="center" vertical="center" wrapText="1"/>
    </xf>
    <xf numFmtId="0" fontId="47" fillId="0" borderId="0" xfId="44" applyFont="1" applyBorder="1" applyAlignment="1">
      <alignment horizontal="center"/>
    </xf>
    <xf numFmtId="0" fontId="37" fillId="0" borderId="0" xfId="0" applyFont="1" applyFill="1" applyBorder="1" applyAlignment="1">
      <alignment horizontal="center" vertical="center"/>
    </xf>
    <xf numFmtId="0" fontId="50" fillId="0" borderId="0" xfId="151" applyFont="1" applyBorder="1" applyAlignment="1">
      <alignment horizontal="center" vertical="center"/>
    </xf>
    <xf numFmtId="0" fontId="39" fillId="0" borderId="33" xfId="186" applyFont="1" applyBorder="1" applyAlignment="1">
      <alignment horizontal="center" vertical="center"/>
    </xf>
    <xf numFmtId="0" fontId="45" fillId="0" borderId="8" xfId="44" applyFont="1" applyFill="1" applyBorder="1" applyAlignment="1">
      <alignment horizontal="center" vertical="center" wrapText="1"/>
    </xf>
    <xf numFmtId="0" fontId="40" fillId="0" borderId="0" xfId="0" applyFont="1" applyFill="1" applyBorder="1" applyAlignment="1">
      <alignment horizontal="left" vertical="center" wrapText="1"/>
    </xf>
    <xf numFmtId="0" fontId="45" fillId="0" borderId="13" xfId="44" applyFont="1" applyFill="1" applyBorder="1" applyAlignment="1">
      <alignment horizontal="center" vertical="center" wrapText="1"/>
    </xf>
    <xf numFmtId="0" fontId="45" fillId="0" borderId="39" xfId="44" applyFont="1" applyFill="1" applyBorder="1" applyAlignment="1">
      <alignment horizontal="center" vertical="center" wrapText="1"/>
    </xf>
    <xf numFmtId="0" fontId="45" fillId="0" borderId="43" xfId="44" applyFont="1" applyFill="1" applyBorder="1" applyAlignment="1">
      <alignment horizontal="center" vertical="center" wrapText="1"/>
    </xf>
    <xf numFmtId="0" fontId="45" fillId="0" borderId="40" xfId="44" applyFont="1" applyFill="1" applyBorder="1" applyAlignment="1">
      <alignment horizontal="center" vertical="center" wrapText="1"/>
    </xf>
    <xf numFmtId="0" fontId="45" fillId="0" borderId="44" xfId="44" applyFont="1" applyFill="1" applyBorder="1" applyAlignment="1">
      <alignment horizontal="center" vertical="center" wrapText="1"/>
    </xf>
    <xf numFmtId="0" fontId="45" fillId="0" borderId="26" xfId="44" applyFont="1" applyFill="1" applyBorder="1" applyAlignment="1">
      <alignment horizontal="center" vertical="center" wrapText="1"/>
    </xf>
    <xf numFmtId="0" fontId="45" fillId="0" borderId="23" xfId="44" applyFont="1" applyFill="1" applyBorder="1" applyAlignment="1">
      <alignment horizontal="center" vertical="center" wrapText="1"/>
    </xf>
    <xf numFmtId="0" fontId="62" fillId="0" borderId="0" xfId="238" applyFont="1" applyAlignment="1">
      <alignment horizontal="center" vertical="center"/>
    </xf>
    <xf numFmtId="0" fontId="62" fillId="0" borderId="0" xfId="238" applyFont="1" applyAlignment="1">
      <alignment horizontal="center" vertical="top"/>
    </xf>
    <xf numFmtId="0" fontId="19" fillId="0" borderId="0" xfId="44" applyFont="1" applyFill="1" applyAlignment="1">
      <alignment horizontal="center"/>
    </xf>
    <xf numFmtId="0" fontId="65" fillId="0" borderId="0" xfId="44" applyFont="1" applyFill="1" applyBorder="1" applyAlignment="1">
      <alignment horizontal="center"/>
    </xf>
    <xf numFmtId="0" fontId="36" fillId="0" borderId="8" xfId="151" applyFont="1" applyBorder="1" applyAlignment="1">
      <alignment horizontal="center" vertical="center" wrapText="1"/>
    </xf>
    <xf numFmtId="0" fontId="19" fillId="0" borderId="0" xfId="44" applyFont="1" applyFill="1" applyBorder="1" applyAlignment="1">
      <alignment horizontal="center" vertical="center"/>
    </xf>
    <xf numFmtId="0" fontId="45" fillId="0" borderId="8" xfId="186" applyFont="1" applyBorder="1" applyAlignment="1">
      <alignment horizontal="center" vertical="center" wrapText="1"/>
    </xf>
    <xf numFmtId="0" fontId="37" fillId="0" borderId="0" xfId="44" applyFont="1" applyFill="1" applyBorder="1" applyAlignment="1">
      <alignment horizontal="center" vertical="center"/>
    </xf>
    <xf numFmtId="0" fontId="36" fillId="0" borderId="11" xfId="151" applyFont="1" applyBorder="1" applyAlignment="1">
      <alignment horizontal="center" vertical="center" wrapText="1"/>
    </xf>
    <xf numFmtId="0" fontId="36" fillId="0" borderId="8" xfId="84" applyFont="1" applyFill="1" applyBorder="1" applyAlignment="1">
      <alignment horizontal="center" vertical="center" wrapText="1"/>
    </xf>
    <xf numFmtId="0" fontId="36" fillId="0" borderId="13" xfId="44" applyFont="1" applyBorder="1" applyAlignment="1">
      <alignment horizontal="center" vertical="center" wrapText="1"/>
    </xf>
    <xf numFmtId="0" fontId="36" fillId="0" borderId="14" xfId="44" applyFont="1" applyBorder="1" applyAlignment="1">
      <alignment horizontal="center" vertical="center" wrapText="1"/>
    </xf>
    <xf numFmtId="0" fontId="26" fillId="0" borderId="0" xfId="44" applyFont="1" applyBorder="1" applyAlignment="1">
      <alignment horizontal="center" wrapText="1"/>
    </xf>
    <xf numFmtId="0" fontId="32" fillId="0" borderId="8" xfId="0" applyFont="1" applyBorder="1" applyAlignment="1">
      <alignment horizontal="center" vertical="center"/>
    </xf>
    <xf numFmtId="0" fontId="54" fillId="0" borderId="8" xfId="0" applyFont="1" applyBorder="1" applyAlignment="1">
      <alignment horizontal="center" vertical="center" wrapText="1"/>
    </xf>
    <xf numFmtId="0" fontId="54" fillId="0" borderId="13" xfId="0" applyFont="1" applyBorder="1" applyAlignment="1">
      <alignment horizontal="center" vertical="center" wrapText="1"/>
    </xf>
    <xf numFmtId="0" fontId="26" fillId="0" borderId="0" xfId="48" applyFont="1" applyFill="1" applyBorder="1" applyAlignment="1">
      <alignment horizontal="center" vertical="center" wrapText="1"/>
    </xf>
    <xf numFmtId="0" fontId="54" fillId="27" borderId="14" xfId="0" applyFont="1" applyFill="1" applyBorder="1" applyAlignment="1">
      <alignment horizontal="center" vertical="center" wrapText="1"/>
    </xf>
    <xf numFmtId="0" fontId="39" fillId="0" borderId="0" xfId="45" applyFont="1" applyBorder="1" applyAlignment="1">
      <alignment horizontal="center" vertical="center" wrapText="1"/>
    </xf>
    <xf numFmtId="0" fontId="33" fillId="0" borderId="0" xfId="45" applyFont="1" applyAlignment="1">
      <alignment horizontal="center" vertical="center" wrapText="1"/>
    </xf>
    <xf numFmtId="0" fontId="73" fillId="0" borderId="0" xfId="42" applyNumberFormat="1" applyFont="1" applyBorder="1" applyAlignment="1">
      <alignment horizontal="center"/>
    </xf>
    <xf numFmtId="0" fontId="73" fillId="0" borderId="0" xfId="42" applyNumberFormat="1" applyFont="1" applyBorder="1" applyAlignment="1">
      <alignment horizontal="right"/>
    </xf>
    <xf numFmtId="0" fontId="74" fillId="0" borderId="0" xfId="42" applyNumberFormat="1" applyFont="1" applyBorder="1" applyAlignment="1">
      <alignment horizontal="center"/>
    </xf>
    <xf numFmtId="0" fontId="74" fillId="0" borderId="0" xfId="42" applyNumberFormat="1" applyFont="1" applyBorder="1" applyAlignment="1">
      <alignment horizontal="right"/>
    </xf>
    <xf numFmtId="0" fontId="39" fillId="0" borderId="0" xfId="42" applyNumberFormat="1" applyFont="1" applyBorder="1" applyAlignment="1">
      <alignment horizontal="center"/>
    </xf>
    <xf numFmtId="0" fontId="75" fillId="0" borderId="52" xfId="42" applyNumberFormat="1" applyFont="1" applyBorder="1" applyAlignment="1">
      <alignment horizontal="center"/>
    </xf>
    <xf numFmtId="0" fontId="75" fillId="0" borderId="53" xfId="42" applyNumberFormat="1" applyFont="1" applyBorder="1" applyAlignment="1">
      <alignment horizontal="center"/>
    </xf>
    <xf numFmtId="0" fontId="75" fillId="0" borderId="54" xfId="42" applyNumberFormat="1" applyFont="1" applyBorder="1" applyAlignment="1">
      <alignment horizontal="center"/>
    </xf>
    <xf numFmtId="0" fontId="75" fillId="0" borderId="55" xfId="42" applyNumberFormat="1" applyFont="1" applyBorder="1" applyAlignment="1">
      <alignment horizontal="center"/>
    </xf>
    <xf numFmtId="0" fontId="75" fillId="0" borderId="56" xfId="42" applyNumberFormat="1" applyFont="1" applyBorder="1" applyAlignment="1">
      <alignment horizontal="center"/>
    </xf>
    <xf numFmtId="0" fontId="75" fillId="0" borderId="57" xfId="42" applyNumberFormat="1" applyFont="1" applyBorder="1" applyAlignment="1">
      <alignment horizontal="center"/>
    </xf>
    <xf numFmtId="0" fontId="74" fillId="0" borderId="26" xfId="42" applyNumberFormat="1" applyFont="1" applyBorder="1" applyAlignment="1">
      <alignment horizontal="center"/>
    </xf>
    <xf numFmtId="175" fontId="73" fillId="0" borderId="0" xfId="42" applyNumberFormat="1" applyFont="1" applyBorder="1" applyAlignment="1">
      <alignment horizontal="left"/>
    </xf>
    <xf numFmtId="0" fontId="73" fillId="0" borderId="0" xfId="42" applyNumberFormat="1" applyFont="1" applyBorder="1" applyAlignment="1">
      <alignment horizontal="left"/>
    </xf>
    <xf numFmtId="0" fontId="75" fillId="0" borderId="53" xfId="42" applyNumberFormat="1" applyFont="1" applyBorder="1" applyAlignment="1">
      <alignment horizontal="center"/>
    </xf>
    <xf numFmtId="0" fontId="75" fillId="0" borderId="56" xfId="42" applyNumberFormat="1" applyFont="1" applyBorder="1" applyAlignment="1">
      <alignment horizontal="center"/>
    </xf>
    <xf numFmtId="0" fontId="75" fillId="0" borderId="58" xfId="42" applyNumberFormat="1" applyFont="1" applyBorder="1" applyAlignment="1">
      <alignment horizontal="center"/>
    </xf>
    <xf numFmtId="0" fontId="75" fillId="0" borderId="58" xfId="42" applyNumberFormat="1" applyFont="1" applyBorder="1" applyAlignment="1">
      <alignment horizontal="left" wrapText="1"/>
    </xf>
    <xf numFmtId="0" fontId="75" fillId="0" borderId="58" xfId="42" applyNumberFormat="1" applyFont="1" applyBorder="1" applyAlignment="1">
      <alignment horizontal="left"/>
    </xf>
    <xf numFmtId="170" fontId="75" fillId="0" borderId="58" xfId="42" applyNumberFormat="1" applyFont="1" applyBorder="1" applyAlignment="1">
      <alignment horizontal="center"/>
    </xf>
    <xf numFmtId="170" fontId="75" fillId="0" borderId="58" xfId="42" applyNumberFormat="1" applyFont="1" applyBorder="1" applyAlignment="1">
      <alignment horizontal="center"/>
    </xf>
    <xf numFmtId="0" fontId="75" fillId="0" borderId="58" xfId="42" applyNumberFormat="1" applyFont="1" applyBorder="1" applyAlignment="1">
      <alignment horizontal="center" vertical="center"/>
    </xf>
    <xf numFmtId="170" fontId="75" fillId="0" borderId="58" xfId="42" applyNumberFormat="1" applyFont="1" applyFill="1" applyBorder="1" applyAlignment="1">
      <alignment horizontal="center"/>
    </xf>
    <xf numFmtId="170" fontId="75" fillId="0" borderId="58" xfId="42" applyNumberFormat="1" applyFont="1" applyFill="1" applyBorder="1" applyAlignment="1">
      <alignment horizontal="center"/>
    </xf>
    <xf numFmtId="0" fontId="76" fillId="0" borderId="58" xfId="42" applyNumberFormat="1" applyFont="1" applyBorder="1" applyAlignment="1">
      <alignment horizontal="center"/>
    </xf>
    <xf numFmtId="0" fontId="76" fillId="0" borderId="58" xfId="42" applyNumberFormat="1" applyFont="1" applyBorder="1" applyAlignment="1">
      <alignment horizontal="left" wrapText="1"/>
    </xf>
    <xf numFmtId="0" fontId="76" fillId="0" borderId="58" xfId="42" applyNumberFormat="1" applyFont="1" applyBorder="1" applyAlignment="1">
      <alignment horizontal="left"/>
    </xf>
    <xf numFmtId="170" fontId="76" fillId="0" borderId="58" xfId="42" applyNumberFormat="1" applyFont="1" applyBorder="1" applyAlignment="1">
      <alignment horizontal="center"/>
    </xf>
    <xf numFmtId="170" fontId="76" fillId="0" borderId="58" xfId="42" applyNumberFormat="1" applyFont="1" applyBorder="1" applyAlignment="1">
      <alignment horizontal="center"/>
    </xf>
    <xf numFmtId="0" fontId="75" fillId="0" borderId="58" xfId="42" applyNumberFormat="1" applyFont="1" applyBorder="1" applyAlignment="1">
      <alignment horizontal="right" wrapText="1"/>
    </xf>
    <xf numFmtId="0" fontId="75" fillId="0" borderId="58" xfId="42" applyNumberFormat="1" applyFont="1" applyBorder="1" applyAlignment="1">
      <alignment horizontal="right"/>
    </xf>
    <xf numFmtId="170" fontId="75" fillId="0" borderId="55" xfId="42" applyNumberFormat="1" applyFont="1" applyBorder="1" applyAlignment="1">
      <alignment horizontal="center"/>
    </xf>
    <xf numFmtId="0" fontId="75" fillId="0" borderId="59" xfId="42" applyNumberFormat="1" applyFont="1" applyBorder="1" applyAlignment="1">
      <alignment horizontal="center"/>
    </xf>
    <xf numFmtId="0" fontId="75" fillId="0" borderId="60" xfId="42" applyNumberFormat="1" applyFont="1" applyBorder="1" applyAlignment="1">
      <alignment horizontal="center"/>
    </xf>
    <xf numFmtId="0" fontId="74" fillId="0" borderId="0" xfId="42" applyNumberFormat="1" applyFont="1" applyBorder="1" applyAlignment="1">
      <alignment horizontal="center"/>
    </xf>
  </cellXfs>
  <cellStyles count="240">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Excel Built-in Explanatory Text" xfId="19"/>
    <cellStyle name="Normal 2" xfId="20"/>
    <cellStyle name="Акцент1 2" xfId="21"/>
    <cellStyle name="Акцент2 2" xfId="22"/>
    <cellStyle name="Акцент3 2" xfId="23"/>
    <cellStyle name="Акцент4 2" xfId="24"/>
    <cellStyle name="Акцент5 2" xfId="25"/>
    <cellStyle name="Акцент6 2" xfId="26"/>
    <cellStyle name="Ввод  2" xfId="27"/>
    <cellStyle name="Вывод 2" xfId="28"/>
    <cellStyle name="Вычисление 2" xfId="29"/>
    <cellStyle name="Заголовок" xfId="30"/>
    <cellStyle name="Заголовок 1 2" xfId="31"/>
    <cellStyle name="Заголовок 2 2" xfId="32"/>
    <cellStyle name="Заголовок 3 2" xfId="33"/>
    <cellStyle name="Заголовок 4 2" xfId="34"/>
    <cellStyle name="Заголовок1" xfId="35"/>
    <cellStyle name="Итог 2" xfId="36"/>
    <cellStyle name="Контрольная ячейка 2" xfId="37"/>
    <cellStyle name="Название 2" xfId="38"/>
    <cellStyle name="Нейтральный 2" xfId="39"/>
    <cellStyle name="Обычный" xfId="0" builtinId="0"/>
    <cellStyle name="Обычный 10" xfId="40"/>
    <cellStyle name="Обычный 12 2" xfId="41"/>
    <cellStyle name="Обычный 2" xfId="42"/>
    <cellStyle name="Обычный 2 26 2" xfId="43"/>
    <cellStyle name="Обычный 3" xfId="44"/>
    <cellStyle name="Обычный 3 2" xfId="45"/>
    <cellStyle name="Обычный 3 2 2 2" xfId="46"/>
    <cellStyle name="Обычный 3 21" xfId="47"/>
    <cellStyle name="Обычный 4" xfId="48"/>
    <cellStyle name="Обычный 4 2" xfId="49"/>
    <cellStyle name="Обычный 5" xfId="50"/>
    <cellStyle name="Обычный 6" xfId="51"/>
    <cellStyle name="Обычный 6 2" xfId="52"/>
    <cellStyle name="Обычный 6 2 2" xfId="53"/>
    <cellStyle name="Обычный 6 2 2 2" xfId="54"/>
    <cellStyle name="Обычный 6 2 2 2 2" xfId="55"/>
    <cellStyle name="Обычный 6 2 2 2 2 2" xfId="56"/>
    <cellStyle name="Обычный 6 2 2 2 2 2 2" xfId="57"/>
    <cellStyle name="Обычный 6 2 2 2 2 2 3" xfId="58"/>
    <cellStyle name="Обычный 6 2 2 2 2 3" xfId="59"/>
    <cellStyle name="Обычный 6 2 2 2 2 4" xfId="60"/>
    <cellStyle name="Обычный 6 2 2 2 3" xfId="61"/>
    <cellStyle name="Обычный 6 2 2 2 3 2" xfId="62"/>
    <cellStyle name="Обычный 6 2 2 2 3 3" xfId="63"/>
    <cellStyle name="Обычный 6 2 2 2 4" xfId="64"/>
    <cellStyle name="Обычный 6 2 2 2 5" xfId="65"/>
    <cellStyle name="Обычный 6 2 2 3" xfId="66"/>
    <cellStyle name="Обычный 6 2 2 3 2" xfId="67"/>
    <cellStyle name="Обычный 6 2 2 3 2 2" xfId="68"/>
    <cellStyle name="Обычный 6 2 2 3 2 3" xfId="69"/>
    <cellStyle name="Обычный 6 2 2 3 3" xfId="70"/>
    <cellStyle name="Обычный 6 2 2 3 4" xfId="71"/>
    <cellStyle name="Обычный 6 2 2 4" xfId="72"/>
    <cellStyle name="Обычный 6 2 2 4 2" xfId="73"/>
    <cellStyle name="Обычный 6 2 2 4 2 2" xfId="74"/>
    <cellStyle name="Обычный 6 2 2 4 2 3" xfId="75"/>
    <cellStyle name="Обычный 6 2 2 4 3" xfId="76"/>
    <cellStyle name="Обычный 6 2 2 4 4" xfId="77"/>
    <cellStyle name="Обычный 6 2 2 5" xfId="78"/>
    <cellStyle name="Обычный 6 2 2 5 2" xfId="79"/>
    <cellStyle name="Обычный 6 2 2 5 3" xfId="80"/>
    <cellStyle name="Обычный 6 2 2 6" xfId="81"/>
    <cellStyle name="Обычный 6 2 2 7" xfId="82"/>
    <cellStyle name="Обычный 6 2 2 8" xfId="83"/>
    <cellStyle name="Обычный 6 2 3" xfId="84"/>
    <cellStyle name="Обычный 6 2 3 2" xfId="85"/>
    <cellStyle name="Обычный 6 2 3 2 2" xfId="86"/>
    <cellStyle name="Обычный 6 2 3 2 2 2" xfId="87"/>
    <cellStyle name="Обычный 6 2 3 2 2 2 2" xfId="88"/>
    <cellStyle name="Обычный 6 2 3 2 2 2 3" xfId="89"/>
    <cellStyle name="Обычный 6 2 3 2 2 3" xfId="90"/>
    <cellStyle name="Обычный 6 2 3 2 2 4" xfId="91"/>
    <cellStyle name="Обычный 6 2 3 2 3" xfId="92"/>
    <cellStyle name="Обычный 6 2 3 2 3 2" xfId="93"/>
    <cellStyle name="Обычный 6 2 3 2 3 3" xfId="94"/>
    <cellStyle name="Обычный 6 2 3 2 4" xfId="95"/>
    <cellStyle name="Обычный 6 2 3 2 5" xfId="96"/>
    <cellStyle name="Обычный 6 2 3 3" xfId="97"/>
    <cellStyle name="Обычный 6 2 3 3 2" xfId="98"/>
    <cellStyle name="Обычный 6 2 3 3 2 2" xfId="99"/>
    <cellStyle name="Обычный 6 2 3 3 2 3" xfId="100"/>
    <cellStyle name="Обычный 6 2 3 3 3" xfId="101"/>
    <cellStyle name="Обычный 6 2 3 3 4" xfId="102"/>
    <cellStyle name="Обычный 6 2 3 4" xfId="103"/>
    <cellStyle name="Обычный 6 2 3 4 2" xfId="104"/>
    <cellStyle name="Обычный 6 2 3 4 2 2" xfId="105"/>
    <cellStyle name="Обычный 6 2 3 4 2 3" xfId="106"/>
    <cellStyle name="Обычный 6 2 3 4 3" xfId="107"/>
    <cellStyle name="Обычный 6 2 3 4 4" xfId="108"/>
    <cellStyle name="Обычный 6 2 3 5" xfId="109"/>
    <cellStyle name="Обычный 6 2 3 5 2" xfId="110"/>
    <cellStyle name="Обычный 6 2 3 5 3" xfId="111"/>
    <cellStyle name="Обычный 6 2 3 6" xfId="112"/>
    <cellStyle name="Обычный 6 2 3 7" xfId="113"/>
    <cellStyle name="Обычный 6 2 3 8" xfId="114"/>
    <cellStyle name="Обычный 6 2 4" xfId="115"/>
    <cellStyle name="Обычный 6 2 4 2" xfId="116"/>
    <cellStyle name="Обычный 6 2 4 2 2" xfId="117"/>
    <cellStyle name="Обычный 6 2 4 2 3" xfId="118"/>
    <cellStyle name="Обычный 6 2 4 3" xfId="119"/>
    <cellStyle name="Обычный 6 2 4 4" xfId="120"/>
    <cellStyle name="Обычный 6 2 5" xfId="121"/>
    <cellStyle name="Обычный 6 2 5 2" xfId="122"/>
    <cellStyle name="Обычный 6 2 5 2 2" xfId="123"/>
    <cellStyle name="Обычный 6 2 5 2 3" xfId="124"/>
    <cellStyle name="Обычный 6 2 5 3" xfId="125"/>
    <cellStyle name="Обычный 6 2 5 4" xfId="126"/>
    <cellStyle name="Обычный 6 2 6" xfId="127"/>
    <cellStyle name="Обычный 6 2 6 2" xfId="128"/>
    <cellStyle name="Обычный 6 2 6 3" xfId="129"/>
    <cellStyle name="Обычный 6 2 7" xfId="130"/>
    <cellStyle name="Обычный 6 2 8" xfId="131"/>
    <cellStyle name="Обычный 6 2 9" xfId="132"/>
    <cellStyle name="Обычный 6 3" xfId="133"/>
    <cellStyle name="Обычный 6 3 2" xfId="134"/>
    <cellStyle name="Обычный 6 3 2 2" xfId="135"/>
    <cellStyle name="Обычный 6 3 2 3" xfId="136"/>
    <cellStyle name="Обычный 6 3 3" xfId="137"/>
    <cellStyle name="Обычный 6 3 4" xfId="138"/>
    <cellStyle name="Обычный 6 4" xfId="139"/>
    <cellStyle name="Обычный 6 4 2" xfId="140"/>
    <cellStyle name="Обычный 6 4 2 2" xfId="141"/>
    <cellStyle name="Обычный 6 4 2 3" xfId="142"/>
    <cellStyle name="Обычный 6 4 3" xfId="143"/>
    <cellStyle name="Обычный 6 4 4" xfId="144"/>
    <cellStyle name="Обычный 6 5" xfId="145"/>
    <cellStyle name="Обычный 6 5 2" xfId="146"/>
    <cellStyle name="Обычный 6 5 3" xfId="147"/>
    <cellStyle name="Обычный 6 6" xfId="148"/>
    <cellStyle name="Обычный 6 7" xfId="149"/>
    <cellStyle name="Обычный 6 8" xfId="150"/>
    <cellStyle name="Обычный 7" xfId="151"/>
    <cellStyle name="Обычный 7 2" xfId="152"/>
    <cellStyle name="Обычный 7 2 2" xfId="153"/>
    <cellStyle name="Обычный 7 2 2 2" xfId="154"/>
    <cellStyle name="Обычный 7 2 2 2 2" xfId="155"/>
    <cellStyle name="Обычный 7 2 2 2 3" xfId="156"/>
    <cellStyle name="Обычный 7 2 2 3" xfId="157"/>
    <cellStyle name="Обычный 7 2 2 4" xfId="158"/>
    <cellStyle name="Обычный 7 2 3" xfId="159"/>
    <cellStyle name="Обычный 7 2 3 2" xfId="160"/>
    <cellStyle name="Обычный 7 2 3 2 2" xfId="161"/>
    <cellStyle name="Обычный 7 2 3 2 3" xfId="162"/>
    <cellStyle name="Обычный 7 2 3 3" xfId="163"/>
    <cellStyle name="Обычный 7 2 3 4" xfId="164"/>
    <cellStyle name="Обычный 7 2 4" xfId="165"/>
    <cellStyle name="Обычный 7 2 4 2" xfId="166"/>
    <cellStyle name="Обычный 7 2 4 3" xfId="167"/>
    <cellStyle name="Обычный 7 2 5" xfId="168"/>
    <cellStyle name="Обычный 7 2 6" xfId="169"/>
    <cellStyle name="Обычный 7 2 7" xfId="170"/>
    <cellStyle name="Обычный 7 3" xfId="238"/>
    <cellStyle name="Обычный 8" xfId="171"/>
    <cellStyle name="Обычный 9" xfId="172"/>
    <cellStyle name="Обычный 9 2" xfId="173"/>
    <cellStyle name="Обычный 9 2 2" xfId="174"/>
    <cellStyle name="Обычный 9 2 2 2" xfId="175"/>
    <cellStyle name="Обычный 9 2 2 3" xfId="176"/>
    <cellStyle name="Обычный 9 2 2 4" xfId="177"/>
    <cellStyle name="Обычный 9 2 3" xfId="178"/>
    <cellStyle name="Обычный 9 2 4" xfId="179"/>
    <cellStyle name="Обычный 9 3" xfId="180"/>
    <cellStyle name="Обычный 9 3 2" xfId="181"/>
    <cellStyle name="Обычный 9 3 3" xfId="182"/>
    <cellStyle name="Обычный 9 3 4" xfId="183"/>
    <cellStyle name="Обычный 9 4" xfId="184"/>
    <cellStyle name="Обычный 9 5" xfId="185"/>
    <cellStyle name="Обычный_Форматы по компаниям_last" xfId="186"/>
    <cellStyle name="Плохой 2" xfId="187"/>
    <cellStyle name="Пояснение 2" xfId="188"/>
    <cellStyle name="Примечание 2" xfId="189"/>
    <cellStyle name="Процентный 2" xfId="190"/>
    <cellStyle name="Процентный 3" xfId="191"/>
    <cellStyle name="Результат" xfId="192"/>
    <cellStyle name="Результат2" xfId="193"/>
    <cellStyle name="Связанная ячейка 2" xfId="194"/>
    <cellStyle name="Стиль 1" xfId="195"/>
    <cellStyle name="Текст предупреждения 2" xfId="196"/>
    <cellStyle name="Финансовый 2" xfId="197"/>
    <cellStyle name="Финансовый 2 14" xfId="198"/>
    <cellStyle name="Финансовый 2 2" xfId="199"/>
    <cellStyle name="Финансовый 2 2 2" xfId="200"/>
    <cellStyle name="Финансовый 2 2 2 2" xfId="201"/>
    <cellStyle name="Финансовый 2 2 2 2 2" xfId="202"/>
    <cellStyle name="Финансовый 2 2 2 3" xfId="203"/>
    <cellStyle name="Финансовый 2 2 3" xfId="204"/>
    <cellStyle name="Финансовый 2 2 4" xfId="205"/>
    <cellStyle name="Финансовый 2 3" xfId="206"/>
    <cellStyle name="Финансовый 2 3 2" xfId="207"/>
    <cellStyle name="Финансовый 2 3 2 2" xfId="208"/>
    <cellStyle name="Финансовый 2 3 2 3" xfId="209"/>
    <cellStyle name="Финансовый 2 3 3" xfId="210"/>
    <cellStyle name="Финансовый 2 3 4" xfId="211"/>
    <cellStyle name="Финансовый 2 4" xfId="212"/>
    <cellStyle name="Финансовый 2 4 2" xfId="213"/>
    <cellStyle name="Финансовый 2 4 3" xfId="214"/>
    <cellStyle name="Финансовый 2 5" xfId="215"/>
    <cellStyle name="Финансовый 2 6" xfId="216"/>
    <cellStyle name="Финансовый 2 7" xfId="217"/>
    <cellStyle name="Финансовый 3" xfId="218"/>
    <cellStyle name="Финансовый 3 2" xfId="219"/>
    <cellStyle name="Финансовый 3 2 2" xfId="220"/>
    <cellStyle name="Финансовый 3 2 2 2" xfId="221"/>
    <cellStyle name="Финансовый 3 2 2 3" xfId="222"/>
    <cellStyle name="Финансовый 3 2 3" xfId="223"/>
    <cellStyle name="Финансовый 3 2 4" xfId="224"/>
    <cellStyle name="Финансовый 3 3" xfId="225"/>
    <cellStyle name="Финансовый 3 3 2" xfId="226"/>
    <cellStyle name="Финансовый 3 3 2 2" xfId="227"/>
    <cellStyle name="Финансовый 3 3 2 3" xfId="228"/>
    <cellStyle name="Финансовый 3 3 3" xfId="229"/>
    <cellStyle name="Финансовый 3 3 4" xfId="230"/>
    <cellStyle name="Финансовый 3 4" xfId="231"/>
    <cellStyle name="Финансовый 3 4 2" xfId="232"/>
    <cellStyle name="Финансовый 3 4 3" xfId="233"/>
    <cellStyle name="Финансовый 3 5" xfId="234"/>
    <cellStyle name="Финансовый 3 6" xfId="235"/>
    <cellStyle name="Финансовый 3 7" xfId="236"/>
    <cellStyle name="Финансовый 4" xfId="239"/>
    <cellStyle name="Хороший 2" xfId="2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DDDDDD"/>
      <rgbColor rgb="00FF00FF"/>
      <rgbColor rgb="0000FFFF"/>
      <rgbColor rgb="00800000"/>
      <rgbColor rgb="00008000"/>
      <rgbColor rgb="00000080"/>
      <rgbColor rgb="00808000"/>
      <rgbColor rgb="00800080"/>
      <rgbColor rgb="00009933"/>
      <rgbColor rgb="00C0C0C0"/>
      <rgbColor rgb="00808080"/>
      <rgbColor rgb="00CCCCCC"/>
      <rgbColor rgb="00FF3333"/>
      <rgbColor rgb="00FFFFCC"/>
      <rgbColor rgb="00CCFFFF"/>
      <rgbColor rgb="00660066"/>
      <rgbColor rgb="00FF8080"/>
      <rgbColor rgb="000066CC"/>
      <rgbColor rgb="00CCCCFF"/>
      <rgbColor rgb="00000080"/>
      <rgbColor rgb="00FF00FF"/>
      <rgbColor rgb="00FFFF00"/>
      <rgbColor rgb="0000FFFF"/>
      <rgbColor rgb="00800080"/>
      <rgbColor rgb="007E0021"/>
      <rgbColor rgb="00009900"/>
      <rgbColor rgb="000000FF"/>
      <rgbColor rgb="0000CCFF"/>
      <rgbColor rgb="00EEEEEE"/>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A1:IV110"/>
  <sheetViews>
    <sheetView topLeftCell="A18" zoomScale="60" zoomScaleNormal="60" workbookViewId="0">
      <selection activeCell="A55" sqref="A55:XFD58"/>
    </sheetView>
  </sheetViews>
  <sheetFormatPr defaultColWidth="9.375" defaultRowHeight="15"/>
  <cols>
    <col min="1" max="1" width="11" style="1" customWidth="1"/>
    <col min="2" max="2" width="61.75" style="1" customWidth="1"/>
    <col min="3" max="3" width="16.125" style="1" customWidth="1"/>
    <col min="4" max="17" width="8.5" style="1" customWidth="1"/>
    <col min="18" max="18" width="11.5" style="1" customWidth="1"/>
    <col min="19" max="19" width="10.625" style="1" customWidth="1"/>
    <col min="20" max="29" width="8.5" style="1" customWidth="1"/>
    <col min="30" max="30" width="10.25" style="1" customWidth="1"/>
    <col min="31" max="31" width="9.25" style="1" customWidth="1"/>
    <col min="32" max="32" width="8.5" style="1" customWidth="1"/>
    <col min="33" max="33" width="12.25" style="1" customWidth="1"/>
    <col min="34" max="34" width="8.5" style="1" customWidth="1"/>
    <col min="35" max="35" width="10" style="1" customWidth="1"/>
    <col min="36" max="37" width="8.5" style="1" customWidth="1"/>
    <col min="38" max="38" width="11.125" style="1" customWidth="1"/>
    <col min="39" max="39" width="9.875" style="1" customWidth="1"/>
    <col min="40" max="40" width="10.75" style="1" customWidth="1"/>
    <col min="41" max="41" width="11.375" style="1" customWidth="1"/>
    <col min="42" max="47" width="8.5" style="1" customWidth="1"/>
    <col min="48" max="48" width="10.375" style="1" customWidth="1"/>
    <col min="49" max="49" width="10.25" style="1" customWidth="1"/>
    <col min="50" max="50" width="11.875" style="1" customWidth="1"/>
    <col min="51" max="51" width="10.875" style="1" customWidth="1"/>
    <col min="52" max="52" width="11.875" style="1" customWidth="1"/>
    <col min="53" max="53" width="11.625" style="1" customWidth="1"/>
    <col min="54" max="16384" width="9.375" style="1"/>
  </cols>
  <sheetData>
    <row r="1" spans="1:256" ht="14.2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s="2" t="s">
        <v>0</v>
      </c>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600000000000001" customHeight="1">
      <c r="A2"/>
      <c r="B2"/>
      <c r="C2"/>
      <c r="D2"/>
      <c r="E2"/>
      <c r="F2"/>
      <c r="G2"/>
      <c r="H2"/>
      <c r="I2"/>
      <c r="J2"/>
      <c r="K2"/>
      <c r="L2"/>
      <c r="M2"/>
      <c r="N2"/>
      <c r="O2"/>
      <c r="P2"/>
      <c r="Q2"/>
      <c r="R2"/>
      <c r="S2"/>
      <c r="T2"/>
      <c r="U2"/>
      <c r="V2" s="3"/>
      <c r="W2" s="963"/>
      <c r="X2" s="963"/>
      <c r="Y2" s="963"/>
      <c r="Z2" s="963"/>
      <c r="AA2" s="963"/>
      <c r="AB2" s="963"/>
      <c r="AC2" s="963"/>
      <c r="AD2" s="963"/>
      <c r="AE2" s="3"/>
      <c r="AF2"/>
      <c r="AG2"/>
      <c r="AH2"/>
      <c r="AI2"/>
      <c r="AJ2"/>
      <c r="AK2"/>
      <c r="AL2"/>
      <c r="AM2"/>
      <c r="AN2"/>
      <c r="AO2"/>
      <c r="AP2"/>
      <c r="AQ2"/>
      <c r="AR2"/>
      <c r="AS2"/>
      <c r="AT2"/>
      <c r="AU2"/>
      <c r="AV2"/>
      <c r="AW2"/>
      <c r="AX2"/>
      <c r="AY2"/>
      <c r="AZ2"/>
      <c r="BA2"/>
      <c r="BB2"/>
      <c r="BC2" s="4" t="s">
        <v>1</v>
      </c>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600000000000001" customHeight="1">
      <c r="A3"/>
      <c r="B3"/>
      <c r="C3"/>
      <c r="D3"/>
      <c r="E3"/>
      <c r="F3"/>
      <c r="G3"/>
      <c r="H3"/>
      <c r="I3"/>
      <c r="J3"/>
      <c r="K3"/>
      <c r="L3"/>
      <c r="M3"/>
      <c r="N3"/>
      <c r="O3"/>
      <c r="P3"/>
      <c r="Q3"/>
      <c r="R3"/>
      <c r="S3"/>
      <c r="T3"/>
      <c r="U3"/>
      <c r="V3" s="5"/>
      <c r="W3" s="5"/>
      <c r="X3" s="5"/>
      <c r="Y3" s="5"/>
      <c r="Z3" s="5"/>
      <c r="AA3" s="5"/>
      <c r="AB3" s="5"/>
      <c r="AC3" s="5"/>
      <c r="AD3" s="5"/>
      <c r="AE3" s="5"/>
      <c r="AF3"/>
      <c r="AG3"/>
      <c r="AH3"/>
      <c r="AI3"/>
      <c r="AJ3"/>
      <c r="AK3"/>
      <c r="AL3"/>
      <c r="AM3"/>
      <c r="AN3"/>
      <c r="AO3"/>
      <c r="AP3"/>
      <c r="AQ3"/>
      <c r="AR3"/>
      <c r="AS3"/>
      <c r="AT3"/>
      <c r="AU3"/>
      <c r="AV3"/>
      <c r="AW3"/>
      <c r="AX3"/>
      <c r="AY3"/>
      <c r="AZ3"/>
      <c r="BA3"/>
      <c r="BB3"/>
      <c r="BC3" s="4" t="s">
        <v>2</v>
      </c>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7.649999999999999" customHeight="1">
      <c r="A4" s="964" t="s">
        <v>3</v>
      </c>
      <c r="B4" s="964"/>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965" t="s">
        <v>856</v>
      </c>
      <c r="B5" s="965"/>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7.649999999999999"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8.5" customHeight="1">
      <c r="A7" s="958" t="s">
        <v>618</v>
      </c>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8"/>
      <c r="AY7" s="958"/>
      <c r="AZ7" s="958"/>
      <c r="BA7" s="958"/>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75" customHeight="1">
      <c r="A8" s="962" t="s">
        <v>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1"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9.65" customHeight="1">
      <c r="A10" s="958" t="s">
        <v>848</v>
      </c>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8"/>
      <c r="AY10" s="958"/>
      <c r="AZ10" s="958"/>
      <c r="BA10" s="958"/>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51.6"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7"/>
      <c r="AH11" s="7"/>
      <c r="AI11" s="7"/>
      <c r="AJ11" s="7"/>
      <c r="AK11" s="7"/>
      <c r="AL11" s="7"/>
      <c r="AM11" s="7"/>
      <c r="AN11" s="7"/>
      <c r="AO11" s="7"/>
      <c r="AP11" s="7"/>
      <c r="AQ11" s="7"/>
      <c r="AR11" s="7"/>
      <c r="AS11" s="7"/>
      <c r="AT11" s="7"/>
      <c r="AU11" s="7"/>
      <c r="AV11" s="6"/>
      <c r="AW11" s="6"/>
      <c r="AX11" s="6"/>
      <c r="AY11" s="6"/>
      <c r="AZ11" s="6"/>
      <c r="BA11" s="6"/>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5" customFormat="1" ht="33.950000000000003" customHeight="1">
      <c r="A12" s="959"/>
      <c r="B12" s="959"/>
      <c r="C12" s="959"/>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59"/>
      <c r="AL12" s="959"/>
      <c r="AM12" s="959"/>
      <c r="AN12" s="959"/>
      <c r="AO12" s="959"/>
      <c r="AP12" s="959"/>
      <c r="AQ12" s="959"/>
      <c r="AR12" s="959"/>
      <c r="AS12" s="959"/>
      <c r="AT12" s="959"/>
      <c r="AU12" s="959"/>
      <c r="AV12" s="959"/>
      <c r="AW12" s="959"/>
      <c r="AX12" s="959"/>
      <c r="AY12" s="959"/>
      <c r="AZ12" s="959"/>
      <c r="BA12" s="959"/>
      <c r="BB12" s="8"/>
      <c r="BC12" s="8"/>
      <c r="BD12" s="8"/>
      <c r="BE12" s="8"/>
      <c r="BF12" s="8"/>
      <c r="BG12" s="8"/>
      <c r="BH12" s="8"/>
      <c r="BI12" s="8"/>
      <c r="BJ12" s="8"/>
      <c r="BK12" s="8"/>
      <c r="BL12" s="8"/>
      <c r="BM12" s="8"/>
      <c r="BN12" s="8"/>
    </row>
    <row r="13" spans="1:256" ht="39.6" customHeight="1">
      <c r="A13" s="960" t="s">
        <v>5</v>
      </c>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c r="AP13" s="960"/>
      <c r="AQ13" s="960"/>
      <c r="AR13" s="960"/>
      <c r="AS13" s="960"/>
      <c r="AT13" s="960"/>
      <c r="AU13" s="960"/>
      <c r="AV13" s="960"/>
      <c r="AW13" s="960"/>
      <c r="AX13" s="960"/>
      <c r="AY13" s="960"/>
      <c r="AZ13" s="960"/>
      <c r="BA13" s="960"/>
      <c r="BB13" s="9"/>
      <c r="BC13" s="9"/>
      <c r="BD13" s="9"/>
      <c r="BE13" s="9"/>
      <c r="BF13" s="9"/>
      <c r="BG13" s="9"/>
      <c r="BH13" s="9"/>
      <c r="BI13" s="9"/>
      <c r="BJ13" s="9"/>
      <c r="BK13" s="9"/>
      <c r="BL13" s="9"/>
      <c r="BM13" s="9"/>
      <c r="BN13" s="9"/>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2.85" customHeight="1">
      <c r="A14" s="959"/>
      <c r="B14" s="959"/>
      <c r="C14" s="959"/>
      <c r="D14" s="959"/>
      <c r="E14" s="959"/>
      <c r="F14" s="959"/>
      <c r="G14" s="959"/>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959"/>
      <c r="AY14" s="959"/>
      <c r="AZ14" s="959"/>
      <c r="BA14" s="959"/>
      <c r="BB14" s="8"/>
      <c r="BC14" s="8"/>
      <c r="BD14" s="8"/>
      <c r="BE14" s="8"/>
      <c r="BF14" s="8"/>
      <c r="BG14" s="8"/>
      <c r="BH14" s="8"/>
      <c r="BI14" s="8"/>
      <c r="BJ14" s="8"/>
      <c r="BK14" s="8"/>
      <c r="BL14" s="8"/>
      <c r="BM14" s="8"/>
      <c r="BN14" s="8"/>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1" customFormat="1" ht="16.7" customHeight="1">
      <c r="A15" s="961" t="s">
        <v>6</v>
      </c>
      <c r="B15" s="961" t="s">
        <v>7</v>
      </c>
      <c r="C15" s="961" t="s">
        <v>8</v>
      </c>
      <c r="D15" s="961" t="s">
        <v>9</v>
      </c>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1"/>
      <c r="AY15" s="961"/>
      <c r="AZ15" s="961"/>
      <c r="BA15" s="961"/>
      <c r="BB15" s="961"/>
      <c r="BC15" s="961"/>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row>
    <row r="16" spans="1:256" ht="96.6" customHeight="1">
      <c r="A16" s="961"/>
      <c r="B16" s="961"/>
      <c r="C16" s="961"/>
      <c r="D16" s="961" t="s">
        <v>10</v>
      </c>
      <c r="E16" s="961"/>
      <c r="F16" s="961"/>
      <c r="G16" s="961"/>
      <c r="H16" s="961"/>
      <c r="I16" s="961"/>
      <c r="J16" s="961"/>
      <c r="K16" s="961"/>
      <c r="L16" s="961"/>
      <c r="M16" s="961"/>
      <c r="N16" s="961"/>
      <c r="O16" s="961"/>
      <c r="P16" s="961"/>
      <c r="Q16" s="961"/>
      <c r="R16" s="961"/>
      <c r="S16" s="961"/>
      <c r="T16" s="961"/>
      <c r="U16" s="961"/>
      <c r="V16" s="961" t="s">
        <v>11</v>
      </c>
      <c r="W16" s="961"/>
      <c r="X16" s="961"/>
      <c r="Y16" s="961"/>
      <c r="Z16" s="961"/>
      <c r="AA16" s="961"/>
      <c r="AB16" s="961"/>
      <c r="AC16" s="961"/>
      <c r="AD16" s="961"/>
      <c r="AE16" s="961"/>
      <c r="AF16" s="961"/>
      <c r="AG16" s="961"/>
      <c r="AH16" s="961" t="s">
        <v>12</v>
      </c>
      <c r="AI16" s="961"/>
      <c r="AJ16" s="961"/>
      <c r="AK16" s="961"/>
      <c r="AL16" s="961"/>
      <c r="AM16" s="961"/>
      <c r="AN16" s="961" t="s">
        <v>13</v>
      </c>
      <c r="AO16" s="961"/>
      <c r="AP16" s="961"/>
      <c r="AQ16" s="961"/>
      <c r="AR16" s="961" t="s">
        <v>14</v>
      </c>
      <c r="AS16" s="961"/>
      <c r="AT16" s="961"/>
      <c r="AU16" s="961"/>
      <c r="AV16" s="961"/>
      <c r="AW16" s="961"/>
      <c r="AX16" s="961" t="s">
        <v>15</v>
      </c>
      <c r="AY16" s="961"/>
      <c r="AZ16" s="961"/>
      <c r="BA16" s="961"/>
      <c r="BB16" s="961" t="s">
        <v>16</v>
      </c>
      <c r="BC16" s="961"/>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2" customFormat="1" ht="198" customHeight="1">
      <c r="A17" s="961"/>
      <c r="B17" s="961"/>
      <c r="C17" s="961"/>
      <c r="D17" s="953" t="s">
        <v>17</v>
      </c>
      <c r="E17" s="953"/>
      <c r="F17" s="953" t="s">
        <v>18</v>
      </c>
      <c r="G17" s="953"/>
      <c r="H17" s="953" t="s">
        <v>19</v>
      </c>
      <c r="I17" s="953"/>
      <c r="J17" s="953"/>
      <c r="K17" s="953"/>
      <c r="L17" s="953" t="s">
        <v>20</v>
      </c>
      <c r="M17" s="953"/>
      <c r="N17" s="953"/>
      <c r="O17" s="953"/>
      <c r="P17" s="953" t="s">
        <v>21</v>
      </c>
      <c r="Q17" s="953"/>
      <c r="R17" s="953" t="s">
        <v>22</v>
      </c>
      <c r="S17" s="953"/>
      <c r="T17" s="953" t="s">
        <v>23</v>
      </c>
      <c r="U17" s="953"/>
      <c r="V17" s="955" t="s">
        <v>24</v>
      </c>
      <c r="W17" s="955"/>
      <c r="X17" s="955" t="s">
        <v>25</v>
      </c>
      <c r="Y17" s="955"/>
      <c r="Z17" s="955" t="s">
        <v>25</v>
      </c>
      <c r="AA17" s="955"/>
      <c r="AB17" s="955" t="s">
        <v>26</v>
      </c>
      <c r="AC17" s="955"/>
      <c r="AD17" s="955" t="s">
        <v>27</v>
      </c>
      <c r="AE17" s="955"/>
      <c r="AF17" s="955" t="s">
        <v>28</v>
      </c>
      <c r="AG17" s="955"/>
      <c r="AH17" s="955" t="s">
        <v>29</v>
      </c>
      <c r="AI17" s="955"/>
      <c r="AJ17" s="955" t="s">
        <v>30</v>
      </c>
      <c r="AK17" s="955"/>
      <c r="AL17" s="955" t="s">
        <v>31</v>
      </c>
      <c r="AM17" s="955"/>
      <c r="AN17" s="955" t="s">
        <v>32</v>
      </c>
      <c r="AO17" s="955"/>
      <c r="AP17" s="955" t="s">
        <v>33</v>
      </c>
      <c r="AQ17" s="955"/>
      <c r="AR17" s="955" t="s">
        <v>34</v>
      </c>
      <c r="AS17" s="955"/>
      <c r="AT17" s="955" t="s">
        <v>35</v>
      </c>
      <c r="AU17" s="955"/>
      <c r="AV17" s="955" t="s">
        <v>36</v>
      </c>
      <c r="AW17" s="955"/>
      <c r="AX17" s="955" t="s">
        <v>37</v>
      </c>
      <c r="AY17" s="955"/>
      <c r="AZ17" s="955" t="s">
        <v>38</v>
      </c>
      <c r="BA17" s="955"/>
      <c r="BB17" s="955" t="s">
        <v>39</v>
      </c>
      <c r="BC17" s="955"/>
      <c r="BD17" s="380"/>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row>
    <row r="18" spans="1:256" s="246" customFormat="1" ht="128.25" customHeight="1">
      <c r="A18" s="961"/>
      <c r="B18" s="961"/>
      <c r="C18" s="961"/>
      <c r="D18" s="349" t="s">
        <v>40</v>
      </c>
      <c r="E18" s="349" t="s">
        <v>41</v>
      </c>
      <c r="F18" s="349" t="s">
        <v>40</v>
      </c>
      <c r="G18" s="349" t="s">
        <v>41</v>
      </c>
      <c r="H18" s="349" t="s">
        <v>40</v>
      </c>
      <c r="I18" s="349" t="s">
        <v>41</v>
      </c>
      <c r="J18" s="349" t="s">
        <v>40</v>
      </c>
      <c r="K18" s="349" t="s">
        <v>41</v>
      </c>
      <c r="L18" s="349" t="s">
        <v>40</v>
      </c>
      <c r="M18" s="349" t="s">
        <v>41</v>
      </c>
      <c r="N18" s="349" t="s">
        <v>40</v>
      </c>
      <c r="O18" s="349" t="s">
        <v>41</v>
      </c>
      <c r="P18" s="349" t="s">
        <v>40</v>
      </c>
      <c r="Q18" s="349" t="s">
        <v>41</v>
      </c>
      <c r="R18" s="349" t="s">
        <v>40</v>
      </c>
      <c r="S18" s="349" t="s">
        <v>41</v>
      </c>
      <c r="T18" s="349" t="s">
        <v>40</v>
      </c>
      <c r="U18" s="349" t="s">
        <v>41</v>
      </c>
      <c r="V18" s="945" t="s">
        <v>40</v>
      </c>
      <c r="W18" s="945" t="s">
        <v>41</v>
      </c>
      <c r="X18" s="945" t="s">
        <v>40</v>
      </c>
      <c r="Y18" s="945" t="s">
        <v>41</v>
      </c>
      <c r="Z18" s="945" t="s">
        <v>40</v>
      </c>
      <c r="AA18" s="945" t="s">
        <v>41</v>
      </c>
      <c r="AB18" s="945" t="s">
        <v>40</v>
      </c>
      <c r="AC18" s="945" t="s">
        <v>41</v>
      </c>
      <c r="AD18" s="945" t="s">
        <v>40</v>
      </c>
      <c r="AE18" s="945" t="s">
        <v>41</v>
      </c>
      <c r="AF18" s="945" t="s">
        <v>40</v>
      </c>
      <c r="AG18" s="945" t="s">
        <v>41</v>
      </c>
      <c r="AH18" s="945" t="s">
        <v>40</v>
      </c>
      <c r="AI18" s="945" t="s">
        <v>41</v>
      </c>
      <c r="AJ18" s="945" t="s">
        <v>40</v>
      </c>
      <c r="AK18" s="945" t="s">
        <v>41</v>
      </c>
      <c r="AL18" s="945" t="s">
        <v>40</v>
      </c>
      <c r="AM18" s="945" t="s">
        <v>41</v>
      </c>
      <c r="AN18" s="945" t="s">
        <v>40</v>
      </c>
      <c r="AO18" s="945" t="s">
        <v>41</v>
      </c>
      <c r="AP18" s="945" t="s">
        <v>40</v>
      </c>
      <c r="AQ18" s="945" t="s">
        <v>41</v>
      </c>
      <c r="AR18" s="945" t="s">
        <v>40</v>
      </c>
      <c r="AS18" s="945" t="s">
        <v>41</v>
      </c>
      <c r="AT18" s="945" t="s">
        <v>40</v>
      </c>
      <c r="AU18" s="945" t="s">
        <v>41</v>
      </c>
      <c r="AV18" s="945" t="s">
        <v>40</v>
      </c>
      <c r="AW18" s="945" t="s">
        <v>41</v>
      </c>
      <c r="AX18" s="945" t="s">
        <v>40</v>
      </c>
      <c r="AY18" s="945" t="s">
        <v>41</v>
      </c>
      <c r="AZ18" s="945" t="s">
        <v>40</v>
      </c>
      <c r="BA18" s="945" t="s">
        <v>41</v>
      </c>
      <c r="BB18" s="945" t="s">
        <v>40</v>
      </c>
      <c r="BC18" s="945" t="s">
        <v>41</v>
      </c>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288"/>
      <c r="FB18" s="288"/>
      <c r="FC18" s="288"/>
      <c r="FD18" s="288"/>
      <c r="FE18" s="288"/>
      <c r="FF18" s="288"/>
      <c r="FG18" s="288"/>
      <c r="FH18" s="288"/>
      <c r="FI18" s="288"/>
      <c r="FJ18" s="288"/>
      <c r="FK18" s="288"/>
      <c r="FL18" s="288"/>
      <c r="FM18" s="288"/>
      <c r="FN18" s="288"/>
      <c r="FO18" s="288"/>
      <c r="FP18" s="288"/>
      <c r="FQ18" s="288"/>
      <c r="FR18" s="288"/>
      <c r="FS18" s="288"/>
      <c r="FT18" s="288"/>
      <c r="FU18" s="288"/>
      <c r="FV18" s="288"/>
      <c r="FW18" s="288"/>
      <c r="FX18" s="288"/>
      <c r="FY18" s="288"/>
      <c r="FZ18" s="288"/>
      <c r="GA18" s="288"/>
      <c r="GB18" s="288"/>
      <c r="GC18" s="288"/>
      <c r="GD18" s="288"/>
      <c r="GE18" s="288"/>
      <c r="GF18" s="288"/>
      <c r="GG18" s="288"/>
      <c r="GH18" s="288"/>
      <c r="GI18" s="288"/>
      <c r="GJ18" s="288"/>
      <c r="GK18" s="288"/>
      <c r="GL18" s="288"/>
      <c r="GM18" s="288"/>
      <c r="GN18" s="288"/>
      <c r="GO18" s="288"/>
      <c r="GP18" s="288"/>
      <c r="GQ18" s="288"/>
      <c r="GR18" s="288"/>
      <c r="GS18" s="288"/>
      <c r="GT18" s="288"/>
      <c r="GU18" s="288"/>
      <c r="GV18" s="288"/>
      <c r="GW18" s="288"/>
      <c r="GX18" s="288"/>
      <c r="GY18" s="288"/>
      <c r="GZ18" s="288"/>
      <c r="HA18" s="288"/>
      <c r="HB18" s="288"/>
      <c r="HC18" s="288"/>
      <c r="HD18" s="288"/>
      <c r="HE18" s="288"/>
      <c r="HF18" s="288"/>
      <c r="HG18" s="288"/>
      <c r="HH18" s="288"/>
      <c r="HI18" s="288"/>
      <c r="HJ18" s="288"/>
      <c r="HK18" s="288"/>
      <c r="HL18" s="288"/>
      <c r="HM18" s="288"/>
      <c r="HN18" s="288"/>
      <c r="HO18" s="288"/>
      <c r="HP18" s="288"/>
      <c r="HQ18" s="288"/>
      <c r="HR18" s="288"/>
      <c r="HS18" s="288"/>
      <c r="HT18" s="288"/>
      <c r="HU18" s="288"/>
      <c r="HV18" s="288"/>
      <c r="HW18" s="288"/>
      <c r="HX18" s="288"/>
      <c r="HY18" s="288"/>
      <c r="HZ18" s="288"/>
      <c r="IA18" s="288"/>
      <c r="IB18" s="288"/>
      <c r="IC18" s="288"/>
      <c r="ID18" s="288"/>
      <c r="IE18" s="288"/>
      <c r="IF18" s="288"/>
      <c r="IG18" s="288"/>
      <c r="IH18" s="288"/>
      <c r="II18" s="288"/>
      <c r="IJ18" s="288"/>
      <c r="IK18" s="288"/>
      <c r="IL18" s="288"/>
      <c r="IM18" s="288"/>
      <c r="IN18" s="288"/>
      <c r="IO18" s="288"/>
      <c r="IP18" s="288"/>
      <c r="IQ18" s="288"/>
      <c r="IR18" s="288"/>
      <c r="IS18" s="288"/>
      <c r="IT18" s="288"/>
      <c r="IU18" s="288"/>
      <c r="IV18" s="288"/>
    </row>
    <row r="19" spans="1:256" s="246" customFormat="1" ht="17.25" customHeight="1">
      <c r="A19" s="251"/>
      <c r="B19" s="251"/>
      <c r="C19" s="251"/>
      <c r="D19" s="956" t="s">
        <v>42</v>
      </c>
      <c r="E19" s="956"/>
      <c r="F19" s="956"/>
      <c r="G19" s="956"/>
      <c r="H19" s="956"/>
      <c r="I19" s="956"/>
      <c r="J19" s="956"/>
      <c r="K19" s="956"/>
      <c r="L19" s="956"/>
      <c r="M19" s="956"/>
      <c r="N19" s="956"/>
      <c r="O19" s="956"/>
      <c r="P19" s="956"/>
      <c r="Q19" s="956"/>
      <c r="R19" s="956"/>
      <c r="S19" s="956"/>
      <c r="T19" s="956"/>
      <c r="U19" s="956"/>
      <c r="V19" s="957" t="s">
        <v>42</v>
      </c>
      <c r="W19" s="957"/>
      <c r="X19" s="957"/>
      <c r="Y19" s="957"/>
      <c r="Z19" s="957"/>
      <c r="AA19" s="957"/>
      <c r="AB19" s="957"/>
      <c r="AC19" s="957"/>
      <c r="AD19" s="957"/>
      <c r="AE19" s="957"/>
      <c r="AF19" s="288"/>
      <c r="AG19" s="288"/>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288"/>
      <c r="EN19" s="288"/>
      <c r="EO19" s="288"/>
      <c r="EP19" s="288"/>
      <c r="EQ19" s="288"/>
      <c r="ER19" s="288"/>
      <c r="ES19" s="288"/>
      <c r="ET19" s="288"/>
      <c r="EU19" s="288"/>
      <c r="EV19" s="288"/>
      <c r="EW19" s="288"/>
      <c r="EX19" s="288"/>
      <c r="EY19" s="288"/>
      <c r="EZ19" s="288"/>
      <c r="FA19" s="288"/>
      <c r="FB19" s="288"/>
      <c r="FC19" s="288"/>
      <c r="FD19" s="288"/>
      <c r="FE19" s="288"/>
      <c r="FF19" s="288"/>
      <c r="FG19" s="288"/>
      <c r="FH19" s="288"/>
      <c r="FI19" s="288"/>
      <c r="FJ19" s="288"/>
      <c r="FK19" s="288"/>
      <c r="FL19" s="288"/>
      <c r="FM19" s="288"/>
      <c r="FN19" s="288"/>
      <c r="FO19" s="288"/>
      <c r="FP19" s="288"/>
      <c r="FQ19" s="288"/>
      <c r="FR19" s="288"/>
      <c r="FS19" s="288"/>
      <c r="FT19" s="288"/>
      <c r="FU19" s="288"/>
      <c r="FV19" s="288"/>
      <c r="FW19" s="288"/>
      <c r="FX19" s="288"/>
      <c r="FY19" s="288"/>
      <c r="FZ19" s="288"/>
      <c r="GA19" s="288"/>
      <c r="GB19" s="288"/>
      <c r="GC19" s="288"/>
      <c r="GD19" s="288"/>
      <c r="GE19" s="288"/>
      <c r="GF19" s="288"/>
      <c r="GG19" s="288"/>
      <c r="GH19" s="288"/>
      <c r="GI19" s="288"/>
      <c r="GJ19" s="288"/>
      <c r="GK19" s="288"/>
      <c r="GL19" s="288"/>
      <c r="GM19" s="288"/>
      <c r="GN19" s="288"/>
      <c r="GO19" s="288"/>
      <c r="GP19" s="288"/>
      <c r="GQ19" s="288"/>
      <c r="GR19" s="288"/>
      <c r="GS19" s="288"/>
      <c r="GT19" s="288"/>
      <c r="GU19" s="288"/>
      <c r="GV19" s="288"/>
      <c r="GW19" s="288"/>
      <c r="GX19" s="288"/>
      <c r="GY19" s="288"/>
      <c r="GZ19" s="288"/>
      <c r="HA19" s="288"/>
      <c r="HB19" s="288"/>
      <c r="HC19" s="288"/>
      <c r="HD19" s="288"/>
      <c r="HE19" s="288"/>
      <c r="HF19" s="288"/>
      <c r="HG19" s="288"/>
      <c r="HH19" s="288"/>
      <c r="HI19" s="288"/>
      <c r="HJ19" s="288"/>
      <c r="HK19" s="288"/>
      <c r="HL19" s="288"/>
      <c r="HM19" s="288"/>
      <c r="HN19" s="288"/>
      <c r="HO19" s="288"/>
      <c r="HP19" s="288"/>
      <c r="HQ19" s="288"/>
      <c r="HR19" s="288"/>
      <c r="HS19" s="288"/>
      <c r="HT19" s="288"/>
      <c r="HU19" s="288"/>
      <c r="HV19" s="288"/>
      <c r="HW19" s="288"/>
      <c r="HX19" s="288"/>
      <c r="HY19" s="288"/>
      <c r="HZ19" s="288"/>
      <c r="IA19" s="288"/>
      <c r="IB19" s="288"/>
      <c r="IC19" s="288"/>
      <c r="ID19" s="288"/>
      <c r="IE19" s="288"/>
      <c r="IF19" s="288"/>
      <c r="IG19" s="288"/>
      <c r="IH19" s="288"/>
      <c r="II19" s="288"/>
      <c r="IJ19" s="288"/>
      <c r="IK19" s="288"/>
      <c r="IL19" s="288"/>
      <c r="IM19" s="288"/>
      <c r="IN19" s="288"/>
      <c r="IO19" s="288"/>
      <c r="IP19" s="288"/>
      <c r="IQ19" s="288"/>
      <c r="IR19" s="288"/>
      <c r="IS19" s="288"/>
      <c r="IT19" s="288"/>
      <c r="IU19" s="288"/>
      <c r="IV19" s="288"/>
    </row>
    <row r="20" spans="1:256" s="246" customFormat="1" ht="17.25" customHeight="1">
      <c r="A20" s="251"/>
      <c r="B20" s="251"/>
      <c r="C20" s="251"/>
      <c r="D20" s="952" t="s">
        <v>43</v>
      </c>
      <c r="E20" s="952"/>
      <c r="F20" s="952" t="s">
        <v>43</v>
      </c>
      <c r="G20" s="952"/>
      <c r="H20" s="952" t="s">
        <v>43</v>
      </c>
      <c r="I20" s="952"/>
      <c r="J20" s="954">
        <v>0.4</v>
      </c>
      <c r="K20" s="954"/>
      <c r="L20" s="952" t="s">
        <v>43</v>
      </c>
      <c r="M20" s="952"/>
      <c r="N20" s="954">
        <v>0.4</v>
      </c>
      <c r="O20" s="954"/>
      <c r="P20" s="350"/>
      <c r="Q20" s="350"/>
      <c r="R20" s="350"/>
      <c r="S20" s="350"/>
      <c r="T20" s="350"/>
      <c r="U20" s="350"/>
      <c r="V20" s="952" t="s">
        <v>43</v>
      </c>
      <c r="W20" s="952"/>
      <c r="X20" s="952" t="s">
        <v>44</v>
      </c>
      <c r="Y20" s="952"/>
      <c r="Z20" s="952" t="s">
        <v>43</v>
      </c>
      <c r="AA20" s="952"/>
      <c r="AB20" s="954" t="s">
        <v>43</v>
      </c>
      <c r="AC20" s="954"/>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288"/>
      <c r="EF20" s="288"/>
      <c r="EG20" s="288"/>
      <c r="EH20" s="288"/>
      <c r="EI20" s="288"/>
      <c r="EJ20" s="288"/>
      <c r="EK20" s="288"/>
      <c r="EL20" s="288"/>
      <c r="EM20" s="288"/>
      <c r="EN20" s="288"/>
      <c r="EO20" s="288"/>
      <c r="EP20" s="288"/>
      <c r="EQ20" s="288"/>
      <c r="ER20" s="288"/>
      <c r="ES20" s="288"/>
      <c r="ET20" s="288"/>
      <c r="EU20" s="288"/>
      <c r="EV20" s="288"/>
      <c r="EW20" s="288"/>
      <c r="EX20" s="288"/>
      <c r="EY20" s="288"/>
      <c r="EZ20" s="288"/>
      <c r="FA20" s="288"/>
      <c r="FB20" s="288"/>
      <c r="FC20" s="288"/>
      <c r="FD20" s="288"/>
      <c r="FE20" s="288"/>
      <c r="FF20" s="288"/>
      <c r="FG20" s="288"/>
      <c r="FH20" s="288"/>
      <c r="FI20" s="288"/>
      <c r="FJ20" s="288"/>
      <c r="FK20" s="288"/>
      <c r="FL20" s="288"/>
      <c r="FM20" s="288"/>
      <c r="FN20" s="288"/>
      <c r="FO20" s="288"/>
      <c r="FP20" s="288"/>
      <c r="FQ20" s="288"/>
      <c r="FR20" s="288"/>
      <c r="FS20" s="288"/>
      <c r="FT20" s="288"/>
      <c r="FU20" s="288"/>
      <c r="FV20" s="288"/>
      <c r="FW20" s="288"/>
      <c r="FX20" s="288"/>
      <c r="FY20" s="288"/>
      <c r="FZ20" s="288"/>
      <c r="GA20" s="288"/>
      <c r="GB20" s="288"/>
      <c r="GC20" s="288"/>
      <c r="GD20" s="288"/>
      <c r="GE20" s="288"/>
      <c r="GF20" s="288"/>
      <c r="GG20" s="288"/>
      <c r="GH20" s="288"/>
      <c r="GI20" s="288"/>
      <c r="GJ20" s="288"/>
      <c r="GK20" s="288"/>
      <c r="GL20" s="288"/>
      <c r="GM20" s="288"/>
      <c r="GN20" s="288"/>
      <c r="GO20" s="288"/>
      <c r="GP20" s="288"/>
      <c r="GQ20" s="288"/>
      <c r="GR20" s="288"/>
      <c r="GS20" s="288"/>
      <c r="GT20" s="288"/>
      <c r="GU20" s="288"/>
      <c r="GV20" s="288"/>
      <c r="GW20" s="288"/>
      <c r="GX20" s="288"/>
      <c r="GY20" s="288"/>
      <c r="GZ20" s="288"/>
      <c r="HA20" s="288"/>
      <c r="HB20" s="288"/>
      <c r="HC20" s="288"/>
      <c r="HD20" s="288"/>
      <c r="HE20" s="288"/>
      <c r="HF20" s="288"/>
      <c r="HG20" s="288"/>
      <c r="HH20" s="288"/>
      <c r="HI20" s="288"/>
      <c r="HJ20" s="288"/>
      <c r="HK20" s="288"/>
      <c r="HL20" s="288"/>
      <c r="HM20" s="288"/>
      <c r="HN20" s="288"/>
      <c r="HO20" s="288"/>
      <c r="HP20" s="288"/>
      <c r="HQ20" s="288"/>
      <c r="HR20" s="288"/>
      <c r="HS20" s="288"/>
      <c r="HT20" s="288"/>
      <c r="HU20" s="288"/>
      <c r="HV20" s="288"/>
      <c r="HW20" s="288"/>
      <c r="HX20" s="288"/>
      <c r="HY20" s="288"/>
      <c r="HZ20" s="288"/>
      <c r="IA20" s="288"/>
      <c r="IB20" s="288"/>
      <c r="IC20" s="288"/>
      <c r="ID20" s="288"/>
      <c r="IE20" s="288"/>
      <c r="IF20" s="288"/>
      <c r="IG20" s="288"/>
      <c r="IH20" s="288"/>
      <c r="II20" s="288"/>
      <c r="IJ20" s="288"/>
      <c r="IK20" s="288"/>
      <c r="IL20" s="288"/>
      <c r="IM20" s="288"/>
      <c r="IN20" s="288"/>
      <c r="IO20" s="288"/>
      <c r="IP20" s="288"/>
      <c r="IQ20" s="288"/>
      <c r="IR20" s="288"/>
      <c r="IS20" s="288"/>
      <c r="IT20" s="288"/>
      <c r="IU20" s="288"/>
      <c r="IV20" s="288"/>
    </row>
    <row r="21" spans="1:256" s="341" customFormat="1" ht="15.75">
      <c r="A21" s="247">
        <v>1</v>
      </c>
      <c r="B21" s="240">
        <v>2</v>
      </c>
      <c r="C21" s="247">
        <v>3</v>
      </c>
      <c r="D21" s="340" t="s">
        <v>45</v>
      </c>
      <c r="E21" s="340" t="s">
        <v>46</v>
      </c>
      <c r="F21" s="340" t="s">
        <v>47</v>
      </c>
      <c r="G21" s="340" t="s">
        <v>48</v>
      </c>
      <c r="H21" s="340" t="s">
        <v>49</v>
      </c>
      <c r="I21" s="340" t="s">
        <v>50</v>
      </c>
      <c r="J21" s="340" t="s">
        <v>51</v>
      </c>
      <c r="K21" s="340" t="s">
        <v>52</v>
      </c>
      <c r="L21" s="340" t="s">
        <v>53</v>
      </c>
      <c r="M21" s="340" t="s">
        <v>54</v>
      </c>
      <c r="N21" s="340" t="s">
        <v>55</v>
      </c>
      <c r="O21" s="340" t="s">
        <v>56</v>
      </c>
      <c r="P21" s="340" t="s">
        <v>57</v>
      </c>
      <c r="Q21" s="340" t="s">
        <v>58</v>
      </c>
      <c r="R21" s="340" t="s">
        <v>59</v>
      </c>
      <c r="S21" s="340" t="s">
        <v>60</v>
      </c>
      <c r="T21" s="340" t="s">
        <v>61</v>
      </c>
      <c r="U21" s="340" t="s">
        <v>62</v>
      </c>
      <c r="V21" s="340" t="s">
        <v>63</v>
      </c>
      <c r="W21" s="340" t="s">
        <v>64</v>
      </c>
      <c r="X21" s="340" t="s">
        <v>65</v>
      </c>
      <c r="Y21" s="340" t="s">
        <v>66</v>
      </c>
      <c r="Z21" s="340" t="s">
        <v>67</v>
      </c>
      <c r="AA21" s="340" t="s">
        <v>68</v>
      </c>
      <c r="AB21" s="340" t="s">
        <v>69</v>
      </c>
      <c r="AC21" s="340" t="s">
        <v>70</v>
      </c>
      <c r="AD21" s="340" t="s">
        <v>71</v>
      </c>
      <c r="AE21" s="340" t="s">
        <v>72</v>
      </c>
      <c r="AF21" s="340" t="s">
        <v>73</v>
      </c>
      <c r="AG21" s="340" t="s">
        <v>72</v>
      </c>
      <c r="AH21" s="340" t="s">
        <v>74</v>
      </c>
      <c r="AI21" s="340" t="s">
        <v>75</v>
      </c>
      <c r="AJ21" s="340" t="s">
        <v>76</v>
      </c>
      <c r="AK21" s="340" t="s">
        <v>77</v>
      </c>
      <c r="AL21" s="340" t="s">
        <v>78</v>
      </c>
      <c r="AM21" s="340" t="s">
        <v>79</v>
      </c>
      <c r="AN21" s="340" t="s">
        <v>80</v>
      </c>
      <c r="AO21" s="340" t="s">
        <v>81</v>
      </c>
      <c r="AP21" s="340" t="s">
        <v>82</v>
      </c>
      <c r="AQ21" s="340" t="s">
        <v>83</v>
      </c>
      <c r="AR21" s="340" t="s">
        <v>84</v>
      </c>
      <c r="AS21" s="340" t="s">
        <v>85</v>
      </c>
      <c r="AT21" s="340" t="s">
        <v>86</v>
      </c>
      <c r="AU21" s="340" t="s">
        <v>87</v>
      </c>
      <c r="AV21" s="340" t="s">
        <v>88</v>
      </c>
      <c r="AW21" s="340" t="s">
        <v>89</v>
      </c>
      <c r="AX21" s="340" t="s">
        <v>90</v>
      </c>
      <c r="AY21" s="340" t="s">
        <v>91</v>
      </c>
      <c r="AZ21" s="340" t="s">
        <v>92</v>
      </c>
      <c r="BA21" s="340" t="s">
        <v>93</v>
      </c>
      <c r="BB21" s="340" t="s">
        <v>94</v>
      </c>
      <c r="BC21" s="340" t="s">
        <v>95</v>
      </c>
    </row>
    <row r="22" spans="1:256" s="246" customFormat="1" ht="20.25" customHeight="1">
      <c r="A22" s="242">
        <v>0</v>
      </c>
      <c r="B22" s="243" t="s">
        <v>96</v>
      </c>
      <c r="C22" s="244" t="s">
        <v>97</v>
      </c>
      <c r="D22" s="244">
        <f>SUM(D23:D28)</f>
        <v>0</v>
      </c>
      <c r="E22" s="318" t="s">
        <v>97</v>
      </c>
      <c r="F22" s="244">
        <f>SUM(F23:F28)</f>
        <v>0</v>
      </c>
      <c r="G22" s="318" t="s">
        <v>97</v>
      </c>
      <c r="H22" s="244">
        <f>SUM(H23:H28)</f>
        <v>0</v>
      </c>
      <c r="I22" s="318" t="s">
        <v>97</v>
      </c>
      <c r="J22" s="244">
        <f>SUM(J23:J28)</f>
        <v>0</v>
      </c>
      <c r="K22" s="318" t="s">
        <v>97</v>
      </c>
      <c r="L22" s="244">
        <f>SUM(L23:L28)</f>
        <v>0</v>
      </c>
      <c r="M22" s="318" t="s">
        <v>97</v>
      </c>
      <c r="N22" s="244">
        <f>SUM(N23:N28)</f>
        <v>0</v>
      </c>
      <c r="O22" s="318" t="s">
        <v>97</v>
      </c>
      <c r="P22" s="244">
        <f>SUM(P23:P28)</f>
        <v>0</v>
      </c>
      <c r="Q22" s="318" t="s">
        <v>97</v>
      </c>
      <c r="R22" s="244">
        <f>SUM(R23:R28)</f>
        <v>0</v>
      </c>
      <c r="S22" s="318" t="s">
        <v>97</v>
      </c>
      <c r="T22" s="244">
        <f>SUM(T23:T28)</f>
        <v>0</v>
      </c>
      <c r="U22" s="318" t="s">
        <v>97</v>
      </c>
      <c r="V22" s="244">
        <f>SUM(V23:V28)</f>
        <v>0.16</v>
      </c>
      <c r="W22" s="318" t="s">
        <v>97</v>
      </c>
      <c r="X22" s="244">
        <f>SUM(X23:X28)</f>
        <v>12.3</v>
      </c>
      <c r="Y22" s="244" t="s">
        <v>97</v>
      </c>
      <c r="Z22" s="244">
        <f>SUM(Z23:Z28)</f>
        <v>0</v>
      </c>
      <c r="AA22" s="318" t="s">
        <v>97</v>
      </c>
      <c r="AB22" s="342">
        <f>SUM(AB23:AB28)</f>
        <v>0</v>
      </c>
      <c r="AC22" s="318" t="s">
        <v>97</v>
      </c>
      <c r="AD22" s="244">
        <f>SUM(AD23:AD28)</f>
        <v>0</v>
      </c>
      <c r="AE22" s="318" t="s">
        <v>97</v>
      </c>
      <c r="AF22" s="244">
        <f>SUM(AF23:AF28)</f>
        <v>0</v>
      </c>
      <c r="AG22" s="318" t="s">
        <v>97</v>
      </c>
      <c r="AH22" s="244">
        <f>SUM(AH23:AH28)</f>
        <v>0</v>
      </c>
      <c r="AI22" s="318" t="s">
        <v>97</v>
      </c>
      <c r="AJ22" s="244">
        <f>SUM(AJ23:AJ28)</f>
        <v>0</v>
      </c>
      <c r="AK22" s="318" t="s">
        <v>97</v>
      </c>
      <c r="AL22" s="342">
        <f>SUM(AL23:AL28)</f>
        <v>313</v>
      </c>
      <c r="AM22" s="342" t="s">
        <v>97</v>
      </c>
      <c r="AN22" s="244">
        <f>SUM(AN23:AN28)</f>
        <v>0</v>
      </c>
      <c r="AO22" s="318" t="s">
        <v>97</v>
      </c>
      <c r="AP22" s="244">
        <f>SUM(AP23:AP28)</f>
        <v>0</v>
      </c>
      <c r="AQ22" s="318" t="s">
        <v>97</v>
      </c>
      <c r="AR22" s="244">
        <f>SUM(AR23:AR28)</f>
        <v>0</v>
      </c>
      <c r="AS22" s="318" t="s">
        <v>97</v>
      </c>
      <c r="AT22" s="244">
        <f>SUM(AT23:AT28)</f>
        <v>0</v>
      </c>
      <c r="AU22" s="318" t="s">
        <v>97</v>
      </c>
      <c r="AV22" s="244">
        <f>SUM(AV23:AV28)</f>
        <v>0</v>
      </c>
      <c r="AW22" s="318" t="s">
        <v>97</v>
      </c>
      <c r="AX22" s="244">
        <f>SUM(AX23:AX28)</f>
        <v>0</v>
      </c>
      <c r="AY22" s="318" t="s">
        <v>97</v>
      </c>
      <c r="AZ22" s="343">
        <f>AZ24+AZ28+AZ26</f>
        <v>15.992150000000002</v>
      </c>
      <c r="BA22" s="244" t="s">
        <v>97</v>
      </c>
      <c r="BB22" s="244">
        <f>SUM(BB23:BB28)</f>
        <v>0</v>
      </c>
      <c r="BC22" s="318" t="s">
        <v>97</v>
      </c>
    </row>
    <row r="23" spans="1:256" s="246" customFormat="1" ht="20.25" customHeight="1">
      <c r="A23" s="247" t="s">
        <v>98</v>
      </c>
      <c r="B23" s="248" t="s">
        <v>99</v>
      </c>
      <c r="C23" s="252" t="s">
        <v>97</v>
      </c>
      <c r="D23" s="344">
        <f>D29</f>
        <v>0</v>
      </c>
      <c r="E23" s="252" t="s">
        <v>97</v>
      </c>
      <c r="F23" s="344">
        <f>F29</f>
        <v>0</v>
      </c>
      <c r="G23" s="252" t="s">
        <v>97</v>
      </c>
      <c r="H23" s="344">
        <f>H29</f>
        <v>0</v>
      </c>
      <c r="I23" s="252" t="s">
        <v>97</v>
      </c>
      <c r="J23" s="344">
        <f>J29</f>
        <v>0</v>
      </c>
      <c r="K23" s="252" t="s">
        <v>97</v>
      </c>
      <c r="L23" s="344">
        <f>L29</f>
        <v>0</v>
      </c>
      <c r="M23" s="252" t="s">
        <v>97</v>
      </c>
      <c r="N23" s="344">
        <f>N29</f>
        <v>0</v>
      </c>
      <c r="O23" s="252" t="s">
        <v>97</v>
      </c>
      <c r="P23" s="344">
        <f>P29</f>
        <v>0</v>
      </c>
      <c r="Q23" s="252" t="s">
        <v>97</v>
      </c>
      <c r="R23" s="344">
        <f>R29</f>
        <v>0</v>
      </c>
      <c r="S23" s="252" t="s">
        <v>97</v>
      </c>
      <c r="T23" s="344">
        <f>T29</f>
        <v>0</v>
      </c>
      <c r="U23" s="252" t="s">
        <v>97</v>
      </c>
      <c r="V23" s="344">
        <f>V29</f>
        <v>0</v>
      </c>
      <c r="W23" s="252" t="s">
        <v>97</v>
      </c>
      <c r="X23" s="344">
        <f>X29</f>
        <v>0</v>
      </c>
      <c r="Y23" s="344" t="s">
        <v>97</v>
      </c>
      <c r="Z23" s="344">
        <f>Z29</f>
        <v>0</v>
      </c>
      <c r="AA23" s="252" t="s">
        <v>97</v>
      </c>
      <c r="AB23" s="344">
        <f>AB29</f>
        <v>0</v>
      </c>
      <c r="AC23" s="252" t="s">
        <v>97</v>
      </c>
      <c r="AD23" s="344">
        <f>AD29</f>
        <v>0</v>
      </c>
      <c r="AE23" s="252" t="s">
        <v>97</v>
      </c>
      <c r="AF23" s="344">
        <f>AF29</f>
        <v>0</v>
      </c>
      <c r="AG23" s="252" t="s">
        <v>97</v>
      </c>
      <c r="AH23" s="344">
        <f>AH29</f>
        <v>0</v>
      </c>
      <c r="AI23" s="252" t="s">
        <v>97</v>
      </c>
      <c r="AJ23" s="344">
        <f>AJ29</f>
        <v>0</v>
      </c>
      <c r="AK23" s="252" t="s">
        <v>97</v>
      </c>
      <c r="AL23" s="345" t="str">
        <f>AL29</f>
        <v>нд</v>
      </c>
      <c r="AM23" s="345" t="str">
        <f>AM29</f>
        <v>нд</v>
      </c>
      <c r="AN23" s="344">
        <f>AN29</f>
        <v>0</v>
      </c>
      <c r="AO23" s="252" t="s">
        <v>97</v>
      </c>
      <c r="AP23" s="344">
        <f>AP29</f>
        <v>0</v>
      </c>
      <c r="AQ23" s="252" t="s">
        <v>97</v>
      </c>
      <c r="AR23" s="344">
        <f>AR29</f>
        <v>0</v>
      </c>
      <c r="AS23" s="252" t="s">
        <v>97</v>
      </c>
      <c r="AT23" s="344">
        <f>AT29</f>
        <v>0</v>
      </c>
      <c r="AU23" s="252" t="s">
        <v>97</v>
      </c>
      <c r="AV23" s="344">
        <f>AV29</f>
        <v>0</v>
      </c>
      <c r="AW23" s="252" t="s">
        <v>97</v>
      </c>
      <c r="AX23" s="344">
        <f>AX29</f>
        <v>0</v>
      </c>
      <c r="AY23" s="252" t="s">
        <v>97</v>
      </c>
      <c r="AZ23" s="344">
        <f>AZ29</f>
        <v>0</v>
      </c>
      <c r="BA23" s="344" t="s">
        <v>97</v>
      </c>
      <c r="BB23" s="344">
        <f>BB29</f>
        <v>0</v>
      </c>
      <c r="BC23" s="252" t="s">
        <v>97</v>
      </c>
    </row>
    <row r="24" spans="1:256" s="527" customFormat="1" ht="36.75" customHeight="1">
      <c r="A24" s="242" t="s">
        <v>100</v>
      </c>
      <c r="B24" s="243" t="s">
        <v>101</v>
      </c>
      <c r="C24" s="318" t="s">
        <v>97</v>
      </c>
      <c r="D24" s="244">
        <f>D49</f>
        <v>0</v>
      </c>
      <c r="E24" s="318" t="s">
        <v>97</v>
      </c>
      <c r="F24" s="244">
        <f>F49</f>
        <v>0</v>
      </c>
      <c r="G24" s="318" t="s">
        <v>97</v>
      </c>
      <c r="H24" s="244">
        <f>H49</f>
        <v>0</v>
      </c>
      <c r="I24" s="318" t="s">
        <v>97</v>
      </c>
      <c r="J24" s="244">
        <f>J49</f>
        <v>0</v>
      </c>
      <c r="K24" s="318" t="s">
        <v>97</v>
      </c>
      <c r="L24" s="244">
        <f>L49</f>
        <v>0</v>
      </c>
      <c r="M24" s="318" t="s">
        <v>97</v>
      </c>
      <c r="N24" s="244">
        <f>N49</f>
        <v>0</v>
      </c>
      <c r="O24" s="318" t="s">
        <v>97</v>
      </c>
      <c r="P24" s="244">
        <f>P49</f>
        <v>0</v>
      </c>
      <c r="Q24" s="318" t="s">
        <v>97</v>
      </c>
      <c r="R24" s="244">
        <f>R49</f>
        <v>0</v>
      </c>
      <c r="S24" s="318" t="s">
        <v>97</v>
      </c>
      <c r="T24" s="244">
        <f>T49</f>
        <v>0</v>
      </c>
      <c r="U24" s="318" t="s">
        <v>97</v>
      </c>
      <c r="V24" s="244">
        <f>V49</f>
        <v>0</v>
      </c>
      <c r="W24" s="318" t="s">
        <v>97</v>
      </c>
      <c r="X24" s="244">
        <f>X49</f>
        <v>12</v>
      </c>
      <c r="Y24" s="344" t="s">
        <v>97</v>
      </c>
      <c r="Z24" s="244">
        <f>Z49</f>
        <v>0</v>
      </c>
      <c r="AA24" s="318" t="s">
        <v>97</v>
      </c>
      <c r="AB24" s="244">
        <f>AB49</f>
        <v>0</v>
      </c>
      <c r="AC24" s="318" t="s">
        <v>97</v>
      </c>
      <c r="AD24" s="244">
        <f>AD49</f>
        <v>0</v>
      </c>
      <c r="AE24" s="318" t="s">
        <v>97</v>
      </c>
      <c r="AF24" s="244">
        <f>AF49</f>
        <v>0</v>
      </c>
      <c r="AG24" s="318" t="s">
        <v>97</v>
      </c>
      <c r="AH24" s="244">
        <f>AH49</f>
        <v>0</v>
      </c>
      <c r="AI24" s="318" t="s">
        <v>97</v>
      </c>
      <c r="AJ24" s="244">
        <f>AJ49</f>
        <v>0</v>
      </c>
      <c r="AK24" s="318" t="s">
        <v>97</v>
      </c>
      <c r="AL24" s="342">
        <f>AL49</f>
        <v>313</v>
      </c>
      <c r="AM24" s="342" t="str">
        <f>AM49</f>
        <v>нд</v>
      </c>
      <c r="AN24" s="244">
        <f>AN49</f>
        <v>0</v>
      </c>
      <c r="AO24" s="318" t="s">
        <v>97</v>
      </c>
      <c r="AP24" s="244">
        <f>AP49</f>
        <v>0</v>
      </c>
      <c r="AQ24" s="318" t="s">
        <v>97</v>
      </c>
      <c r="AR24" s="244">
        <f>AR49</f>
        <v>0</v>
      </c>
      <c r="AS24" s="318" t="s">
        <v>97</v>
      </c>
      <c r="AT24" s="244">
        <f>AT49</f>
        <v>0</v>
      </c>
      <c r="AU24" s="318" t="s">
        <v>97</v>
      </c>
      <c r="AV24" s="244">
        <f>AV49</f>
        <v>0</v>
      </c>
      <c r="AW24" s="318" t="s">
        <v>97</v>
      </c>
      <c r="AX24" s="244">
        <f>AX49</f>
        <v>0</v>
      </c>
      <c r="AY24" s="318" t="s">
        <v>97</v>
      </c>
      <c r="AZ24" s="244">
        <f>AZ49</f>
        <v>13.147200000000002</v>
      </c>
      <c r="BA24" s="344" t="s">
        <v>97</v>
      </c>
      <c r="BB24" s="244">
        <f>BB49</f>
        <v>0</v>
      </c>
      <c r="BC24" s="318" t="s">
        <v>97</v>
      </c>
    </row>
    <row r="25" spans="1:256" s="246" customFormat="1" ht="50.25" customHeight="1">
      <c r="A25" s="247" t="s">
        <v>102</v>
      </c>
      <c r="B25" s="248" t="s">
        <v>103</v>
      </c>
      <c r="C25" s="252" t="s">
        <v>97</v>
      </c>
      <c r="D25" s="344">
        <f>D73</f>
        <v>0</v>
      </c>
      <c r="E25" s="252" t="s">
        <v>97</v>
      </c>
      <c r="F25" s="344">
        <f>F73</f>
        <v>0</v>
      </c>
      <c r="G25" s="252" t="s">
        <v>97</v>
      </c>
      <c r="H25" s="344">
        <f>H73</f>
        <v>0</v>
      </c>
      <c r="I25" s="252" t="s">
        <v>97</v>
      </c>
      <c r="J25" s="344">
        <f>J73</f>
        <v>0</v>
      </c>
      <c r="K25" s="252" t="s">
        <v>97</v>
      </c>
      <c r="L25" s="344">
        <f>L73</f>
        <v>0</v>
      </c>
      <c r="M25" s="252" t="s">
        <v>97</v>
      </c>
      <c r="N25" s="344">
        <f>N73</f>
        <v>0</v>
      </c>
      <c r="O25" s="252" t="s">
        <v>97</v>
      </c>
      <c r="P25" s="344">
        <f>P73</f>
        <v>0</v>
      </c>
      <c r="Q25" s="252" t="s">
        <v>97</v>
      </c>
      <c r="R25" s="344">
        <f>R73</f>
        <v>0</v>
      </c>
      <c r="S25" s="252" t="s">
        <v>97</v>
      </c>
      <c r="T25" s="344">
        <f>T73</f>
        <v>0</v>
      </c>
      <c r="U25" s="252" t="s">
        <v>97</v>
      </c>
      <c r="V25" s="344">
        <f>V73</f>
        <v>0</v>
      </c>
      <c r="W25" s="252" t="s">
        <v>97</v>
      </c>
      <c r="X25" s="344">
        <f>X73</f>
        <v>0</v>
      </c>
      <c r="Y25" s="344" t="s">
        <v>97</v>
      </c>
      <c r="Z25" s="344">
        <f>Z73</f>
        <v>0</v>
      </c>
      <c r="AA25" s="252" t="s">
        <v>97</v>
      </c>
      <c r="AB25" s="344">
        <f>AB73</f>
        <v>0</v>
      </c>
      <c r="AC25" s="252" t="s">
        <v>97</v>
      </c>
      <c r="AD25" s="344">
        <f>AD73</f>
        <v>0</v>
      </c>
      <c r="AE25" s="252" t="s">
        <v>97</v>
      </c>
      <c r="AF25" s="344">
        <f>AF73</f>
        <v>0</v>
      </c>
      <c r="AG25" s="252" t="s">
        <v>97</v>
      </c>
      <c r="AH25" s="344">
        <f>AH73</f>
        <v>0</v>
      </c>
      <c r="AI25" s="252" t="s">
        <v>97</v>
      </c>
      <c r="AJ25" s="344">
        <f>AJ73</f>
        <v>0</v>
      </c>
      <c r="AK25" s="252" t="s">
        <v>97</v>
      </c>
      <c r="AL25" s="252" t="s">
        <v>97</v>
      </c>
      <c r="AM25" s="252" t="s">
        <v>97</v>
      </c>
      <c r="AN25" s="344">
        <f>AN73</f>
        <v>0</v>
      </c>
      <c r="AO25" s="252" t="s">
        <v>97</v>
      </c>
      <c r="AP25" s="344">
        <f>AP73</f>
        <v>0</v>
      </c>
      <c r="AQ25" s="252" t="s">
        <v>97</v>
      </c>
      <c r="AR25" s="344">
        <f>AR73</f>
        <v>0</v>
      </c>
      <c r="AS25" s="252" t="s">
        <v>97</v>
      </c>
      <c r="AT25" s="344">
        <f>AT73</f>
        <v>0</v>
      </c>
      <c r="AU25" s="252" t="s">
        <v>97</v>
      </c>
      <c r="AV25" s="344">
        <f>AV73</f>
        <v>0</v>
      </c>
      <c r="AW25" s="252" t="s">
        <v>97</v>
      </c>
      <c r="AX25" s="344">
        <f>AX73</f>
        <v>0</v>
      </c>
      <c r="AY25" s="252" t="s">
        <v>97</v>
      </c>
      <c r="AZ25" s="344">
        <v>0</v>
      </c>
      <c r="BA25" s="344" t="s">
        <v>97</v>
      </c>
      <c r="BB25" s="344">
        <f>BB73</f>
        <v>0</v>
      </c>
      <c r="BC25" s="252" t="s">
        <v>97</v>
      </c>
    </row>
    <row r="26" spans="1:256" s="527" customFormat="1" ht="35.25" customHeight="1">
      <c r="A26" s="242" t="s">
        <v>104</v>
      </c>
      <c r="B26" s="243" t="s">
        <v>105</v>
      </c>
      <c r="C26" s="318" t="s">
        <v>97</v>
      </c>
      <c r="D26" s="244">
        <f>D76</f>
        <v>0</v>
      </c>
      <c r="E26" s="318" t="s">
        <v>97</v>
      </c>
      <c r="F26" s="244">
        <f>F76</f>
        <v>0</v>
      </c>
      <c r="G26" s="318" t="s">
        <v>97</v>
      </c>
      <c r="H26" s="244">
        <f>H76</f>
        <v>0</v>
      </c>
      <c r="I26" s="318" t="s">
        <v>97</v>
      </c>
      <c r="J26" s="244">
        <f>J76</f>
        <v>0</v>
      </c>
      <c r="K26" s="318" t="s">
        <v>97</v>
      </c>
      <c r="L26" s="244">
        <f>L76</f>
        <v>0</v>
      </c>
      <c r="M26" s="318" t="s">
        <v>97</v>
      </c>
      <c r="N26" s="244">
        <f>N76</f>
        <v>0</v>
      </c>
      <c r="O26" s="318" t="s">
        <v>97</v>
      </c>
      <c r="P26" s="244">
        <f>P76</f>
        <v>0</v>
      </c>
      <c r="Q26" s="318" t="s">
        <v>97</v>
      </c>
      <c r="R26" s="244">
        <f>R76</f>
        <v>0</v>
      </c>
      <c r="S26" s="318" t="s">
        <v>97</v>
      </c>
      <c r="T26" s="244">
        <f>T76</f>
        <v>0</v>
      </c>
      <c r="U26" s="318" t="s">
        <v>97</v>
      </c>
      <c r="V26" s="244">
        <f>V76</f>
        <v>0.16</v>
      </c>
      <c r="W26" s="318" t="s">
        <v>97</v>
      </c>
      <c r="X26" s="244">
        <f t="shared" ref="X26:Z26" si="0">X76</f>
        <v>0.3</v>
      </c>
      <c r="Y26" s="344" t="s">
        <v>97</v>
      </c>
      <c r="Z26" s="244">
        <f t="shared" si="0"/>
        <v>0</v>
      </c>
      <c r="AA26" s="318" t="s">
        <v>97</v>
      </c>
      <c r="AB26" s="244">
        <f>AB76</f>
        <v>0</v>
      </c>
      <c r="AC26" s="318" t="s">
        <v>97</v>
      </c>
      <c r="AD26" s="244">
        <f>AD76</f>
        <v>0</v>
      </c>
      <c r="AE26" s="318" t="s">
        <v>97</v>
      </c>
      <c r="AF26" s="244">
        <f>AF76</f>
        <v>0</v>
      </c>
      <c r="AG26" s="318" t="s">
        <v>97</v>
      </c>
      <c r="AH26" s="244">
        <f>AH76</f>
        <v>0</v>
      </c>
      <c r="AI26" s="318" t="s">
        <v>97</v>
      </c>
      <c r="AJ26" s="244">
        <f>AJ76</f>
        <v>0</v>
      </c>
      <c r="AK26" s="318" t="s">
        <v>97</v>
      </c>
      <c r="AL26" s="318" t="s">
        <v>97</v>
      </c>
      <c r="AM26" s="318" t="s">
        <v>97</v>
      </c>
      <c r="AN26" s="244">
        <f>AN76</f>
        <v>0</v>
      </c>
      <c r="AO26" s="318" t="s">
        <v>97</v>
      </c>
      <c r="AP26" s="244">
        <f>AP76</f>
        <v>0</v>
      </c>
      <c r="AQ26" s="318" t="s">
        <v>97</v>
      </c>
      <c r="AR26" s="244">
        <f>AR76</f>
        <v>0</v>
      </c>
      <c r="AS26" s="318" t="s">
        <v>97</v>
      </c>
      <c r="AT26" s="244">
        <f>AT76</f>
        <v>0</v>
      </c>
      <c r="AU26" s="318" t="s">
        <v>97</v>
      </c>
      <c r="AV26" s="244">
        <f>AV76</f>
        <v>0</v>
      </c>
      <c r="AW26" s="318" t="s">
        <v>97</v>
      </c>
      <c r="AX26" s="244">
        <f>AX76</f>
        <v>0</v>
      </c>
      <c r="AY26" s="318" t="s">
        <v>97</v>
      </c>
      <c r="AZ26" s="244">
        <f>AZ76</f>
        <v>1.0949500000000001</v>
      </c>
      <c r="BA26" s="344" t="s">
        <v>97</v>
      </c>
      <c r="BB26" s="244">
        <f t="shared" ref="BB26" si="1">BB76</f>
        <v>0</v>
      </c>
      <c r="BC26" s="318" t="s">
        <v>97</v>
      </c>
    </row>
    <row r="27" spans="1:256" s="246" customFormat="1" ht="35.25" customHeight="1">
      <c r="A27" s="247" t="s">
        <v>106</v>
      </c>
      <c r="B27" s="248" t="s">
        <v>107</v>
      </c>
      <c r="C27" s="252" t="s">
        <v>97</v>
      </c>
      <c r="D27" s="344">
        <f>D81</f>
        <v>0</v>
      </c>
      <c r="E27" s="252" t="s">
        <v>97</v>
      </c>
      <c r="F27" s="344">
        <f>F81</f>
        <v>0</v>
      </c>
      <c r="G27" s="252" t="s">
        <v>97</v>
      </c>
      <c r="H27" s="344">
        <f>H81</f>
        <v>0</v>
      </c>
      <c r="I27" s="252" t="s">
        <v>97</v>
      </c>
      <c r="J27" s="344">
        <f>J81</f>
        <v>0</v>
      </c>
      <c r="K27" s="252" t="s">
        <v>97</v>
      </c>
      <c r="L27" s="344">
        <f>L81</f>
        <v>0</v>
      </c>
      <c r="M27" s="252" t="s">
        <v>97</v>
      </c>
      <c r="N27" s="344">
        <f>N81</f>
        <v>0</v>
      </c>
      <c r="O27" s="252" t="s">
        <v>97</v>
      </c>
      <c r="P27" s="344">
        <f>P81</f>
        <v>0</v>
      </c>
      <c r="Q27" s="252" t="s">
        <v>97</v>
      </c>
      <c r="R27" s="344">
        <f>R81</f>
        <v>0</v>
      </c>
      <c r="S27" s="252" t="s">
        <v>97</v>
      </c>
      <c r="T27" s="344">
        <f>T81</f>
        <v>0</v>
      </c>
      <c r="U27" s="252" t="s">
        <v>97</v>
      </c>
      <c r="V27" s="344">
        <f>V81</f>
        <v>0</v>
      </c>
      <c r="W27" s="252" t="s">
        <v>97</v>
      </c>
      <c r="X27" s="344">
        <f t="shared" ref="X27:Z28" si="2">X81</f>
        <v>0</v>
      </c>
      <c r="Y27" s="344" t="s">
        <v>97</v>
      </c>
      <c r="Z27" s="344">
        <f t="shared" si="2"/>
        <v>0</v>
      </c>
      <c r="AA27" s="252" t="s">
        <v>97</v>
      </c>
      <c r="AB27" s="344">
        <f>AB81</f>
        <v>0</v>
      </c>
      <c r="AC27" s="252" t="s">
        <v>97</v>
      </c>
      <c r="AD27" s="344">
        <f>AD81</f>
        <v>0</v>
      </c>
      <c r="AE27" s="252" t="s">
        <v>97</v>
      </c>
      <c r="AF27" s="344">
        <f>AF81</f>
        <v>0</v>
      </c>
      <c r="AG27" s="252" t="s">
        <v>97</v>
      </c>
      <c r="AH27" s="344">
        <f>AH81</f>
        <v>0</v>
      </c>
      <c r="AI27" s="252" t="s">
        <v>97</v>
      </c>
      <c r="AJ27" s="344">
        <f>AJ81</f>
        <v>0</v>
      </c>
      <c r="AK27" s="252" t="s">
        <v>97</v>
      </c>
      <c r="AL27" s="252" t="s">
        <v>97</v>
      </c>
      <c r="AM27" s="252" t="s">
        <v>97</v>
      </c>
      <c r="AN27" s="344">
        <f>AN81</f>
        <v>0</v>
      </c>
      <c r="AO27" s="252" t="s">
        <v>97</v>
      </c>
      <c r="AP27" s="344">
        <f>AP81</f>
        <v>0</v>
      </c>
      <c r="AQ27" s="252" t="s">
        <v>97</v>
      </c>
      <c r="AR27" s="344">
        <f>AR81</f>
        <v>0</v>
      </c>
      <c r="AS27" s="252" t="s">
        <v>97</v>
      </c>
      <c r="AT27" s="344">
        <f>AT81</f>
        <v>0</v>
      </c>
      <c r="AU27" s="252" t="s">
        <v>97</v>
      </c>
      <c r="AV27" s="344">
        <f>AV81</f>
        <v>0</v>
      </c>
      <c r="AW27" s="252" t="s">
        <v>97</v>
      </c>
      <c r="AX27" s="344">
        <f>AX81</f>
        <v>0</v>
      </c>
      <c r="AY27" s="252" t="s">
        <v>97</v>
      </c>
      <c r="AZ27" s="344">
        <f t="shared" ref="AZ27:BB28" si="3">AZ81</f>
        <v>0</v>
      </c>
      <c r="BA27" s="344" t="s">
        <v>97</v>
      </c>
      <c r="BB27" s="344">
        <f t="shared" si="3"/>
        <v>0</v>
      </c>
      <c r="BC27" s="252" t="s">
        <v>97</v>
      </c>
    </row>
    <row r="28" spans="1:256" s="527" customFormat="1" ht="20.25" customHeight="1">
      <c r="A28" s="242" t="s">
        <v>108</v>
      </c>
      <c r="B28" s="243" t="s">
        <v>109</v>
      </c>
      <c r="C28" s="318" t="s">
        <v>97</v>
      </c>
      <c r="D28" s="244">
        <f>D82</f>
        <v>0</v>
      </c>
      <c r="E28" s="318" t="s">
        <v>97</v>
      </c>
      <c r="F28" s="244">
        <f>F82</f>
        <v>0</v>
      </c>
      <c r="G28" s="318" t="s">
        <v>97</v>
      </c>
      <c r="H28" s="244">
        <f>H82</f>
        <v>0</v>
      </c>
      <c r="I28" s="318" t="s">
        <v>97</v>
      </c>
      <c r="J28" s="244">
        <f>J82</f>
        <v>0</v>
      </c>
      <c r="K28" s="318" t="s">
        <v>97</v>
      </c>
      <c r="L28" s="244">
        <f>L82</f>
        <v>0</v>
      </c>
      <c r="M28" s="318" t="s">
        <v>97</v>
      </c>
      <c r="N28" s="244">
        <f>N82</f>
        <v>0</v>
      </c>
      <c r="O28" s="318" t="s">
        <v>97</v>
      </c>
      <c r="P28" s="244">
        <f>P82</f>
        <v>0</v>
      </c>
      <c r="Q28" s="318" t="s">
        <v>97</v>
      </c>
      <c r="R28" s="244">
        <f>R82</f>
        <v>0</v>
      </c>
      <c r="S28" s="318" t="s">
        <v>97</v>
      </c>
      <c r="T28" s="244">
        <f>T82</f>
        <v>0</v>
      </c>
      <c r="U28" s="318" t="s">
        <v>97</v>
      </c>
      <c r="V28" s="244">
        <f>V82</f>
        <v>0</v>
      </c>
      <c r="W28" s="318" t="s">
        <v>97</v>
      </c>
      <c r="X28" s="244">
        <f t="shared" si="2"/>
        <v>0</v>
      </c>
      <c r="Y28" s="344" t="s">
        <v>97</v>
      </c>
      <c r="Z28" s="244">
        <f t="shared" si="2"/>
        <v>0</v>
      </c>
      <c r="AA28" s="318" t="s">
        <v>97</v>
      </c>
      <c r="AB28" s="244">
        <f>AB82</f>
        <v>0</v>
      </c>
      <c r="AC28" s="318" t="s">
        <v>97</v>
      </c>
      <c r="AD28" s="244">
        <f>AD82</f>
        <v>0</v>
      </c>
      <c r="AE28" s="318" t="s">
        <v>97</v>
      </c>
      <c r="AF28" s="244">
        <f>AF82</f>
        <v>0</v>
      </c>
      <c r="AG28" s="318" t="s">
        <v>97</v>
      </c>
      <c r="AH28" s="244">
        <f>AH82</f>
        <v>0</v>
      </c>
      <c r="AI28" s="318" t="s">
        <v>97</v>
      </c>
      <c r="AJ28" s="244">
        <f>AJ82</f>
        <v>0</v>
      </c>
      <c r="AK28" s="318" t="s">
        <v>97</v>
      </c>
      <c r="AL28" s="318" t="s">
        <v>97</v>
      </c>
      <c r="AM28" s="318" t="s">
        <v>97</v>
      </c>
      <c r="AN28" s="244">
        <f>AN82</f>
        <v>0</v>
      </c>
      <c r="AO28" s="318" t="s">
        <v>97</v>
      </c>
      <c r="AP28" s="244">
        <f>AP82</f>
        <v>0</v>
      </c>
      <c r="AQ28" s="318" t="s">
        <v>97</v>
      </c>
      <c r="AR28" s="244">
        <f>AR82</f>
        <v>0</v>
      </c>
      <c r="AS28" s="318" t="s">
        <v>97</v>
      </c>
      <c r="AT28" s="244">
        <f>AT82</f>
        <v>0</v>
      </c>
      <c r="AU28" s="318" t="s">
        <v>97</v>
      </c>
      <c r="AV28" s="244">
        <f>AV82</f>
        <v>0</v>
      </c>
      <c r="AW28" s="318" t="s">
        <v>97</v>
      </c>
      <c r="AX28" s="244">
        <f>AX82</f>
        <v>0</v>
      </c>
      <c r="AY28" s="318" t="s">
        <v>97</v>
      </c>
      <c r="AZ28" s="244">
        <f>AZ82</f>
        <v>1.75</v>
      </c>
      <c r="BA28" s="344" t="s">
        <v>97</v>
      </c>
      <c r="BB28" s="244">
        <f t="shared" si="3"/>
        <v>0</v>
      </c>
      <c r="BC28" s="318" t="s">
        <v>97</v>
      </c>
    </row>
    <row r="29" spans="1:256" s="246" customFormat="1" ht="21" customHeight="1">
      <c r="A29" s="238" t="s">
        <v>110</v>
      </c>
      <c r="B29" s="944" t="s">
        <v>111</v>
      </c>
      <c r="C29" s="252" t="s">
        <v>97</v>
      </c>
      <c r="D29" s="344">
        <f>D30</f>
        <v>0</v>
      </c>
      <c r="E29" s="252" t="s">
        <v>97</v>
      </c>
      <c r="F29" s="344">
        <f>F30</f>
        <v>0</v>
      </c>
      <c r="G29" s="252" t="s">
        <v>97</v>
      </c>
      <c r="H29" s="344">
        <f>H30</f>
        <v>0</v>
      </c>
      <c r="I29" s="252" t="s">
        <v>97</v>
      </c>
      <c r="J29" s="344">
        <f>J30</f>
        <v>0</v>
      </c>
      <c r="K29" s="252" t="s">
        <v>97</v>
      </c>
      <c r="L29" s="344">
        <f>L30</f>
        <v>0</v>
      </c>
      <c r="M29" s="252" t="s">
        <v>97</v>
      </c>
      <c r="N29" s="344">
        <f>N30</f>
        <v>0</v>
      </c>
      <c r="O29" s="252" t="s">
        <v>97</v>
      </c>
      <c r="P29" s="344">
        <f>P30</f>
        <v>0</v>
      </c>
      <c r="Q29" s="252" t="s">
        <v>97</v>
      </c>
      <c r="R29" s="344">
        <f>R30</f>
        <v>0</v>
      </c>
      <c r="S29" s="252" t="s">
        <v>97</v>
      </c>
      <c r="T29" s="344">
        <f>T30</f>
        <v>0</v>
      </c>
      <c r="U29" s="252" t="s">
        <v>97</v>
      </c>
      <c r="V29" s="344">
        <f>V30</f>
        <v>0</v>
      </c>
      <c r="W29" s="252" t="s">
        <v>97</v>
      </c>
      <c r="X29" s="344">
        <f>X30</f>
        <v>0</v>
      </c>
      <c r="Y29" s="344" t="s">
        <v>97</v>
      </c>
      <c r="Z29" s="344">
        <f>Z30</f>
        <v>0</v>
      </c>
      <c r="AA29" s="252" t="s">
        <v>97</v>
      </c>
      <c r="AB29" s="344">
        <f>AB30</f>
        <v>0</v>
      </c>
      <c r="AC29" s="252" t="s">
        <v>97</v>
      </c>
      <c r="AD29" s="344">
        <f>AD30</f>
        <v>0</v>
      </c>
      <c r="AE29" s="252" t="s">
        <v>97</v>
      </c>
      <c r="AF29" s="344">
        <f>AF30</f>
        <v>0</v>
      </c>
      <c r="AG29" s="252" t="s">
        <v>97</v>
      </c>
      <c r="AH29" s="344">
        <f>AH30</f>
        <v>0</v>
      </c>
      <c r="AI29" s="252" t="s">
        <v>97</v>
      </c>
      <c r="AJ29" s="344">
        <f>AJ30</f>
        <v>0</v>
      </c>
      <c r="AK29" s="252" t="s">
        <v>97</v>
      </c>
      <c r="AL29" s="252" t="s">
        <v>97</v>
      </c>
      <c r="AM29" s="252" t="s">
        <v>97</v>
      </c>
      <c r="AN29" s="344">
        <f>AN30</f>
        <v>0</v>
      </c>
      <c r="AO29" s="252" t="s">
        <v>97</v>
      </c>
      <c r="AP29" s="344">
        <f>AP30</f>
        <v>0</v>
      </c>
      <c r="AQ29" s="252" t="s">
        <v>97</v>
      </c>
      <c r="AR29" s="344">
        <f>AR30</f>
        <v>0</v>
      </c>
      <c r="AS29" s="252" t="s">
        <v>97</v>
      </c>
      <c r="AT29" s="344">
        <f>AT30</f>
        <v>0</v>
      </c>
      <c r="AU29" s="252" t="s">
        <v>97</v>
      </c>
      <c r="AV29" s="344">
        <f>AV30</f>
        <v>0</v>
      </c>
      <c r="AW29" s="252" t="s">
        <v>97</v>
      </c>
      <c r="AX29" s="344">
        <f>AX30</f>
        <v>0</v>
      </c>
      <c r="AY29" s="252" t="s">
        <v>97</v>
      </c>
      <c r="AZ29" s="344">
        <f>AZ30</f>
        <v>0</v>
      </c>
      <c r="BA29" s="344" t="s">
        <v>97</v>
      </c>
      <c r="BB29" s="344">
        <f>BB30</f>
        <v>0</v>
      </c>
      <c r="BC29" s="252" t="s">
        <v>97</v>
      </c>
    </row>
    <row r="30" spans="1:256" s="246" customFormat="1" ht="44.85" customHeight="1">
      <c r="A30" s="238" t="s">
        <v>112</v>
      </c>
      <c r="B30" s="944" t="s">
        <v>113</v>
      </c>
      <c r="C30" s="252" t="s">
        <v>97</v>
      </c>
      <c r="D30" s="344">
        <f>D31+D32+D33</f>
        <v>0</v>
      </c>
      <c r="E30" s="252" t="s">
        <v>97</v>
      </c>
      <c r="F30" s="344">
        <f>F31+F32+F33</f>
        <v>0</v>
      </c>
      <c r="G30" s="252" t="s">
        <v>97</v>
      </c>
      <c r="H30" s="344">
        <f>H31+H32+H33</f>
        <v>0</v>
      </c>
      <c r="I30" s="252" t="s">
        <v>97</v>
      </c>
      <c r="J30" s="344">
        <f>J31+J32+J33</f>
        <v>0</v>
      </c>
      <c r="K30" s="252" t="s">
        <v>97</v>
      </c>
      <c r="L30" s="344">
        <f>L31+L32+L33</f>
        <v>0</v>
      </c>
      <c r="M30" s="252" t="s">
        <v>97</v>
      </c>
      <c r="N30" s="344">
        <f>N31+N32+N33</f>
        <v>0</v>
      </c>
      <c r="O30" s="252" t="s">
        <v>97</v>
      </c>
      <c r="P30" s="344">
        <f>P31+P32+P33</f>
        <v>0</v>
      </c>
      <c r="Q30" s="252" t="s">
        <v>97</v>
      </c>
      <c r="R30" s="344">
        <f>R31+R32+R33</f>
        <v>0</v>
      </c>
      <c r="S30" s="252" t="s">
        <v>97</v>
      </c>
      <c r="T30" s="344">
        <f>T31+T32+T33</f>
        <v>0</v>
      </c>
      <c r="U30" s="252" t="s">
        <v>97</v>
      </c>
      <c r="V30" s="344">
        <f>V31+V32+V33</f>
        <v>0</v>
      </c>
      <c r="W30" s="252" t="s">
        <v>97</v>
      </c>
      <c r="X30" s="344">
        <f>X31</f>
        <v>0</v>
      </c>
      <c r="Y30" s="344" t="s">
        <v>97</v>
      </c>
      <c r="Z30" s="344">
        <f>Z31+Z32+Z33</f>
        <v>0</v>
      </c>
      <c r="AA30" s="252" t="s">
        <v>97</v>
      </c>
      <c r="AB30" s="344">
        <f>AB31</f>
        <v>0</v>
      </c>
      <c r="AC30" s="252" t="s">
        <v>97</v>
      </c>
      <c r="AD30" s="344">
        <f>AD31+AD32+AD33</f>
        <v>0</v>
      </c>
      <c r="AE30" s="252" t="s">
        <v>97</v>
      </c>
      <c r="AF30" s="344">
        <f>AF31+AF32+AF33</f>
        <v>0</v>
      </c>
      <c r="AG30" s="252" t="s">
        <v>97</v>
      </c>
      <c r="AH30" s="344">
        <f>AH31+AH32+AH33</f>
        <v>0</v>
      </c>
      <c r="AI30" s="252" t="s">
        <v>97</v>
      </c>
      <c r="AJ30" s="344">
        <f>AJ31+AJ32+AJ33</f>
        <v>0</v>
      </c>
      <c r="AK30" s="252" t="s">
        <v>97</v>
      </c>
      <c r="AL30" s="252" t="s">
        <v>97</v>
      </c>
      <c r="AM30" s="252" t="s">
        <v>97</v>
      </c>
      <c r="AN30" s="344">
        <f>AN31+AN32+AN33</f>
        <v>0</v>
      </c>
      <c r="AO30" s="252" t="s">
        <v>97</v>
      </c>
      <c r="AP30" s="344">
        <f>AP31+AP32+AP33</f>
        <v>0</v>
      </c>
      <c r="AQ30" s="252" t="s">
        <v>97</v>
      </c>
      <c r="AR30" s="344">
        <f>AR31+AR32+AR33</f>
        <v>0</v>
      </c>
      <c r="AS30" s="252" t="s">
        <v>97</v>
      </c>
      <c r="AT30" s="344">
        <f>AT31+AT32+AT33</f>
        <v>0</v>
      </c>
      <c r="AU30" s="252" t="s">
        <v>97</v>
      </c>
      <c r="AV30" s="344">
        <f>AV31+AV32+AV33</f>
        <v>0</v>
      </c>
      <c r="AW30" s="252" t="s">
        <v>97</v>
      </c>
      <c r="AX30" s="344">
        <f>AX31+AX32+AX33</f>
        <v>0</v>
      </c>
      <c r="AY30" s="252" t="s">
        <v>97</v>
      </c>
      <c r="AZ30" s="344">
        <f>AZ31</f>
        <v>0</v>
      </c>
      <c r="BA30" s="344" t="s">
        <v>97</v>
      </c>
      <c r="BB30" s="344">
        <f>BB31+BB32+BB33</f>
        <v>0</v>
      </c>
      <c r="BC30" s="252" t="s">
        <v>97</v>
      </c>
    </row>
    <row r="31" spans="1:256" s="246" customFormat="1" ht="51.6" hidden="1" customHeight="1">
      <c r="A31" s="238" t="s">
        <v>114</v>
      </c>
      <c r="B31" s="944" t="s">
        <v>115</v>
      </c>
      <c r="C31" s="252" t="s">
        <v>97</v>
      </c>
      <c r="D31" s="344">
        <f>D32</f>
        <v>0</v>
      </c>
      <c r="E31" s="252" t="s">
        <v>97</v>
      </c>
      <c r="F31" s="344">
        <f>F32</f>
        <v>0</v>
      </c>
      <c r="G31" s="252" t="s">
        <v>97</v>
      </c>
      <c r="H31" s="344">
        <f>H32</f>
        <v>0</v>
      </c>
      <c r="I31" s="252" t="s">
        <v>97</v>
      </c>
      <c r="J31" s="344">
        <f>J32</f>
        <v>0</v>
      </c>
      <c r="K31" s="252" t="s">
        <v>97</v>
      </c>
      <c r="L31" s="344">
        <f>L32</f>
        <v>0</v>
      </c>
      <c r="M31" s="252" t="s">
        <v>97</v>
      </c>
      <c r="N31" s="344">
        <f>N32</f>
        <v>0</v>
      </c>
      <c r="O31" s="252" t="s">
        <v>97</v>
      </c>
      <c r="P31" s="344">
        <f>P32</f>
        <v>0</v>
      </c>
      <c r="Q31" s="252" t="s">
        <v>97</v>
      </c>
      <c r="R31" s="344">
        <f>R32</f>
        <v>0</v>
      </c>
      <c r="S31" s="252" t="s">
        <v>97</v>
      </c>
      <c r="T31" s="344">
        <f>T32</f>
        <v>0</v>
      </c>
      <c r="U31" s="252" t="s">
        <v>97</v>
      </c>
      <c r="V31" s="344">
        <f>V32</f>
        <v>0</v>
      </c>
      <c r="W31" s="252" t="s">
        <v>97</v>
      </c>
      <c r="X31" s="344">
        <f>X32</f>
        <v>0</v>
      </c>
      <c r="Y31" s="344" t="s">
        <v>97</v>
      </c>
      <c r="Z31" s="344">
        <f>Z32</f>
        <v>0</v>
      </c>
      <c r="AA31" s="252" t="s">
        <v>97</v>
      </c>
      <c r="AB31" s="344">
        <f>AB32</f>
        <v>0</v>
      </c>
      <c r="AC31" s="252" t="s">
        <v>97</v>
      </c>
      <c r="AD31" s="344">
        <f>AD32</f>
        <v>0</v>
      </c>
      <c r="AE31" s="252" t="s">
        <v>97</v>
      </c>
      <c r="AF31" s="344">
        <f>AF32</f>
        <v>0</v>
      </c>
      <c r="AG31" s="252" t="s">
        <v>97</v>
      </c>
      <c r="AH31" s="344">
        <f>AH32</f>
        <v>0</v>
      </c>
      <c r="AI31" s="252" t="s">
        <v>97</v>
      </c>
      <c r="AJ31" s="344">
        <f>AJ32</f>
        <v>0</v>
      </c>
      <c r="AK31" s="252" t="s">
        <v>97</v>
      </c>
      <c r="AL31" s="252" t="s">
        <v>97</v>
      </c>
      <c r="AM31" s="252" t="s">
        <v>97</v>
      </c>
      <c r="AN31" s="344">
        <f>AN32</f>
        <v>0</v>
      </c>
      <c r="AO31" s="252" t="s">
        <v>97</v>
      </c>
      <c r="AP31" s="344">
        <f>AP32</f>
        <v>0</v>
      </c>
      <c r="AQ31" s="252" t="s">
        <v>97</v>
      </c>
      <c r="AR31" s="344">
        <f>AR32</f>
        <v>0</v>
      </c>
      <c r="AS31" s="252" t="s">
        <v>97</v>
      </c>
      <c r="AT31" s="344">
        <f>AT32</f>
        <v>0</v>
      </c>
      <c r="AU31" s="252" t="s">
        <v>97</v>
      </c>
      <c r="AV31" s="344">
        <f>AV32</f>
        <v>0</v>
      </c>
      <c r="AW31" s="252" t="s">
        <v>97</v>
      </c>
      <c r="AX31" s="344">
        <f>AX32</f>
        <v>0</v>
      </c>
      <c r="AY31" s="252" t="s">
        <v>97</v>
      </c>
      <c r="AZ31" s="344">
        <f>AZ32</f>
        <v>0</v>
      </c>
      <c r="BA31" s="344" t="s">
        <v>97</v>
      </c>
      <c r="BB31" s="344">
        <f>BB32</f>
        <v>0</v>
      </c>
      <c r="BC31" s="252" t="s">
        <v>97</v>
      </c>
    </row>
    <row r="32" spans="1:256" s="246" customFormat="1" ht="58.35" hidden="1" customHeight="1">
      <c r="A32" s="238" t="s">
        <v>116</v>
      </c>
      <c r="B32" s="944" t="s">
        <v>117</v>
      </c>
      <c r="C32" s="252" t="s">
        <v>97</v>
      </c>
      <c r="D32" s="344">
        <v>0</v>
      </c>
      <c r="E32" s="252" t="s">
        <v>97</v>
      </c>
      <c r="F32" s="344">
        <v>0</v>
      </c>
      <c r="G32" s="252" t="s">
        <v>97</v>
      </c>
      <c r="H32" s="344">
        <v>0</v>
      </c>
      <c r="I32" s="252" t="s">
        <v>97</v>
      </c>
      <c r="J32" s="344">
        <v>0</v>
      </c>
      <c r="K32" s="252" t="s">
        <v>97</v>
      </c>
      <c r="L32" s="344">
        <v>0</v>
      </c>
      <c r="M32" s="252" t="s">
        <v>97</v>
      </c>
      <c r="N32" s="344">
        <v>0</v>
      </c>
      <c r="O32" s="252" t="s">
        <v>97</v>
      </c>
      <c r="P32" s="344">
        <v>0</v>
      </c>
      <c r="Q32" s="252" t="s">
        <v>97</v>
      </c>
      <c r="R32" s="344">
        <v>0</v>
      </c>
      <c r="S32" s="252" t="s">
        <v>97</v>
      </c>
      <c r="T32" s="344">
        <v>0</v>
      </c>
      <c r="U32" s="252" t="s">
        <v>97</v>
      </c>
      <c r="V32" s="344">
        <v>0</v>
      </c>
      <c r="W32" s="252" t="s">
        <v>97</v>
      </c>
      <c r="X32" s="344">
        <v>0</v>
      </c>
      <c r="Y32" s="344" t="s">
        <v>97</v>
      </c>
      <c r="Z32" s="344">
        <v>0</v>
      </c>
      <c r="AA32" s="252" t="s">
        <v>97</v>
      </c>
      <c r="AB32" s="344">
        <v>0</v>
      </c>
      <c r="AC32" s="252" t="s">
        <v>97</v>
      </c>
      <c r="AD32" s="344">
        <v>0</v>
      </c>
      <c r="AE32" s="252" t="s">
        <v>97</v>
      </c>
      <c r="AF32" s="344">
        <v>0</v>
      </c>
      <c r="AG32" s="252" t="s">
        <v>97</v>
      </c>
      <c r="AH32" s="344">
        <v>0</v>
      </c>
      <c r="AI32" s="252" t="s">
        <v>97</v>
      </c>
      <c r="AJ32" s="344">
        <v>0</v>
      </c>
      <c r="AK32" s="252" t="s">
        <v>97</v>
      </c>
      <c r="AL32" s="252" t="s">
        <v>97</v>
      </c>
      <c r="AM32" s="252" t="s">
        <v>97</v>
      </c>
      <c r="AN32" s="344">
        <v>0</v>
      </c>
      <c r="AO32" s="252" t="s">
        <v>97</v>
      </c>
      <c r="AP32" s="344">
        <v>0</v>
      </c>
      <c r="AQ32" s="252" t="s">
        <v>97</v>
      </c>
      <c r="AR32" s="344">
        <v>0</v>
      </c>
      <c r="AS32" s="252" t="s">
        <v>97</v>
      </c>
      <c r="AT32" s="344">
        <v>0</v>
      </c>
      <c r="AU32" s="252" t="s">
        <v>97</v>
      </c>
      <c r="AV32" s="344">
        <v>0</v>
      </c>
      <c r="AW32" s="252" t="s">
        <v>97</v>
      </c>
      <c r="AX32" s="344">
        <v>0</v>
      </c>
      <c r="AY32" s="252" t="s">
        <v>97</v>
      </c>
      <c r="AZ32" s="344">
        <v>0</v>
      </c>
      <c r="BA32" s="344" t="s">
        <v>97</v>
      </c>
      <c r="BB32" s="344">
        <v>0</v>
      </c>
      <c r="BC32" s="252" t="s">
        <v>97</v>
      </c>
    </row>
    <row r="33" spans="1:55" s="246" customFormat="1" ht="51" hidden="1" customHeight="1">
      <c r="A33" s="238" t="s">
        <v>118</v>
      </c>
      <c r="B33" s="944" t="s">
        <v>119</v>
      </c>
      <c r="C33" s="252" t="s">
        <v>97</v>
      </c>
      <c r="D33" s="344">
        <v>0</v>
      </c>
      <c r="E33" s="252" t="s">
        <v>97</v>
      </c>
      <c r="F33" s="344">
        <v>0</v>
      </c>
      <c r="G33" s="252" t="s">
        <v>97</v>
      </c>
      <c r="H33" s="344">
        <v>0</v>
      </c>
      <c r="I33" s="252" t="s">
        <v>97</v>
      </c>
      <c r="J33" s="344">
        <v>0</v>
      </c>
      <c r="K33" s="252" t="s">
        <v>97</v>
      </c>
      <c r="L33" s="344">
        <v>0</v>
      </c>
      <c r="M33" s="252" t="s">
        <v>97</v>
      </c>
      <c r="N33" s="344">
        <v>0</v>
      </c>
      <c r="O33" s="252" t="s">
        <v>97</v>
      </c>
      <c r="P33" s="344">
        <v>0</v>
      </c>
      <c r="Q33" s="252" t="s">
        <v>97</v>
      </c>
      <c r="R33" s="344">
        <v>0</v>
      </c>
      <c r="S33" s="252" t="s">
        <v>97</v>
      </c>
      <c r="T33" s="344">
        <v>0</v>
      </c>
      <c r="U33" s="252" t="s">
        <v>97</v>
      </c>
      <c r="V33" s="344">
        <v>0</v>
      </c>
      <c r="W33" s="252" t="s">
        <v>97</v>
      </c>
      <c r="X33" s="344">
        <v>0</v>
      </c>
      <c r="Y33" s="344" t="s">
        <v>97</v>
      </c>
      <c r="Z33" s="344">
        <v>0</v>
      </c>
      <c r="AA33" s="252" t="s">
        <v>97</v>
      </c>
      <c r="AB33" s="344">
        <v>0</v>
      </c>
      <c r="AC33" s="252" t="s">
        <v>97</v>
      </c>
      <c r="AD33" s="344">
        <v>0</v>
      </c>
      <c r="AE33" s="252" t="s">
        <v>97</v>
      </c>
      <c r="AF33" s="344">
        <v>0</v>
      </c>
      <c r="AG33" s="252" t="s">
        <v>97</v>
      </c>
      <c r="AH33" s="344">
        <v>0</v>
      </c>
      <c r="AI33" s="252" t="s">
        <v>97</v>
      </c>
      <c r="AJ33" s="344">
        <v>0</v>
      </c>
      <c r="AK33" s="252" t="s">
        <v>97</v>
      </c>
      <c r="AL33" s="252" t="s">
        <v>97</v>
      </c>
      <c r="AM33" s="252" t="s">
        <v>97</v>
      </c>
      <c r="AN33" s="344">
        <v>0</v>
      </c>
      <c r="AO33" s="252" t="s">
        <v>97</v>
      </c>
      <c r="AP33" s="344">
        <v>0</v>
      </c>
      <c r="AQ33" s="252" t="s">
        <v>97</v>
      </c>
      <c r="AR33" s="344">
        <v>0</v>
      </c>
      <c r="AS33" s="252" t="s">
        <v>97</v>
      </c>
      <c r="AT33" s="344">
        <v>0</v>
      </c>
      <c r="AU33" s="252" t="s">
        <v>97</v>
      </c>
      <c r="AV33" s="344">
        <v>0</v>
      </c>
      <c r="AW33" s="252" t="s">
        <v>97</v>
      </c>
      <c r="AX33" s="344">
        <v>0</v>
      </c>
      <c r="AY33" s="252" t="s">
        <v>97</v>
      </c>
      <c r="AZ33" s="344">
        <v>0</v>
      </c>
      <c r="BA33" s="344" t="s">
        <v>97</v>
      </c>
      <c r="BB33" s="344">
        <v>0</v>
      </c>
      <c r="BC33" s="252" t="s">
        <v>97</v>
      </c>
    </row>
    <row r="34" spans="1:55" s="246" customFormat="1" ht="47.25" hidden="1" customHeight="1">
      <c r="A34" s="238" t="s">
        <v>120</v>
      </c>
      <c r="B34" s="944" t="s">
        <v>121</v>
      </c>
      <c r="C34" s="252" t="s">
        <v>97</v>
      </c>
      <c r="D34" s="344">
        <v>0</v>
      </c>
      <c r="E34" s="252" t="s">
        <v>97</v>
      </c>
      <c r="F34" s="344">
        <v>0</v>
      </c>
      <c r="G34" s="252" t="s">
        <v>97</v>
      </c>
      <c r="H34" s="344">
        <v>0</v>
      </c>
      <c r="I34" s="252" t="s">
        <v>97</v>
      </c>
      <c r="J34" s="344">
        <v>0</v>
      </c>
      <c r="K34" s="252" t="s">
        <v>97</v>
      </c>
      <c r="L34" s="344">
        <v>0</v>
      </c>
      <c r="M34" s="252" t="s">
        <v>97</v>
      </c>
      <c r="N34" s="344">
        <v>0</v>
      </c>
      <c r="O34" s="252" t="s">
        <v>97</v>
      </c>
      <c r="P34" s="344">
        <v>0</v>
      </c>
      <c r="Q34" s="252" t="s">
        <v>97</v>
      </c>
      <c r="R34" s="344">
        <v>0</v>
      </c>
      <c r="S34" s="252" t="s">
        <v>97</v>
      </c>
      <c r="T34" s="344">
        <v>0</v>
      </c>
      <c r="U34" s="252" t="s">
        <v>97</v>
      </c>
      <c r="V34" s="344">
        <v>0</v>
      </c>
      <c r="W34" s="252" t="s">
        <v>97</v>
      </c>
      <c r="X34" s="344">
        <v>0</v>
      </c>
      <c r="Y34" s="344" t="s">
        <v>97</v>
      </c>
      <c r="Z34" s="344">
        <v>0</v>
      </c>
      <c r="AA34" s="252" t="s">
        <v>97</v>
      </c>
      <c r="AB34" s="344">
        <v>0</v>
      </c>
      <c r="AC34" s="252" t="s">
        <v>97</v>
      </c>
      <c r="AD34" s="344">
        <v>0</v>
      </c>
      <c r="AE34" s="252" t="s">
        <v>97</v>
      </c>
      <c r="AF34" s="344">
        <v>0</v>
      </c>
      <c r="AG34" s="252" t="s">
        <v>97</v>
      </c>
      <c r="AH34" s="344">
        <v>0</v>
      </c>
      <c r="AI34" s="252" t="s">
        <v>97</v>
      </c>
      <c r="AJ34" s="344">
        <v>0</v>
      </c>
      <c r="AK34" s="252" t="s">
        <v>97</v>
      </c>
      <c r="AL34" s="252" t="s">
        <v>97</v>
      </c>
      <c r="AM34" s="252" t="s">
        <v>97</v>
      </c>
      <c r="AN34" s="344">
        <v>0</v>
      </c>
      <c r="AO34" s="252" t="s">
        <v>97</v>
      </c>
      <c r="AP34" s="344">
        <v>0</v>
      </c>
      <c r="AQ34" s="252" t="s">
        <v>97</v>
      </c>
      <c r="AR34" s="344">
        <v>0</v>
      </c>
      <c r="AS34" s="252" t="s">
        <v>97</v>
      </c>
      <c r="AT34" s="344">
        <v>0</v>
      </c>
      <c r="AU34" s="252" t="s">
        <v>97</v>
      </c>
      <c r="AV34" s="344">
        <v>0</v>
      </c>
      <c r="AW34" s="252" t="s">
        <v>97</v>
      </c>
      <c r="AX34" s="344">
        <v>0</v>
      </c>
      <c r="AY34" s="252" t="s">
        <v>97</v>
      </c>
      <c r="AZ34" s="344">
        <v>0</v>
      </c>
      <c r="BA34" s="344" t="s">
        <v>97</v>
      </c>
      <c r="BB34" s="344">
        <v>0</v>
      </c>
      <c r="BC34" s="252" t="s">
        <v>97</v>
      </c>
    </row>
    <row r="35" spans="1:55" s="246" customFormat="1" ht="52.9" hidden="1" customHeight="1">
      <c r="A35" s="238" t="s">
        <v>122</v>
      </c>
      <c r="B35" s="944" t="s">
        <v>123</v>
      </c>
      <c r="C35" s="252" t="s">
        <v>97</v>
      </c>
      <c r="D35" s="344">
        <v>0</v>
      </c>
      <c r="E35" s="252" t="s">
        <v>97</v>
      </c>
      <c r="F35" s="344">
        <v>0</v>
      </c>
      <c r="G35" s="252" t="s">
        <v>97</v>
      </c>
      <c r="H35" s="344">
        <v>0</v>
      </c>
      <c r="I35" s="252" t="s">
        <v>97</v>
      </c>
      <c r="J35" s="344">
        <v>0</v>
      </c>
      <c r="K35" s="252" t="s">
        <v>97</v>
      </c>
      <c r="L35" s="344">
        <v>0</v>
      </c>
      <c r="M35" s="252" t="s">
        <v>97</v>
      </c>
      <c r="N35" s="344">
        <v>0</v>
      </c>
      <c r="O35" s="252" t="s">
        <v>97</v>
      </c>
      <c r="P35" s="344">
        <v>0</v>
      </c>
      <c r="Q35" s="252" t="s">
        <v>97</v>
      </c>
      <c r="R35" s="344">
        <v>0</v>
      </c>
      <c r="S35" s="252" t="s">
        <v>97</v>
      </c>
      <c r="T35" s="344">
        <v>0</v>
      </c>
      <c r="U35" s="252" t="s">
        <v>97</v>
      </c>
      <c r="V35" s="344">
        <v>0</v>
      </c>
      <c r="W35" s="252" t="s">
        <v>97</v>
      </c>
      <c r="X35" s="344">
        <v>0</v>
      </c>
      <c r="Y35" s="344" t="s">
        <v>97</v>
      </c>
      <c r="Z35" s="344">
        <v>0</v>
      </c>
      <c r="AA35" s="252" t="s">
        <v>97</v>
      </c>
      <c r="AB35" s="344">
        <v>0</v>
      </c>
      <c r="AC35" s="252" t="s">
        <v>97</v>
      </c>
      <c r="AD35" s="344">
        <v>0</v>
      </c>
      <c r="AE35" s="252" t="s">
        <v>97</v>
      </c>
      <c r="AF35" s="344">
        <v>0</v>
      </c>
      <c r="AG35" s="252" t="s">
        <v>97</v>
      </c>
      <c r="AH35" s="344">
        <v>0</v>
      </c>
      <c r="AI35" s="252" t="s">
        <v>97</v>
      </c>
      <c r="AJ35" s="344">
        <v>0</v>
      </c>
      <c r="AK35" s="252" t="s">
        <v>97</v>
      </c>
      <c r="AL35" s="252" t="s">
        <v>97</v>
      </c>
      <c r="AM35" s="252" t="s">
        <v>97</v>
      </c>
      <c r="AN35" s="344">
        <v>0</v>
      </c>
      <c r="AO35" s="252" t="s">
        <v>97</v>
      </c>
      <c r="AP35" s="344">
        <v>0</v>
      </c>
      <c r="AQ35" s="252" t="s">
        <v>97</v>
      </c>
      <c r="AR35" s="344">
        <v>0</v>
      </c>
      <c r="AS35" s="252" t="s">
        <v>97</v>
      </c>
      <c r="AT35" s="344">
        <v>0</v>
      </c>
      <c r="AU35" s="252" t="s">
        <v>97</v>
      </c>
      <c r="AV35" s="344">
        <v>0</v>
      </c>
      <c r="AW35" s="252" t="s">
        <v>97</v>
      </c>
      <c r="AX35" s="344">
        <v>0</v>
      </c>
      <c r="AY35" s="252" t="s">
        <v>97</v>
      </c>
      <c r="AZ35" s="344">
        <v>0</v>
      </c>
      <c r="BA35" s="344" t="s">
        <v>97</v>
      </c>
      <c r="BB35" s="344">
        <v>0</v>
      </c>
      <c r="BC35" s="252" t="s">
        <v>97</v>
      </c>
    </row>
    <row r="36" spans="1:55" s="246" customFormat="1" ht="51" hidden="1" customHeight="1">
      <c r="A36" s="238" t="s">
        <v>124</v>
      </c>
      <c r="B36" s="944" t="s">
        <v>125</v>
      </c>
      <c r="C36" s="252" t="s">
        <v>97</v>
      </c>
      <c r="D36" s="344">
        <v>0</v>
      </c>
      <c r="E36" s="252" t="s">
        <v>97</v>
      </c>
      <c r="F36" s="344">
        <v>0</v>
      </c>
      <c r="G36" s="252" t="s">
        <v>97</v>
      </c>
      <c r="H36" s="344">
        <v>0</v>
      </c>
      <c r="I36" s="252" t="s">
        <v>97</v>
      </c>
      <c r="J36" s="344">
        <v>0</v>
      </c>
      <c r="K36" s="252" t="s">
        <v>97</v>
      </c>
      <c r="L36" s="344">
        <v>0</v>
      </c>
      <c r="M36" s="252" t="s">
        <v>97</v>
      </c>
      <c r="N36" s="344">
        <v>0</v>
      </c>
      <c r="O36" s="252" t="s">
        <v>97</v>
      </c>
      <c r="P36" s="344">
        <v>0</v>
      </c>
      <c r="Q36" s="252" t="s">
        <v>97</v>
      </c>
      <c r="R36" s="344">
        <v>0</v>
      </c>
      <c r="S36" s="252" t="s">
        <v>97</v>
      </c>
      <c r="T36" s="344">
        <v>0</v>
      </c>
      <c r="U36" s="252" t="s">
        <v>97</v>
      </c>
      <c r="V36" s="344">
        <v>0</v>
      </c>
      <c r="W36" s="252" t="s">
        <v>97</v>
      </c>
      <c r="X36" s="344">
        <v>0</v>
      </c>
      <c r="Y36" s="344" t="s">
        <v>97</v>
      </c>
      <c r="Z36" s="344">
        <v>0</v>
      </c>
      <c r="AA36" s="252" t="s">
        <v>97</v>
      </c>
      <c r="AB36" s="344">
        <v>0</v>
      </c>
      <c r="AC36" s="252" t="s">
        <v>97</v>
      </c>
      <c r="AD36" s="344">
        <v>0</v>
      </c>
      <c r="AE36" s="252" t="s">
        <v>97</v>
      </c>
      <c r="AF36" s="344">
        <v>0</v>
      </c>
      <c r="AG36" s="252" t="s">
        <v>97</v>
      </c>
      <c r="AH36" s="344">
        <v>0</v>
      </c>
      <c r="AI36" s="252" t="s">
        <v>97</v>
      </c>
      <c r="AJ36" s="344">
        <v>0</v>
      </c>
      <c r="AK36" s="252" t="s">
        <v>97</v>
      </c>
      <c r="AL36" s="252" t="s">
        <v>97</v>
      </c>
      <c r="AM36" s="252" t="s">
        <v>97</v>
      </c>
      <c r="AN36" s="344">
        <v>0</v>
      </c>
      <c r="AO36" s="252" t="s">
        <v>97</v>
      </c>
      <c r="AP36" s="344">
        <v>0</v>
      </c>
      <c r="AQ36" s="252" t="s">
        <v>97</v>
      </c>
      <c r="AR36" s="344">
        <v>0</v>
      </c>
      <c r="AS36" s="252" t="s">
        <v>97</v>
      </c>
      <c r="AT36" s="344">
        <v>0</v>
      </c>
      <c r="AU36" s="252" t="s">
        <v>97</v>
      </c>
      <c r="AV36" s="344">
        <v>0</v>
      </c>
      <c r="AW36" s="252" t="s">
        <v>97</v>
      </c>
      <c r="AX36" s="344">
        <v>0</v>
      </c>
      <c r="AY36" s="252" t="s">
        <v>97</v>
      </c>
      <c r="AZ36" s="344">
        <v>0</v>
      </c>
      <c r="BA36" s="344" t="s">
        <v>97</v>
      </c>
      <c r="BB36" s="344">
        <v>0</v>
      </c>
      <c r="BC36" s="252" t="s">
        <v>97</v>
      </c>
    </row>
    <row r="37" spans="1:55" s="246" customFormat="1" ht="34.5" hidden="1" customHeight="1">
      <c r="A37" s="238" t="s">
        <v>126</v>
      </c>
      <c r="B37" s="944" t="s">
        <v>127</v>
      </c>
      <c r="C37" s="252" t="s">
        <v>97</v>
      </c>
      <c r="D37" s="344">
        <v>0</v>
      </c>
      <c r="E37" s="252" t="s">
        <v>97</v>
      </c>
      <c r="F37" s="344">
        <v>0</v>
      </c>
      <c r="G37" s="252" t="s">
        <v>97</v>
      </c>
      <c r="H37" s="344">
        <v>0</v>
      </c>
      <c r="I37" s="252" t="s">
        <v>97</v>
      </c>
      <c r="J37" s="344">
        <v>0</v>
      </c>
      <c r="K37" s="252" t="s">
        <v>97</v>
      </c>
      <c r="L37" s="344">
        <v>0</v>
      </c>
      <c r="M37" s="252" t="s">
        <v>97</v>
      </c>
      <c r="N37" s="344">
        <v>0</v>
      </c>
      <c r="O37" s="252" t="s">
        <v>97</v>
      </c>
      <c r="P37" s="344">
        <v>0</v>
      </c>
      <c r="Q37" s="252" t="s">
        <v>97</v>
      </c>
      <c r="R37" s="344">
        <v>0</v>
      </c>
      <c r="S37" s="252" t="s">
        <v>97</v>
      </c>
      <c r="T37" s="344">
        <v>0</v>
      </c>
      <c r="U37" s="252" t="s">
        <v>97</v>
      </c>
      <c r="V37" s="344">
        <v>0</v>
      </c>
      <c r="W37" s="252" t="s">
        <v>97</v>
      </c>
      <c r="X37" s="344">
        <v>0</v>
      </c>
      <c r="Y37" s="344" t="s">
        <v>97</v>
      </c>
      <c r="Z37" s="344">
        <v>0</v>
      </c>
      <c r="AA37" s="252" t="s">
        <v>97</v>
      </c>
      <c r="AB37" s="344">
        <v>0</v>
      </c>
      <c r="AC37" s="252" t="s">
        <v>97</v>
      </c>
      <c r="AD37" s="344">
        <v>0</v>
      </c>
      <c r="AE37" s="252" t="s">
        <v>97</v>
      </c>
      <c r="AF37" s="344">
        <v>0</v>
      </c>
      <c r="AG37" s="252" t="s">
        <v>97</v>
      </c>
      <c r="AH37" s="344">
        <v>0</v>
      </c>
      <c r="AI37" s="252" t="s">
        <v>97</v>
      </c>
      <c r="AJ37" s="344">
        <v>0</v>
      </c>
      <c r="AK37" s="252" t="s">
        <v>97</v>
      </c>
      <c r="AL37" s="252" t="s">
        <v>97</v>
      </c>
      <c r="AM37" s="252" t="s">
        <v>97</v>
      </c>
      <c r="AN37" s="344">
        <v>0</v>
      </c>
      <c r="AO37" s="252" t="s">
        <v>97</v>
      </c>
      <c r="AP37" s="344">
        <v>0</v>
      </c>
      <c r="AQ37" s="252" t="s">
        <v>97</v>
      </c>
      <c r="AR37" s="344">
        <v>0</v>
      </c>
      <c r="AS37" s="252" t="s">
        <v>97</v>
      </c>
      <c r="AT37" s="344">
        <v>0</v>
      </c>
      <c r="AU37" s="252" t="s">
        <v>97</v>
      </c>
      <c r="AV37" s="344">
        <v>0</v>
      </c>
      <c r="AW37" s="252" t="s">
        <v>97</v>
      </c>
      <c r="AX37" s="344">
        <v>0</v>
      </c>
      <c r="AY37" s="252" t="s">
        <v>97</v>
      </c>
      <c r="AZ37" s="344">
        <v>0</v>
      </c>
      <c r="BA37" s="344" t="s">
        <v>97</v>
      </c>
      <c r="BB37" s="344">
        <v>0</v>
      </c>
      <c r="BC37" s="252" t="s">
        <v>97</v>
      </c>
    </row>
    <row r="38" spans="1:55" s="246" customFormat="1" ht="38.25" hidden="1" customHeight="1">
      <c r="A38" s="238" t="s">
        <v>128</v>
      </c>
      <c r="B38" s="944" t="s">
        <v>129</v>
      </c>
      <c r="C38" s="252" t="s">
        <v>97</v>
      </c>
      <c r="D38" s="344">
        <v>0</v>
      </c>
      <c r="E38" s="252" t="s">
        <v>97</v>
      </c>
      <c r="F38" s="344">
        <v>0</v>
      </c>
      <c r="G38" s="252" t="s">
        <v>97</v>
      </c>
      <c r="H38" s="344">
        <v>0</v>
      </c>
      <c r="I38" s="252" t="s">
        <v>97</v>
      </c>
      <c r="J38" s="344">
        <v>0</v>
      </c>
      <c r="K38" s="252" t="s">
        <v>97</v>
      </c>
      <c r="L38" s="344">
        <v>0</v>
      </c>
      <c r="M38" s="252" t="s">
        <v>97</v>
      </c>
      <c r="N38" s="344">
        <v>0</v>
      </c>
      <c r="O38" s="252" t="s">
        <v>97</v>
      </c>
      <c r="P38" s="344">
        <v>0</v>
      </c>
      <c r="Q38" s="252" t="s">
        <v>97</v>
      </c>
      <c r="R38" s="344">
        <v>0</v>
      </c>
      <c r="S38" s="252" t="s">
        <v>97</v>
      </c>
      <c r="T38" s="344">
        <v>0</v>
      </c>
      <c r="U38" s="252" t="s">
        <v>97</v>
      </c>
      <c r="V38" s="344">
        <v>0</v>
      </c>
      <c r="W38" s="252" t="s">
        <v>97</v>
      </c>
      <c r="X38" s="344">
        <v>0</v>
      </c>
      <c r="Y38" s="344" t="s">
        <v>97</v>
      </c>
      <c r="Z38" s="344">
        <v>0</v>
      </c>
      <c r="AA38" s="252" t="s">
        <v>97</v>
      </c>
      <c r="AB38" s="344">
        <v>0</v>
      </c>
      <c r="AC38" s="252" t="s">
        <v>97</v>
      </c>
      <c r="AD38" s="344">
        <v>0</v>
      </c>
      <c r="AE38" s="252" t="s">
        <v>97</v>
      </c>
      <c r="AF38" s="344">
        <v>0</v>
      </c>
      <c r="AG38" s="252" t="s">
        <v>97</v>
      </c>
      <c r="AH38" s="344">
        <v>0</v>
      </c>
      <c r="AI38" s="252" t="s">
        <v>97</v>
      </c>
      <c r="AJ38" s="344">
        <v>0</v>
      </c>
      <c r="AK38" s="252" t="s">
        <v>97</v>
      </c>
      <c r="AL38" s="252" t="s">
        <v>97</v>
      </c>
      <c r="AM38" s="252" t="s">
        <v>97</v>
      </c>
      <c r="AN38" s="344">
        <v>0</v>
      </c>
      <c r="AO38" s="252" t="s">
        <v>97</v>
      </c>
      <c r="AP38" s="344">
        <v>0</v>
      </c>
      <c r="AQ38" s="252" t="s">
        <v>97</v>
      </c>
      <c r="AR38" s="344">
        <v>0</v>
      </c>
      <c r="AS38" s="252" t="s">
        <v>97</v>
      </c>
      <c r="AT38" s="344">
        <v>0</v>
      </c>
      <c r="AU38" s="252" t="s">
        <v>97</v>
      </c>
      <c r="AV38" s="344">
        <v>0</v>
      </c>
      <c r="AW38" s="252" t="s">
        <v>97</v>
      </c>
      <c r="AX38" s="344">
        <v>0</v>
      </c>
      <c r="AY38" s="252" t="s">
        <v>97</v>
      </c>
      <c r="AZ38" s="344">
        <v>0</v>
      </c>
      <c r="BA38" s="344" t="s">
        <v>97</v>
      </c>
      <c r="BB38" s="344">
        <v>0</v>
      </c>
      <c r="BC38" s="252" t="s">
        <v>97</v>
      </c>
    </row>
    <row r="39" spans="1:55" s="246" customFormat="1" ht="86.85" hidden="1" customHeight="1">
      <c r="A39" s="238" t="s">
        <v>128</v>
      </c>
      <c r="B39" s="944" t="s">
        <v>130</v>
      </c>
      <c r="C39" s="252" t="s">
        <v>97</v>
      </c>
      <c r="D39" s="344">
        <v>0</v>
      </c>
      <c r="E39" s="252" t="s">
        <v>97</v>
      </c>
      <c r="F39" s="344">
        <v>0</v>
      </c>
      <c r="G39" s="252" t="s">
        <v>97</v>
      </c>
      <c r="H39" s="344">
        <v>0</v>
      </c>
      <c r="I39" s="252" t="s">
        <v>97</v>
      </c>
      <c r="J39" s="344">
        <v>0</v>
      </c>
      <c r="K39" s="252" t="s">
        <v>97</v>
      </c>
      <c r="L39" s="344">
        <v>0</v>
      </c>
      <c r="M39" s="252" t="s">
        <v>97</v>
      </c>
      <c r="N39" s="344">
        <v>0</v>
      </c>
      <c r="O39" s="252" t="s">
        <v>97</v>
      </c>
      <c r="P39" s="344">
        <v>0</v>
      </c>
      <c r="Q39" s="252" t="s">
        <v>97</v>
      </c>
      <c r="R39" s="344">
        <v>0</v>
      </c>
      <c r="S39" s="252" t="s">
        <v>97</v>
      </c>
      <c r="T39" s="344">
        <v>0</v>
      </c>
      <c r="U39" s="252" t="s">
        <v>97</v>
      </c>
      <c r="V39" s="344">
        <v>0</v>
      </c>
      <c r="W39" s="252" t="s">
        <v>97</v>
      </c>
      <c r="X39" s="344">
        <v>0</v>
      </c>
      <c r="Y39" s="344" t="s">
        <v>97</v>
      </c>
      <c r="Z39" s="344">
        <v>0</v>
      </c>
      <c r="AA39" s="252" t="s">
        <v>97</v>
      </c>
      <c r="AB39" s="344">
        <v>0</v>
      </c>
      <c r="AC39" s="252" t="s">
        <v>97</v>
      </c>
      <c r="AD39" s="344">
        <v>0</v>
      </c>
      <c r="AE39" s="252" t="s">
        <v>97</v>
      </c>
      <c r="AF39" s="344">
        <v>0</v>
      </c>
      <c r="AG39" s="252" t="s">
        <v>97</v>
      </c>
      <c r="AH39" s="344">
        <v>0</v>
      </c>
      <c r="AI39" s="252" t="s">
        <v>97</v>
      </c>
      <c r="AJ39" s="344">
        <v>0</v>
      </c>
      <c r="AK39" s="252" t="s">
        <v>97</v>
      </c>
      <c r="AL39" s="252" t="s">
        <v>97</v>
      </c>
      <c r="AM39" s="252" t="s">
        <v>97</v>
      </c>
      <c r="AN39" s="344">
        <v>0</v>
      </c>
      <c r="AO39" s="252" t="s">
        <v>97</v>
      </c>
      <c r="AP39" s="344">
        <v>0</v>
      </c>
      <c r="AQ39" s="252" t="s">
        <v>97</v>
      </c>
      <c r="AR39" s="344">
        <v>0</v>
      </c>
      <c r="AS39" s="252" t="s">
        <v>97</v>
      </c>
      <c r="AT39" s="344">
        <v>0</v>
      </c>
      <c r="AU39" s="252" t="s">
        <v>97</v>
      </c>
      <c r="AV39" s="344">
        <v>0</v>
      </c>
      <c r="AW39" s="252" t="s">
        <v>97</v>
      </c>
      <c r="AX39" s="344">
        <v>0</v>
      </c>
      <c r="AY39" s="252" t="s">
        <v>97</v>
      </c>
      <c r="AZ39" s="344">
        <v>0</v>
      </c>
      <c r="BA39" s="344" t="s">
        <v>97</v>
      </c>
      <c r="BB39" s="344">
        <v>0</v>
      </c>
      <c r="BC39" s="252" t="s">
        <v>97</v>
      </c>
    </row>
    <row r="40" spans="1:55" s="246" customFormat="1" ht="81" hidden="1" customHeight="1">
      <c r="A40" s="238" t="s">
        <v>128</v>
      </c>
      <c r="B40" s="944" t="s">
        <v>131</v>
      </c>
      <c r="C40" s="252" t="s">
        <v>97</v>
      </c>
      <c r="D40" s="344">
        <v>0</v>
      </c>
      <c r="E40" s="252" t="s">
        <v>97</v>
      </c>
      <c r="F40" s="344">
        <v>0</v>
      </c>
      <c r="G40" s="252" t="s">
        <v>97</v>
      </c>
      <c r="H40" s="344">
        <v>0</v>
      </c>
      <c r="I40" s="252" t="s">
        <v>97</v>
      </c>
      <c r="J40" s="344">
        <v>0</v>
      </c>
      <c r="K40" s="252" t="s">
        <v>97</v>
      </c>
      <c r="L40" s="344">
        <v>0</v>
      </c>
      <c r="M40" s="252" t="s">
        <v>97</v>
      </c>
      <c r="N40" s="344">
        <v>0</v>
      </c>
      <c r="O40" s="252" t="s">
        <v>97</v>
      </c>
      <c r="P40" s="344">
        <v>0</v>
      </c>
      <c r="Q40" s="252" t="s">
        <v>97</v>
      </c>
      <c r="R40" s="344">
        <v>0</v>
      </c>
      <c r="S40" s="252" t="s">
        <v>97</v>
      </c>
      <c r="T40" s="344">
        <v>0</v>
      </c>
      <c r="U40" s="252" t="s">
        <v>97</v>
      </c>
      <c r="V40" s="344">
        <v>0</v>
      </c>
      <c r="W40" s="252" t="s">
        <v>97</v>
      </c>
      <c r="X40" s="344">
        <v>0</v>
      </c>
      <c r="Y40" s="344" t="s">
        <v>97</v>
      </c>
      <c r="Z40" s="344">
        <v>0</v>
      </c>
      <c r="AA40" s="252" t="s">
        <v>97</v>
      </c>
      <c r="AB40" s="344">
        <v>0</v>
      </c>
      <c r="AC40" s="252" t="s">
        <v>97</v>
      </c>
      <c r="AD40" s="344">
        <v>0</v>
      </c>
      <c r="AE40" s="252" t="s">
        <v>97</v>
      </c>
      <c r="AF40" s="344">
        <v>0</v>
      </c>
      <c r="AG40" s="252" t="s">
        <v>97</v>
      </c>
      <c r="AH40" s="344">
        <v>0</v>
      </c>
      <c r="AI40" s="252" t="s">
        <v>97</v>
      </c>
      <c r="AJ40" s="344">
        <v>0</v>
      </c>
      <c r="AK40" s="252" t="s">
        <v>97</v>
      </c>
      <c r="AL40" s="252" t="s">
        <v>97</v>
      </c>
      <c r="AM40" s="252" t="s">
        <v>97</v>
      </c>
      <c r="AN40" s="344">
        <v>0</v>
      </c>
      <c r="AO40" s="252" t="s">
        <v>97</v>
      </c>
      <c r="AP40" s="344">
        <v>0</v>
      </c>
      <c r="AQ40" s="252" t="s">
        <v>97</v>
      </c>
      <c r="AR40" s="344">
        <v>0</v>
      </c>
      <c r="AS40" s="252" t="s">
        <v>97</v>
      </c>
      <c r="AT40" s="344">
        <v>0</v>
      </c>
      <c r="AU40" s="252" t="s">
        <v>97</v>
      </c>
      <c r="AV40" s="344">
        <v>0</v>
      </c>
      <c r="AW40" s="252" t="s">
        <v>97</v>
      </c>
      <c r="AX40" s="344">
        <v>0</v>
      </c>
      <c r="AY40" s="252" t="s">
        <v>97</v>
      </c>
      <c r="AZ40" s="344">
        <v>0</v>
      </c>
      <c r="BA40" s="344" t="s">
        <v>97</v>
      </c>
      <c r="BB40" s="344">
        <v>0</v>
      </c>
      <c r="BC40" s="252" t="s">
        <v>97</v>
      </c>
    </row>
    <row r="41" spans="1:55" s="246" customFormat="1" ht="88.15" hidden="1" customHeight="1">
      <c r="A41" s="238" t="s">
        <v>128</v>
      </c>
      <c r="B41" s="944" t="s">
        <v>132</v>
      </c>
      <c r="C41" s="252" t="s">
        <v>97</v>
      </c>
      <c r="D41" s="344">
        <v>0</v>
      </c>
      <c r="E41" s="252" t="s">
        <v>97</v>
      </c>
      <c r="F41" s="344">
        <v>0</v>
      </c>
      <c r="G41" s="252" t="s">
        <v>97</v>
      </c>
      <c r="H41" s="344">
        <v>0</v>
      </c>
      <c r="I41" s="252" t="s">
        <v>97</v>
      </c>
      <c r="J41" s="344">
        <v>0</v>
      </c>
      <c r="K41" s="252" t="s">
        <v>97</v>
      </c>
      <c r="L41" s="344">
        <v>0</v>
      </c>
      <c r="M41" s="252" t="s">
        <v>97</v>
      </c>
      <c r="N41" s="344">
        <v>0</v>
      </c>
      <c r="O41" s="252" t="s">
        <v>97</v>
      </c>
      <c r="P41" s="344">
        <v>0</v>
      </c>
      <c r="Q41" s="252" t="s">
        <v>97</v>
      </c>
      <c r="R41" s="344">
        <v>0</v>
      </c>
      <c r="S41" s="252" t="s">
        <v>97</v>
      </c>
      <c r="T41" s="344">
        <v>0</v>
      </c>
      <c r="U41" s="252" t="s">
        <v>97</v>
      </c>
      <c r="V41" s="344">
        <v>0</v>
      </c>
      <c r="W41" s="252" t="s">
        <v>97</v>
      </c>
      <c r="X41" s="344">
        <v>0</v>
      </c>
      <c r="Y41" s="344" t="s">
        <v>97</v>
      </c>
      <c r="Z41" s="344">
        <v>0</v>
      </c>
      <c r="AA41" s="252" t="s">
        <v>97</v>
      </c>
      <c r="AB41" s="344">
        <v>0</v>
      </c>
      <c r="AC41" s="252" t="s">
        <v>97</v>
      </c>
      <c r="AD41" s="344">
        <v>0</v>
      </c>
      <c r="AE41" s="252" t="s">
        <v>97</v>
      </c>
      <c r="AF41" s="344">
        <v>0</v>
      </c>
      <c r="AG41" s="252" t="s">
        <v>97</v>
      </c>
      <c r="AH41" s="344">
        <v>0</v>
      </c>
      <c r="AI41" s="252" t="s">
        <v>97</v>
      </c>
      <c r="AJ41" s="344">
        <v>0</v>
      </c>
      <c r="AK41" s="252" t="s">
        <v>97</v>
      </c>
      <c r="AL41" s="252" t="s">
        <v>97</v>
      </c>
      <c r="AM41" s="252" t="s">
        <v>97</v>
      </c>
      <c r="AN41" s="344">
        <v>0</v>
      </c>
      <c r="AO41" s="252" t="s">
        <v>97</v>
      </c>
      <c r="AP41" s="344">
        <v>0</v>
      </c>
      <c r="AQ41" s="252" t="s">
        <v>97</v>
      </c>
      <c r="AR41" s="344">
        <v>0</v>
      </c>
      <c r="AS41" s="252" t="s">
        <v>97</v>
      </c>
      <c r="AT41" s="344">
        <v>0</v>
      </c>
      <c r="AU41" s="252" t="s">
        <v>97</v>
      </c>
      <c r="AV41" s="344">
        <v>0</v>
      </c>
      <c r="AW41" s="252" t="s">
        <v>97</v>
      </c>
      <c r="AX41" s="344">
        <v>0</v>
      </c>
      <c r="AY41" s="252" t="s">
        <v>97</v>
      </c>
      <c r="AZ41" s="344">
        <v>0</v>
      </c>
      <c r="BA41" s="344" t="s">
        <v>97</v>
      </c>
      <c r="BB41" s="344">
        <v>0</v>
      </c>
      <c r="BC41" s="252" t="s">
        <v>97</v>
      </c>
    </row>
    <row r="42" spans="1:55" s="246" customFormat="1" ht="64.5" hidden="1" customHeight="1">
      <c r="A42" s="238" t="s">
        <v>133</v>
      </c>
      <c r="B42" s="944" t="s">
        <v>129</v>
      </c>
      <c r="C42" s="252" t="s">
        <v>97</v>
      </c>
      <c r="D42" s="344">
        <v>0</v>
      </c>
      <c r="E42" s="252" t="s">
        <v>97</v>
      </c>
      <c r="F42" s="344">
        <v>0</v>
      </c>
      <c r="G42" s="252" t="s">
        <v>97</v>
      </c>
      <c r="H42" s="344">
        <v>0</v>
      </c>
      <c r="I42" s="252" t="s">
        <v>97</v>
      </c>
      <c r="J42" s="344">
        <v>0</v>
      </c>
      <c r="K42" s="252" t="s">
        <v>97</v>
      </c>
      <c r="L42" s="344">
        <v>0</v>
      </c>
      <c r="M42" s="252" t="s">
        <v>97</v>
      </c>
      <c r="N42" s="344">
        <v>0</v>
      </c>
      <c r="O42" s="252" t="s">
        <v>97</v>
      </c>
      <c r="P42" s="344">
        <v>0</v>
      </c>
      <c r="Q42" s="252" t="s">
        <v>97</v>
      </c>
      <c r="R42" s="344">
        <v>0</v>
      </c>
      <c r="S42" s="252" t="s">
        <v>97</v>
      </c>
      <c r="T42" s="344">
        <v>0</v>
      </c>
      <c r="U42" s="252" t="s">
        <v>97</v>
      </c>
      <c r="V42" s="344">
        <v>0</v>
      </c>
      <c r="W42" s="252" t="s">
        <v>97</v>
      </c>
      <c r="X42" s="344">
        <v>0</v>
      </c>
      <c r="Y42" s="344" t="s">
        <v>97</v>
      </c>
      <c r="Z42" s="344">
        <v>0</v>
      </c>
      <c r="AA42" s="252" t="s">
        <v>97</v>
      </c>
      <c r="AB42" s="344">
        <v>0</v>
      </c>
      <c r="AC42" s="252" t="s">
        <v>97</v>
      </c>
      <c r="AD42" s="344">
        <v>0</v>
      </c>
      <c r="AE42" s="252" t="s">
        <v>97</v>
      </c>
      <c r="AF42" s="344">
        <v>0</v>
      </c>
      <c r="AG42" s="252" t="s">
        <v>97</v>
      </c>
      <c r="AH42" s="344">
        <v>0</v>
      </c>
      <c r="AI42" s="252" t="s">
        <v>97</v>
      </c>
      <c r="AJ42" s="344">
        <v>0</v>
      </c>
      <c r="AK42" s="252" t="s">
        <v>97</v>
      </c>
      <c r="AL42" s="252" t="s">
        <v>97</v>
      </c>
      <c r="AM42" s="252" t="s">
        <v>97</v>
      </c>
      <c r="AN42" s="344">
        <v>0</v>
      </c>
      <c r="AO42" s="252" t="s">
        <v>97</v>
      </c>
      <c r="AP42" s="344">
        <v>0</v>
      </c>
      <c r="AQ42" s="252" t="s">
        <v>97</v>
      </c>
      <c r="AR42" s="344">
        <v>0</v>
      </c>
      <c r="AS42" s="252" t="s">
        <v>97</v>
      </c>
      <c r="AT42" s="344">
        <v>0</v>
      </c>
      <c r="AU42" s="252" t="s">
        <v>97</v>
      </c>
      <c r="AV42" s="344">
        <v>0</v>
      </c>
      <c r="AW42" s="252" t="s">
        <v>97</v>
      </c>
      <c r="AX42" s="344">
        <v>0</v>
      </c>
      <c r="AY42" s="252" t="s">
        <v>97</v>
      </c>
      <c r="AZ42" s="344">
        <v>0</v>
      </c>
      <c r="BA42" s="344" t="s">
        <v>97</v>
      </c>
      <c r="BB42" s="344">
        <v>0</v>
      </c>
      <c r="BC42" s="252" t="s">
        <v>97</v>
      </c>
    </row>
    <row r="43" spans="1:55" s="246" customFormat="1" ht="76.900000000000006" hidden="1" customHeight="1">
      <c r="A43" s="238" t="s">
        <v>133</v>
      </c>
      <c r="B43" s="944" t="s">
        <v>130</v>
      </c>
      <c r="C43" s="252" t="s">
        <v>97</v>
      </c>
      <c r="D43" s="344">
        <v>0</v>
      </c>
      <c r="E43" s="252" t="s">
        <v>97</v>
      </c>
      <c r="F43" s="344">
        <v>0</v>
      </c>
      <c r="G43" s="252" t="s">
        <v>97</v>
      </c>
      <c r="H43" s="344">
        <v>0</v>
      </c>
      <c r="I43" s="252" t="s">
        <v>97</v>
      </c>
      <c r="J43" s="344">
        <v>0</v>
      </c>
      <c r="K43" s="252" t="s">
        <v>97</v>
      </c>
      <c r="L43" s="344">
        <v>0</v>
      </c>
      <c r="M43" s="252" t="s">
        <v>97</v>
      </c>
      <c r="N43" s="344">
        <v>0</v>
      </c>
      <c r="O43" s="252" t="s">
        <v>97</v>
      </c>
      <c r="P43" s="344">
        <v>0</v>
      </c>
      <c r="Q43" s="252" t="s">
        <v>97</v>
      </c>
      <c r="R43" s="344">
        <v>0</v>
      </c>
      <c r="S43" s="252" t="s">
        <v>97</v>
      </c>
      <c r="T43" s="344">
        <v>0</v>
      </c>
      <c r="U43" s="252" t="s">
        <v>97</v>
      </c>
      <c r="V43" s="344">
        <v>0</v>
      </c>
      <c r="W43" s="252" t="s">
        <v>97</v>
      </c>
      <c r="X43" s="344">
        <v>0</v>
      </c>
      <c r="Y43" s="344" t="s">
        <v>97</v>
      </c>
      <c r="Z43" s="344">
        <v>0</v>
      </c>
      <c r="AA43" s="252" t="s">
        <v>97</v>
      </c>
      <c r="AB43" s="344">
        <v>0</v>
      </c>
      <c r="AC43" s="252" t="s">
        <v>97</v>
      </c>
      <c r="AD43" s="344">
        <v>0</v>
      </c>
      <c r="AE43" s="252" t="s">
        <v>97</v>
      </c>
      <c r="AF43" s="344">
        <v>0</v>
      </c>
      <c r="AG43" s="252" t="s">
        <v>97</v>
      </c>
      <c r="AH43" s="344">
        <v>0</v>
      </c>
      <c r="AI43" s="252" t="s">
        <v>97</v>
      </c>
      <c r="AJ43" s="344">
        <v>0</v>
      </c>
      <c r="AK43" s="252" t="s">
        <v>97</v>
      </c>
      <c r="AL43" s="252" t="s">
        <v>97</v>
      </c>
      <c r="AM43" s="252" t="s">
        <v>97</v>
      </c>
      <c r="AN43" s="344">
        <v>0</v>
      </c>
      <c r="AO43" s="252" t="s">
        <v>97</v>
      </c>
      <c r="AP43" s="344">
        <v>0</v>
      </c>
      <c r="AQ43" s="252" t="s">
        <v>97</v>
      </c>
      <c r="AR43" s="344">
        <v>0</v>
      </c>
      <c r="AS43" s="252" t="s">
        <v>97</v>
      </c>
      <c r="AT43" s="344">
        <v>0</v>
      </c>
      <c r="AU43" s="252" t="s">
        <v>97</v>
      </c>
      <c r="AV43" s="344">
        <v>0</v>
      </c>
      <c r="AW43" s="252" t="s">
        <v>97</v>
      </c>
      <c r="AX43" s="344">
        <v>0</v>
      </c>
      <c r="AY43" s="252" t="s">
        <v>97</v>
      </c>
      <c r="AZ43" s="344">
        <v>0</v>
      </c>
      <c r="BA43" s="344" t="s">
        <v>97</v>
      </c>
      <c r="BB43" s="344">
        <v>0</v>
      </c>
      <c r="BC43" s="252" t="s">
        <v>97</v>
      </c>
    </row>
    <row r="44" spans="1:55" s="246" customFormat="1" ht="84" hidden="1" customHeight="1">
      <c r="A44" s="238" t="s">
        <v>133</v>
      </c>
      <c r="B44" s="944" t="s">
        <v>131</v>
      </c>
      <c r="C44" s="252" t="s">
        <v>97</v>
      </c>
      <c r="D44" s="344">
        <v>0</v>
      </c>
      <c r="E44" s="252" t="s">
        <v>97</v>
      </c>
      <c r="F44" s="344">
        <v>0</v>
      </c>
      <c r="G44" s="252" t="s">
        <v>97</v>
      </c>
      <c r="H44" s="344">
        <v>0</v>
      </c>
      <c r="I44" s="252" t="s">
        <v>97</v>
      </c>
      <c r="J44" s="344">
        <v>0</v>
      </c>
      <c r="K44" s="252" t="s">
        <v>97</v>
      </c>
      <c r="L44" s="344">
        <v>0</v>
      </c>
      <c r="M44" s="252" t="s">
        <v>97</v>
      </c>
      <c r="N44" s="344">
        <v>0</v>
      </c>
      <c r="O44" s="252" t="s">
        <v>97</v>
      </c>
      <c r="P44" s="344">
        <v>0</v>
      </c>
      <c r="Q44" s="252" t="s">
        <v>97</v>
      </c>
      <c r="R44" s="344">
        <v>0</v>
      </c>
      <c r="S44" s="252" t="s">
        <v>97</v>
      </c>
      <c r="T44" s="344">
        <v>0</v>
      </c>
      <c r="U44" s="252" t="s">
        <v>97</v>
      </c>
      <c r="V44" s="344">
        <v>0</v>
      </c>
      <c r="W44" s="252" t="s">
        <v>97</v>
      </c>
      <c r="X44" s="344">
        <v>0</v>
      </c>
      <c r="Y44" s="344" t="s">
        <v>97</v>
      </c>
      <c r="Z44" s="344">
        <v>0</v>
      </c>
      <c r="AA44" s="252" t="s">
        <v>97</v>
      </c>
      <c r="AB44" s="344">
        <v>0</v>
      </c>
      <c r="AC44" s="252" t="s">
        <v>97</v>
      </c>
      <c r="AD44" s="344">
        <v>0</v>
      </c>
      <c r="AE44" s="252" t="s">
        <v>97</v>
      </c>
      <c r="AF44" s="344">
        <v>0</v>
      </c>
      <c r="AG44" s="252" t="s">
        <v>97</v>
      </c>
      <c r="AH44" s="344">
        <v>0</v>
      </c>
      <c r="AI44" s="252" t="s">
        <v>97</v>
      </c>
      <c r="AJ44" s="344">
        <v>0</v>
      </c>
      <c r="AK44" s="252" t="s">
        <v>97</v>
      </c>
      <c r="AL44" s="252" t="s">
        <v>97</v>
      </c>
      <c r="AM44" s="252" t="s">
        <v>97</v>
      </c>
      <c r="AN44" s="344">
        <v>0</v>
      </c>
      <c r="AO44" s="252" t="s">
        <v>97</v>
      </c>
      <c r="AP44" s="344">
        <v>0</v>
      </c>
      <c r="AQ44" s="252" t="s">
        <v>97</v>
      </c>
      <c r="AR44" s="344">
        <v>0</v>
      </c>
      <c r="AS44" s="252" t="s">
        <v>97</v>
      </c>
      <c r="AT44" s="344">
        <v>0</v>
      </c>
      <c r="AU44" s="252" t="s">
        <v>97</v>
      </c>
      <c r="AV44" s="344">
        <v>0</v>
      </c>
      <c r="AW44" s="252" t="s">
        <v>97</v>
      </c>
      <c r="AX44" s="344">
        <v>0</v>
      </c>
      <c r="AY44" s="252" t="s">
        <v>97</v>
      </c>
      <c r="AZ44" s="344">
        <v>0</v>
      </c>
      <c r="BA44" s="344" t="s">
        <v>97</v>
      </c>
      <c r="BB44" s="344">
        <v>0</v>
      </c>
      <c r="BC44" s="252" t="s">
        <v>97</v>
      </c>
    </row>
    <row r="45" spans="1:55" s="246" customFormat="1" ht="76.5" hidden="1" customHeight="1">
      <c r="A45" s="238" t="s">
        <v>133</v>
      </c>
      <c r="B45" s="944" t="s">
        <v>134</v>
      </c>
      <c r="C45" s="252" t="s">
        <v>97</v>
      </c>
      <c r="D45" s="344">
        <v>0</v>
      </c>
      <c r="E45" s="252" t="s">
        <v>97</v>
      </c>
      <c r="F45" s="344">
        <v>0</v>
      </c>
      <c r="G45" s="252" t="s">
        <v>97</v>
      </c>
      <c r="H45" s="344">
        <v>0</v>
      </c>
      <c r="I45" s="252" t="s">
        <v>97</v>
      </c>
      <c r="J45" s="344">
        <v>0</v>
      </c>
      <c r="K45" s="252" t="s">
        <v>97</v>
      </c>
      <c r="L45" s="344">
        <v>0</v>
      </c>
      <c r="M45" s="252" t="s">
        <v>97</v>
      </c>
      <c r="N45" s="344">
        <v>0</v>
      </c>
      <c r="O45" s="252" t="s">
        <v>97</v>
      </c>
      <c r="P45" s="344">
        <v>0</v>
      </c>
      <c r="Q45" s="252" t="s">
        <v>97</v>
      </c>
      <c r="R45" s="344">
        <v>0</v>
      </c>
      <c r="S45" s="252" t="s">
        <v>97</v>
      </c>
      <c r="T45" s="344">
        <v>0</v>
      </c>
      <c r="U45" s="252" t="s">
        <v>97</v>
      </c>
      <c r="V45" s="344">
        <v>0</v>
      </c>
      <c r="W45" s="252" t="s">
        <v>97</v>
      </c>
      <c r="X45" s="344">
        <v>0</v>
      </c>
      <c r="Y45" s="344" t="s">
        <v>97</v>
      </c>
      <c r="Z45" s="344">
        <v>0</v>
      </c>
      <c r="AA45" s="252" t="s">
        <v>97</v>
      </c>
      <c r="AB45" s="344">
        <v>0</v>
      </c>
      <c r="AC45" s="252" t="s">
        <v>97</v>
      </c>
      <c r="AD45" s="344">
        <v>0</v>
      </c>
      <c r="AE45" s="252" t="s">
        <v>97</v>
      </c>
      <c r="AF45" s="344">
        <v>0</v>
      </c>
      <c r="AG45" s="252" t="s">
        <v>97</v>
      </c>
      <c r="AH45" s="344">
        <v>0</v>
      </c>
      <c r="AI45" s="252" t="s">
        <v>97</v>
      </c>
      <c r="AJ45" s="344">
        <v>0</v>
      </c>
      <c r="AK45" s="252" t="s">
        <v>97</v>
      </c>
      <c r="AL45" s="252" t="s">
        <v>97</v>
      </c>
      <c r="AM45" s="252" t="s">
        <v>97</v>
      </c>
      <c r="AN45" s="344">
        <v>0</v>
      </c>
      <c r="AO45" s="252" t="s">
        <v>97</v>
      </c>
      <c r="AP45" s="344">
        <v>0</v>
      </c>
      <c r="AQ45" s="252" t="s">
        <v>97</v>
      </c>
      <c r="AR45" s="344">
        <v>0</v>
      </c>
      <c r="AS45" s="252" t="s">
        <v>97</v>
      </c>
      <c r="AT45" s="344">
        <v>0</v>
      </c>
      <c r="AU45" s="252" t="s">
        <v>97</v>
      </c>
      <c r="AV45" s="344">
        <v>0</v>
      </c>
      <c r="AW45" s="252" t="s">
        <v>97</v>
      </c>
      <c r="AX45" s="344">
        <v>0</v>
      </c>
      <c r="AY45" s="252" t="s">
        <v>97</v>
      </c>
      <c r="AZ45" s="344">
        <v>0</v>
      </c>
      <c r="BA45" s="344" t="s">
        <v>97</v>
      </c>
      <c r="BB45" s="344">
        <v>0</v>
      </c>
      <c r="BC45" s="252" t="s">
        <v>97</v>
      </c>
    </row>
    <row r="46" spans="1:55" s="246" customFormat="1" ht="79.5" hidden="1" customHeight="1">
      <c r="A46" s="238" t="s">
        <v>135</v>
      </c>
      <c r="B46" s="944" t="s">
        <v>136</v>
      </c>
      <c r="C46" s="252" t="s">
        <v>97</v>
      </c>
      <c r="D46" s="344">
        <v>0</v>
      </c>
      <c r="E46" s="252" t="s">
        <v>97</v>
      </c>
      <c r="F46" s="344">
        <v>0</v>
      </c>
      <c r="G46" s="252" t="s">
        <v>97</v>
      </c>
      <c r="H46" s="344">
        <v>0</v>
      </c>
      <c r="I46" s="252" t="s">
        <v>97</v>
      </c>
      <c r="J46" s="344">
        <v>0</v>
      </c>
      <c r="K46" s="252" t="s">
        <v>97</v>
      </c>
      <c r="L46" s="344">
        <v>0</v>
      </c>
      <c r="M46" s="252" t="s">
        <v>97</v>
      </c>
      <c r="N46" s="344">
        <v>0</v>
      </c>
      <c r="O46" s="252" t="s">
        <v>97</v>
      </c>
      <c r="P46" s="344">
        <v>0</v>
      </c>
      <c r="Q46" s="252" t="s">
        <v>97</v>
      </c>
      <c r="R46" s="344">
        <v>0</v>
      </c>
      <c r="S46" s="252" t="s">
        <v>97</v>
      </c>
      <c r="T46" s="344">
        <v>0</v>
      </c>
      <c r="U46" s="252" t="s">
        <v>97</v>
      </c>
      <c r="V46" s="344">
        <v>0</v>
      </c>
      <c r="W46" s="252" t="s">
        <v>97</v>
      </c>
      <c r="X46" s="344">
        <v>0</v>
      </c>
      <c r="Y46" s="344" t="s">
        <v>97</v>
      </c>
      <c r="Z46" s="344">
        <v>0</v>
      </c>
      <c r="AA46" s="252" t="s">
        <v>97</v>
      </c>
      <c r="AB46" s="344">
        <v>0</v>
      </c>
      <c r="AC46" s="252" t="s">
        <v>97</v>
      </c>
      <c r="AD46" s="344">
        <v>0</v>
      </c>
      <c r="AE46" s="252" t="s">
        <v>97</v>
      </c>
      <c r="AF46" s="344">
        <v>0</v>
      </c>
      <c r="AG46" s="252" t="s">
        <v>97</v>
      </c>
      <c r="AH46" s="344">
        <v>0</v>
      </c>
      <c r="AI46" s="252" t="s">
        <v>97</v>
      </c>
      <c r="AJ46" s="344">
        <v>0</v>
      </c>
      <c r="AK46" s="252" t="s">
        <v>97</v>
      </c>
      <c r="AL46" s="252" t="s">
        <v>97</v>
      </c>
      <c r="AM46" s="252" t="s">
        <v>97</v>
      </c>
      <c r="AN46" s="344">
        <v>0</v>
      </c>
      <c r="AO46" s="252" t="s">
        <v>97</v>
      </c>
      <c r="AP46" s="344">
        <v>0</v>
      </c>
      <c r="AQ46" s="252" t="s">
        <v>97</v>
      </c>
      <c r="AR46" s="344">
        <v>0</v>
      </c>
      <c r="AS46" s="252" t="s">
        <v>97</v>
      </c>
      <c r="AT46" s="344">
        <v>0</v>
      </c>
      <c r="AU46" s="252" t="s">
        <v>97</v>
      </c>
      <c r="AV46" s="344">
        <v>0</v>
      </c>
      <c r="AW46" s="252" t="s">
        <v>97</v>
      </c>
      <c r="AX46" s="344">
        <v>0</v>
      </c>
      <c r="AY46" s="252" t="s">
        <v>97</v>
      </c>
      <c r="AZ46" s="344">
        <v>0</v>
      </c>
      <c r="BA46" s="344" t="s">
        <v>97</v>
      </c>
      <c r="BB46" s="344">
        <v>0</v>
      </c>
      <c r="BC46" s="252" t="s">
        <v>97</v>
      </c>
    </row>
    <row r="47" spans="1:55" s="246" customFormat="1" ht="63.75" hidden="1" customHeight="1">
      <c r="A47" s="238" t="s">
        <v>137</v>
      </c>
      <c r="B47" s="944" t="s">
        <v>138</v>
      </c>
      <c r="C47" s="252" t="s">
        <v>97</v>
      </c>
      <c r="D47" s="344">
        <v>0</v>
      </c>
      <c r="E47" s="252" t="s">
        <v>97</v>
      </c>
      <c r="F47" s="344">
        <v>0</v>
      </c>
      <c r="G47" s="252" t="s">
        <v>97</v>
      </c>
      <c r="H47" s="344">
        <v>0</v>
      </c>
      <c r="I47" s="252" t="s">
        <v>97</v>
      </c>
      <c r="J47" s="344">
        <v>0</v>
      </c>
      <c r="K47" s="252" t="s">
        <v>97</v>
      </c>
      <c r="L47" s="344">
        <v>0</v>
      </c>
      <c r="M47" s="252" t="s">
        <v>97</v>
      </c>
      <c r="N47" s="344">
        <v>0</v>
      </c>
      <c r="O47" s="252" t="s">
        <v>97</v>
      </c>
      <c r="P47" s="344">
        <v>0</v>
      </c>
      <c r="Q47" s="252" t="s">
        <v>97</v>
      </c>
      <c r="R47" s="344">
        <v>0</v>
      </c>
      <c r="S47" s="252" t="s">
        <v>97</v>
      </c>
      <c r="T47" s="344">
        <v>0</v>
      </c>
      <c r="U47" s="252" t="s">
        <v>97</v>
      </c>
      <c r="V47" s="344">
        <v>0</v>
      </c>
      <c r="W47" s="252" t="s">
        <v>97</v>
      </c>
      <c r="X47" s="344">
        <v>0</v>
      </c>
      <c r="Y47" s="344" t="s">
        <v>97</v>
      </c>
      <c r="Z47" s="344">
        <v>0</v>
      </c>
      <c r="AA47" s="252" t="s">
        <v>97</v>
      </c>
      <c r="AB47" s="344">
        <v>0</v>
      </c>
      <c r="AC47" s="252" t="s">
        <v>97</v>
      </c>
      <c r="AD47" s="344">
        <v>0</v>
      </c>
      <c r="AE47" s="252" t="s">
        <v>97</v>
      </c>
      <c r="AF47" s="344">
        <v>0</v>
      </c>
      <c r="AG47" s="252" t="s">
        <v>97</v>
      </c>
      <c r="AH47" s="344">
        <v>0</v>
      </c>
      <c r="AI47" s="252" t="s">
        <v>97</v>
      </c>
      <c r="AJ47" s="344">
        <v>0</v>
      </c>
      <c r="AK47" s="252" t="s">
        <v>97</v>
      </c>
      <c r="AL47" s="252" t="s">
        <v>97</v>
      </c>
      <c r="AM47" s="252" t="s">
        <v>97</v>
      </c>
      <c r="AN47" s="344">
        <v>0</v>
      </c>
      <c r="AO47" s="252" t="s">
        <v>97</v>
      </c>
      <c r="AP47" s="344">
        <v>0</v>
      </c>
      <c r="AQ47" s="252" t="s">
        <v>97</v>
      </c>
      <c r="AR47" s="344">
        <v>0</v>
      </c>
      <c r="AS47" s="252" t="s">
        <v>97</v>
      </c>
      <c r="AT47" s="344">
        <v>0</v>
      </c>
      <c r="AU47" s="252" t="s">
        <v>97</v>
      </c>
      <c r="AV47" s="344">
        <v>0</v>
      </c>
      <c r="AW47" s="252" t="s">
        <v>97</v>
      </c>
      <c r="AX47" s="344">
        <v>0</v>
      </c>
      <c r="AY47" s="252" t="s">
        <v>97</v>
      </c>
      <c r="AZ47" s="344">
        <v>0</v>
      </c>
      <c r="BA47" s="344" t="s">
        <v>97</v>
      </c>
      <c r="BB47" s="344">
        <v>0</v>
      </c>
      <c r="BC47" s="252" t="s">
        <v>97</v>
      </c>
    </row>
    <row r="48" spans="1:55" s="246" customFormat="1" ht="70.150000000000006" hidden="1" customHeight="1">
      <c r="A48" s="238" t="s">
        <v>139</v>
      </c>
      <c r="B48" s="944" t="s">
        <v>140</v>
      </c>
      <c r="C48" s="252" t="s">
        <v>97</v>
      </c>
      <c r="D48" s="344">
        <v>0</v>
      </c>
      <c r="E48" s="252" t="s">
        <v>97</v>
      </c>
      <c r="F48" s="344">
        <v>0</v>
      </c>
      <c r="G48" s="252" t="s">
        <v>97</v>
      </c>
      <c r="H48" s="344">
        <v>0</v>
      </c>
      <c r="I48" s="252" t="s">
        <v>97</v>
      </c>
      <c r="J48" s="344">
        <v>0</v>
      </c>
      <c r="K48" s="252" t="s">
        <v>97</v>
      </c>
      <c r="L48" s="344">
        <v>0</v>
      </c>
      <c r="M48" s="252" t="s">
        <v>97</v>
      </c>
      <c r="N48" s="344">
        <v>0</v>
      </c>
      <c r="O48" s="252" t="s">
        <v>97</v>
      </c>
      <c r="P48" s="344">
        <v>0</v>
      </c>
      <c r="Q48" s="252" t="s">
        <v>97</v>
      </c>
      <c r="R48" s="344">
        <v>0</v>
      </c>
      <c r="S48" s="252" t="s">
        <v>97</v>
      </c>
      <c r="T48" s="344">
        <v>0</v>
      </c>
      <c r="U48" s="252" t="s">
        <v>97</v>
      </c>
      <c r="V48" s="344">
        <v>0</v>
      </c>
      <c r="W48" s="252" t="s">
        <v>97</v>
      </c>
      <c r="X48" s="344">
        <v>0</v>
      </c>
      <c r="Y48" s="344" t="s">
        <v>97</v>
      </c>
      <c r="Z48" s="344">
        <v>0</v>
      </c>
      <c r="AA48" s="252" t="s">
        <v>97</v>
      </c>
      <c r="AB48" s="344">
        <v>0</v>
      </c>
      <c r="AC48" s="252" t="s">
        <v>97</v>
      </c>
      <c r="AD48" s="344">
        <v>0</v>
      </c>
      <c r="AE48" s="252" t="s">
        <v>97</v>
      </c>
      <c r="AF48" s="344">
        <v>0</v>
      </c>
      <c r="AG48" s="252" t="s">
        <v>97</v>
      </c>
      <c r="AH48" s="344">
        <v>0</v>
      </c>
      <c r="AI48" s="252" t="s">
        <v>97</v>
      </c>
      <c r="AJ48" s="344">
        <v>0</v>
      </c>
      <c r="AK48" s="252" t="s">
        <v>97</v>
      </c>
      <c r="AL48" s="252" t="s">
        <v>97</v>
      </c>
      <c r="AM48" s="252" t="s">
        <v>97</v>
      </c>
      <c r="AN48" s="344">
        <v>0</v>
      </c>
      <c r="AO48" s="252" t="s">
        <v>97</v>
      </c>
      <c r="AP48" s="344">
        <v>0</v>
      </c>
      <c r="AQ48" s="252" t="s">
        <v>97</v>
      </c>
      <c r="AR48" s="344">
        <v>0</v>
      </c>
      <c r="AS48" s="252" t="s">
        <v>97</v>
      </c>
      <c r="AT48" s="344">
        <v>0</v>
      </c>
      <c r="AU48" s="252" t="s">
        <v>97</v>
      </c>
      <c r="AV48" s="344">
        <v>0</v>
      </c>
      <c r="AW48" s="252" t="s">
        <v>97</v>
      </c>
      <c r="AX48" s="344">
        <v>0</v>
      </c>
      <c r="AY48" s="252" t="s">
        <v>97</v>
      </c>
      <c r="AZ48" s="344">
        <v>0</v>
      </c>
      <c r="BA48" s="344" t="s">
        <v>97</v>
      </c>
      <c r="BB48" s="344">
        <v>0</v>
      </c>
      <c r="BC48" s="252" t="s">
        <v>97</v>
      </c>
    </row>
    <row r="49" spans="1:99" s="542" customFormat="1" ht="34.5" customHeight="1">
      <c r="A49" s="483" t="s">
        <v>141</v>
      </c>
      <c r="B49" s="474" t="s">
        <v>142</v>
      </c>
      <c r="C49" s="530" t="s">
        <v>97</v>
      </c>
      <c r="D49" s="541">
        <v>0</v>
      </c>
      <c r="E49" s="530" t="s">
        <v>97</v>
      </c>
      <c r="F49" s="541">
        <v>0</v>
      </c>
      <c r="G49" s="530" t="s">
        <v>97</v>
      </c>
      <c r="H49" s="541">
        <v>0</v>
      </c>
      <c r="I49" s="530" t="s">
        <v>97</v>
      </c>
      <c r="J49" s="541">
        <v>0</v>
      </c>
      <c r="K49" s="530" t="s">
        <v>97</v>
      </c>
      <c r="L49" s="541">
        <v>0</v>
      </c>
      <c r="M49" s="530" t="s">
        <v>97</v>
      </c>
      <c r="N49" s="541">
        <v>0</v>
      </c>
      <c r="O49" s="530" t="s">
        <v>97</v>
      </c>
      <c r="P49" s="541">
        <v>0</v>
      </c>
      <c r="Q49" s="530" t="s">
        <v>97</v>
      </c>
      <c r="R49" s="541">
        <v>0</v>
      </c>
      <c r="S49" s="530" t="s">
        <v>97</v>
      </c>
      <c r="T49" s="541">
        <v>0</v>
      </c>
      <c r="U49" s="530" t="s">
        <v>97</v>
      </c>
      <c r="V49" s="541">
        <f>V51+V53+V60</f>
        <v>0</v>
      </c>
      <c r="W49" s="530" t="s">
        <v>97</v>
      </c>
      <c r="X49" s="541">
        <f>X51+X53+X60</f>
        <v>12</v>
      </c>
      <c r="Y49" s="344" t="s">
        <v>97</v>
      </c>
      <c r="Z49" s="541">
        <v>0</v>
      </c>
      <c r="AA49" s="530" t="s">
        <v>97</v>
      </c>
      <c r="AB49" s="541">
        <f>AB51</f>
        <v>0</v>
      </c>
      <c r="AC49" s="530" t="s">
        <v>97</v>
      </c>
      <c r="AD49" s="541">
        <v>0</v>
      </c>
      <c r="AE49" s="530" t="s">
        <v>97</v>
      </c>
      <c r="AF49" s="541">
        <v>0</v>
      </c>
      <c r="AG49" s="530" t="s">
        <v>97</v>
      </c>
      <c r="AH49" s="541">
        <v>0</v>
      </c>
      <c r="AI49" s="530" t="s">
        <v>97</v>
      </c>
      <c r="AJ49" s="541">
        <v>0</v>
      </c>
      <c r="AK49" s="530" t="s">
        <v>97</v>
      </c>
      <c r="AL49" s="530">
        <f>AL60</f>
        <v>313</v>
      </c>
      <c r="AM49" s="530" t="str">
        <f>AM60</f>
        <v>нд</v>
      </c>
      <c r="AN49" s="541">
        <v>0</v>
      </c>
      <c r="AO49" s="530" t="s">
        <v>97</v>
      </c>
      <c r="AP49" s="541">
        <v>0</v>
      </c>
      <c r="AQ49" s="530" t="s">
        <v>97</v>
      </c>
      <c r="AR49" s="541">
        <v>0</v>
      </c>
      <c r="AS49" s="530" t="s">
        <v>97</v>
      </c>
      <c r="AT49" s="541">
        <v>0</v>
      </c>
      <c r="AU49" s="530" t="s">
        <v>97</v>
      </c>
      <c r="AV49" s="541">
        <v>0</v>
      </c>
      <c r="AW49" s="530" t="s">
        <v>97</v>
      </c>
      <c r="AX49" s="541">
        <v>0</v>
      </c>
      <c r="AY49" s="530" t="s">
        <v>97</v>
      </c>
      <c r="AZ49" s="541">
        <f>AZ51+AZ53+AZ60</f>
        <v>13.147200000000002</v>
      </c>
      <c r="BA49" s="344" t="s">
        <v>97</v>
      </c>
      <c r="BB49" s="541">
        <v>0</v>
      </c>
      <c r="BC49" s="530" t="s">
        <v>97</v>
      </c>
      <c r="BD49" s="527"/>
      <c r="BE49" s="527"/>
      <c r="BF49" s="527"/>
      <c r="BG49" s="527"/>
      <c r="BH49" s="527"/>
      <c r="BI49" s="527"/>
      <c r="BJ49" s="527"/>
      <c r="BK49" s="527"/>
      <c r="BL49" s="527"/>
      <c r="BM49" s="527"/>
      <c r="BN49" s="527"/>
      <c r="BO49" s="527"/>
      <c r="BP49" s="527"/>
      <c r="BQ49" s="527"/>
      <c r="BR49" s="527"/>
      <c r="BS49" s="527"/>
      <c r="BT49" s="527"/>
      <c r="BU49" s="527"/>
      <c r="BV49" s="527"/>
      <c r="BW49" s="527"/>
      <c r="BX49" s="527"/>
      <c r="BY49" s="527"/>
      <c r="BZ49" s="527"/>
      <c r="CA49" s="527"/>
      <c r="CB49" s="527"/>
      <c r="CC49" s="527"/>
      <c r="CD49" s="527"/>
      <c r="CE49" s="527"/>
      <c r="CF49" s="527"/>
      <c r="CG49" s="527"/>
      <c r="CH49" s="527"/>
      <c r="CI49" s="527"/>
      <c r="CJ49" s="527"/>
      <c r="CK49" s="527"/>
      <c r="CL49" s="527"/>
      <c r="CM49" s="527"/>
      <c r="CN49" s="527"/>
      <c r="CO49" s="527"/>
      <c r="CP49" s="527"/>
      <c r="CQ49" s="527"/>
      <c r="CR49" s="527"/>
      <c r="CS49" s="527"/>
      <c r="CT49" s="527"/>
      <c r="CU49" s="527"/>
    </row>
    <row r="50" spans="1:99" s="527" customFormat="1" ht="48.75" customHeight="1">
      <c r="A50" s="422" t="s">
        <v>143</v>
      </c>
      <c r="B50" s="423" t="s">
        <v>144</v>
      </c>
      <c r="C50" s="318" t="s">
        <v>97</v>
      </c>
      <c r="D50" s="244">
        <v>0</v>
      </c>
      <c r="E50" s="318" t="s">
        <v>97</v>
      </c>
      <c r="F50" s="244">
        <v>0</v>
      </c>
      <c r="G50" s="318" t="s">
        <v>97</v>
      </c>
      <c r="H50" s="244">
        <v>0</v>
      </c>
      <c r="I50" s="318" t="s">
        <v>97</v>
      </c>
      <c r="J50" s="244">
        <v>0</v>
      </c>
      <c r="K50" s="318" t="s">
        <v>97</v>
      </c>
      <c r="L50" s="244">
        <v>0</v>
      </c>
      <c r="M50" s="318" t="s">
        <v>97</v>
      </c>
      <c r="N50" s="244">
        <v>0</v>
      </c>
      <c r="O50" s="318" t="s">
        <v>97</v>
      </c>
      <c r="P50" s="244">
        <v>0</v>
      </c>
      <c r="Q50" s="318" t="s">
        <v>97</v>
      </c>
      <c r="R50" s="244">
        <v>0</v>
      </c>
      <c r="S50" s="318" t="s">
        <v>97</v>
      </c>
      <c r="T50" s="244">
        <v>0</v>
      </c>
      <c r="U50" s="318" t="s">
        <v>97</v>
      </c>
      <c r="V50" s="244">
        <v>0</v>
      </c>
      <c r="W50" s="318" t="s">
        <v>97</v>
      </c>
      <c r="X50" s="244">
        <v>0</v>
      </c>
      <c r="Y50" s="344" t="s">
        <v>97</v>
      </c>
      <c r="Z50" s="244">
        <v>0</v>
      </c>
      <c r="AA50" s="318" t="s">
        <v>97</v>
      </c>
      <c r="AB50" s="244">
        <v>0</v>
      </c>
      <c r="AC50" s="318" t="s">
        <v>97</v>
      </c>
      <c r="AD50" s="244">
        <v>0</v>
      </c>
      <c r="AE50" s="318" t="s">
        <v>97</v>
      </c>
      <c r="AF50" s="244">
        <v>0</v>
      </c>
      <c r="AG50" s="318" t="s">
        <v>97</v>
      </c>
      <c r="AH50" s="244">
        <v>0</v>
      </c>
      <c r="AI50" s="318" t="s">
        <v>97</v>
      </c>
      <c r="AJ50" s="244">
        <v>0</v>
      </c>
      <c r="AK50" s="318" t="s">
        <v>97</v>
      </c>
      <c r="AL50" s="318" t="s">
        <v>97</v>
      </c>
      <c r="AM50" s="318" t="s">
        <v>97</v>
      </c>
      <c r="AN50" s="244">
        <v>0</v>
      </c>
      <c r="AO50" s="318" t="s">
        <v>97</v>
      </c>
      <c r="AP50" s="244">
        <v>0</v>
      </c>
      <c r="AQ50" s="318" t="s">
        <v>97</v>
      </c>
      <c r="AR50" s="244">
        <v>0</v>
      </c>
      <c r="AS50" s="318" t="s">
        <v>97</v>
      </c>
      <c r="AT50" s="244">
        <v>0</v>
      </c>
      <c r="AU50" s="318" t="s">
        <v>97</v>
      </c>
      <c r="AV50" s="244">
        <v>0</v>
      </c>
      <c r="AW50" s="318" t="s">
        <v>97</v>
      </c>
      <c r="AX50" s="244">
        <v>0</v>
      </c>
      <c r="AY50" s="318" t="s">
        <v>97</v>
      </c>
      <c r="AZ50" s="244">
        <f>AZ51</f>
        <v>0</v>
      </c>
      <c r="BA50" s="344" t="s">
        <v>97</v>
      </c>
      <c r="BB50" s="244">
        <v>0</v>
      </c>
      <c r="BC50" s="318" t="s">
        <v>97</v>
      </c>
    </row>
    <row r="51" spans="1:99" s="347" customFormat="1" ht="40.5" customHeight="1">
      <c r="A51" s="312" t="s">
        <v>145</v>
      </c>
      <c r="B51" s="313" t="s">
        <v>146</v>
      </c>
      <c r="C51" s="319" t="s">
        <v>97</v>
      </c>
      <c r="D51" s="346">
        <v>0</v>
      </c>
      <c r="E51" s="319" t="s">
        <v>97</v>
      </c>
      <c r="F51" s="346">
        <v>0</v>
      </c>
      <c r="G51" s="319" t="s">
        <v>97</v>
      </c>
      <c r="H51" s="346">
        <v>0</v>
      </c>
      <c r="I51" s="319" t="s">
        <v>97</v>
      </c>
      <c r="J51" s="346">
        <v>0</v>
      </c>
      <c r="K51" s="319" t="s">
        <v>97</v>
      </c>
      <c r="L51" s="346">
        <v>0</v>
      </c>
      <c r="M51" s="319" t="s">
        <v>97</v>
      </c>
      <c r="N51" s="346">
        <v>0</v>
      </c>
      <c r="O51" s="319" t="s">
        <v>97</v>
      </c>
      <c r="P51" s="346">
        <v>0</v>
      </c>
      <c r="Q51" s="319" t="s">
        <v>97</v>
      </c>
      <c r="R51" s="346">
        <v>0</v>
      </c>
      <c r="S51" s="319" t="s">
        <v>97</v>
      </c>
      <c r="T51" s="346">
        <v>0</v>
      </c>
      <c r="U51" s="319" t="s">
        <v>97</v>
      </c>
      <c r="V51" s="346">
        <v>0</v>
      </c>
      <c r="W51" s="319" t="s">
        <v>97</v>
      </c>
      <c r="X51" s="346">
        <v>0</v>
      </c>
      <c r="Y51" s="344" t="s">
        <v>97</v>
      </c>
      <c r="Z51" s="346">
        <v>0</v>
      </c>
      <c r="AA51" s="319" t="s">
        <v>97</v>
      </c>
      <c r="AB51" s="346">
        <f>AB62</f>
        <v>0</v>
      </c>
      <c r="AC51" s="319" t="s">
        <v>97</v>
      </c>
      <c r="AD51" s="346">
        <v>0</v>
      </c>
      <c r="AE51" s="319" t="s">
        <v>97</v>
      </c>
      <c r="AF51" s="346">
        <v>0</v>
      </c>
      <c r="AG51" s="319" t="s">
        <v>97</v>
      </c>
      <c r="AH51" s="346">
        <v>0</v>
      </c>
      <c r="AI51" s="319" t="s">
        <v>97</v>
      </c>
      <c r="AJ51" s="346">
        <v>0</v>
      </c>
      <c r="AK51" s="319" t="s">
        <v>97</v>
      </c>
      <c r="AL51" s="346" t="s">
        <v>97</v>
      </c>
      <c r="AM51" s="346" t="s">
        <v>97</v>
      </c>
      <c r="AN51" s="346">
        <v>0</v>
      </c>
      <c r="AO51" s="319" t="s">
        <v>97</v>
      </c>
      <c r="AP51" s="346">
        <v>0</v>
      </c>
      <c r="AQ51" s="319" t="s">
        <v>97</v>
      </c>
      <c r="AR51" s="346">
        <v>0</v>
      </c>
      <c r="AS51" s="319" t="s">
        <v>97</v>
      </c>
      <c r="AT51" s="346">
        <v>0</v>
      </c>
      <c r="AU51" s="319" t="s">
        <v>97</v>
      </c>
      <c r="AV51" s="346">
        <v>0</v>
      </c>
      <c r="AW51" s="319" t="s">
        <v>97</v>
      </c>
      <c r="AX51" s="346">
        <v>0</v>
      </c>
      <c r="AY51" s="319" t="s">
        <v>97</v>
      </c>
      <c r="AZ51" s="346">
        <f>SUM(AZ52:AZ52)</f>
        <v>0</v>
      </c>
      <c r="BA51" s="344" t="s">
        <v>97</v>
      </c>
      <c r="BB51" s="346">
        <v>0</v>
      </c>
      <c r="BC51" s="319" t="s">
        <v>97</v>
      </c>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246"/>
      <c r="CS51" s="246"/>
      <c r="CT51" s="246"/>
      <c r="CU51" s="246"/>
    </row>
    <row r="52" spans="1:99" s="527" customFormat="1" ht="47.25">
      <c r="A52" s="422" t="s">
        <v>148</v>
      </c>
      <c r="B52" s="423" t="s">
        <v>149</v>
      </c>
      <c r="C52" s="318" t="s">
        <v>97</v>
      </c>
      <c r="D52" s="244">
        <v>0</v>
      </c>
      <c r="E52" s="318" t="s">
        <v>97</v>
      </c>
      <c r="F52" s="244">
        <v>0</v>
      </c>
      <c r="G52" s="318" t="s">
        <v>97</v>
      </c>
      <c r="H52" s="244">
        <v>0</v>
      </c>
      <c r="I52" s="318" t="s">
        <v>97</v>
      </c>
      <c r="J52" s="244">
        <v>0</v>
      </c>
      <c r="K52" s="318" t="s">
        <v>97</v>
      </c>
      <c r="L52" s="244">
        <v>0</v>
      </c>
      <c r="M52" s="318" t="s">
        <v>97</v>
      </c>
      <c r="N52" s="244">
        <v>0</v>
      </c>
      <c r="O52" s="318" t="s">
        <v>97</v>
      </c>
      <c r="P52" s="244">
        <v>0</v>
      </c>
      <c r="Q52" s="318" t="s">
        <v>97</v>
      </c>
      <c r="R52" s="244">
        <v>0</v>
      </c>
      <c r="S52" s="318" t="s">
        <v>97</v>
      </c>
      <c r="T52" s="244">
        <v>0</v>
      </c>
      <c r="U52" s="318" t="s">
        <v>97</v>
      </c>
      <c r="V52" s="244">
        <v>0</v>
      </c>
      <c r="W52" s="318" t="s">
        <v>97</v>
      </c>
      <c r="X52" s="244">
        <v>0</v>
      </c>
      <c r="Y52" s="344" t="s">
        <v>97</v>
      </c>
      <c r="Z52" s="244">
        <v>0</v>
      </c>
      <c r="AA52" s="318" t="s">
        <v>97</v>
      </c>
      <c r="AB52" s="244">
        <v>0</v>
      </c>
      <c r="AC52" s="318" t="s">
        <v>97</v>
      </c>
      <c r="AD52" s="244">
        <v>0</v>
      </c>
      <c r="AE52" s="318" t="s">
        <v>97</v>
      </c>
      <c r="AF52" s="244">
        <v>0</v>
      </c>
      <c r="AG52" s="318" t="s">
        <v>97</v>
      </c>
      <c r="AH52" s="244">
        <v>0</v>
      </c>
      <c r="AI52" s="318" t="s">
        <v>97</v>
      </c>
      <c r="AJ52" s="244">
        <v>0</v>
      </c>
      <c r="AK52" s="318" t="s">
        <v>97</v>
      </c>
      <c r="AL52" s="318" t="s">
        <v>97</v>
      </c>
      <c r="AM52" s="318" t="s">
        <v>97</v>
      </c>
      <c r="AN52" s="244">
        <v>0</v>
      </c>
      <c r="AO52" s="318" t="s">
        <v>97</v>
      </c>
      <c r="AP52" s="244">
        <v>0</v>
      </c>
      <c r="AQ52" s="318" t="s">
        <v>97</v>
      </c>
      <c r="AR52" s="244">
        <v>0</v>
      </c>
      <c r="AS52" s="318" t="s">
        <v>97</v>
      </c>
      <c r="AT52" s="244">
        <v>0</v>
      </c>
      <c r="AU52" s="318" t="s">
        <v>97</v>
      </c>
      <c r="AV52" s="244">
        <v>0</v>
      </c>
      <c r="AW52" s="318" t="s">
        <v>97</v>
      </c>
      <c r="AX52" s="244">
        <v>0</v>
      </c>
      <c r="AY52" s="318" t="s">
        <v>97</v>
      </c>
      <c r="AZ52" s="244">
        <v>0</v>
      </c>
      <c r="BA52" s="344" t="s">
        <v>97</v>
      </c>
      <c r="BB52" s="244">
        <v>0</v>
      </c>
      <c r="BC52" s="318" t="s">
        <v>97</v>
      </c>
    </row>
    <row r="53" spans="1:99" s="542" customFormat="1" ht="45.75" customHeight="1">
      <c r="A53" s="483" t="s">
        <v>150</v>
      </c>
      <c r="B53" s="474" t="s">
        <v>151</v>
      </c>
      <c r="C53" s="530" t="s">
        <v>97</v>
      </c>
      <c r="D53" s="541">
        <v>0</v>
      </c>
      <c r="E53" s="530" t="s">
        <v>97</v>
      </c>
      <c r="F53" s="541">
        <v>0</v>
      </c>
      <c r="G53" s="530" t="s">
        <v>97</v>
      </c>
      <c r="H53" s="541">
        <v>0</v>
      </c>
      <c r="I53" s="530" t="s">
        <v>97</v>
      </c>
      <c r="J53" s="541">
        <v>0</v>
      </c>
      <c r="K53" s="530" t="s">
        <v>97</v>
      </c>
      <c r="L53" s="541">
        <v>0</v>
      </c>
      <c r="M53" s="530" t="s">
        <v>97</v>
      </c>
      <c r="N53" s="541">
        <v>0</v>
      </c>
      <c r="O53" s="530" t="s">
        <v>97</v>
      </c>
      <c r="P53" s="541">
        <v>0</v>
      </c>
      <c r="Q53" s="530" t="s">
        <v>97</v>
      </c>
      <c r="R53" s="541">
        <v>0</v>
      </c>
      <c r="S53" s="530" t="s">
        <v>97</v>
      </c>
      <c r="T53" s="541">
        <v>0</v>
      </c>
      <c r="U53" s="530" t="s">
        <v>97</v>
      </c>
      <c r="V53" s="541">
        <f>V54</f>
        <v>0</v>
      </c>
      <c r="W53" s="530" t="s">
        <v>97</v>
      </c>
      <c r="X53" s="541">
        <f>X54</f>
        <v>12</v>
      </c>
      <c r="Y53" s="344" t="s">
        <v>97</v>
      </c>
      <c r="Z53" s="541">
        <v>0</v>
      </c>
      <c r="AA53" s="530" t="s">
        <v>97</v>
      </c>
      <c r="AB53" s="541">
        <v>0</v>
      </c>
      <c r="AC53" s="530" t="s">
        <v>97</v>
      </c>
      <c r="AD53" s="541">
        <v>0</v>
      </c>
      <c r="AE53" s="530" t="s">
        <v>97</v>
      </c>
      <c r="AF53" s="541">
        <v>0</v>
      </c>
      <c r="AG53" s="530" t="s">
        <v>97</v>
      </c>
      <c r="AH53" s="541">
        <v>0</v>
      </c>
      <c r="AI53" s="530" t="s">
        <v>97</v>
      </c>
      <c r="AJ53" s="541">
        <v>0</v>
      </c>
      <c r="AK53" s="530" t="s">
        <v>97</v>
      </c>
      <c r="AL53" s="530" t="s">
        <v>97</v>
      </c>
      <c r="AM53" s="530" t="s">
        <v>97</v>
      </c>
      <c r="AN53" s="541">
        <v>0</v>
      </c>
      <c r="AO53" s="530" t="s">
        <v>97</v>
      </c>
      <c r="AP53" s="541">
        <v>0</v>
      </c>
      <c r="AQ53" s="530" t="s">
        <v>97</v>
      </c>
      <c r="AR53" s="541">
        <v>0</v>
      </c>
      <c r="AS53" s="530" t="s">
        <v>97</v>
      </c>
      <c r="AT53" s="541">
        <v>0</v>
      </c>
      <c r="AU53" s="530" t="s">
        <v>97</v>
      </c>
      <c r="AV53" s="541">
        <v>0</v>
      </c>
      <c r="AW53" s="530" t="s">
        <v>97</v>
      </c>
      <c r="AX53" s="541">
        <v>0</v>
      </c>
      <c r="AY53" s="530" t="s">
        <v>97</v>
      </c>
      <c r="AZ53" s="541">
        <f>AZ54</f>
        <v>10.300200000000002</v>
      </c>
      <c r="BA53" s="344" t="s">
        <v>97</v>
      </c>
      <c r="BB53" s="541">
        <v>0</v>
      </c>
      <c r="BC53" s="530" t="s">
        <v>97</v>
      </c>
      <c r="BD53" s="527"/>
      <c r="BE53" s="527"/>
      <c r="BF53" s="527"/>
      <c r="BG53" s="527"/>
      <c r="BH53" s="527"/>
      <c r="BI53" s="527"/>
      <c r="BJ53" s="527"/>
      <c r="BK53" s="527"/>
      <c r="BL53" s="527"/>
      <c r="BM53" s="527"/>
      <c r="BN53" s="527"/>
      <c r="BO53" s="527"/>
      <c r="BP53" s="527"/>
      <c r="BQ53" s="527"/>
      <c r="BR53" s="527"/>
      <c r="BS53" s="527"/>
      <c r="BT53" s="527"/>
      <c r="BU53" s="527"/>
      <c r="BV53" s="527"/>
      <c r="BW53" s="527"/>
      <c r="BX53" s="527"/>
      <c r="BY53" s="527"/>
      <c r="BZ53" s="527"/>
      <c r="CA53" s="527"/>
      <c r="CB53" s="527"/>
      <c r="CC53" s="527"/>
      <c r="CD53" s="527"/>
      <c r="CE53" s="527"/>
      <c r="CF53" s="527"/>
      <c r="CG53" s="527"/>
      <c r="CH53" s="527"/>
      <c r="CI53" s="527"/>
      <c r="CJ53" s="527"/>
      <c r="CK53" s="527"/>
      <c r="CL53" s="527"/>
      <c r="CM53" s="527"/>
      <c r="CN53" s="527"/>
      <c r="CO53" s="527"/>
      <c r="CP53" s="527"/>
      <c r="CQ53" s="527"/>
      <c r="CR53" s="527"/>
      <c r="CS53" s="527"/>
      <c r="CT53" s="527"/>
      <c r="CU53" s="527"/>
    </row>
    <row r="54" spans="1:99" s="542" customFormat="1" ht="30.75" customHeight="1">
      <c r="A54" s="483" t="s">
        <v>152</v>
      </c>
      <c r="B54" s="474" t="s">
        <v>153</v>
      </c>
      <c r="C54" s="530" t="s">
        <v>97</v>
      </c>
      <c r="D54" s="541">
        <v>0</v>
      </c>
      <c r="E54" s="530" t="s">
        <v>97</v>
      </c>
      <c r="F54" s="541">
        <v>0</v>
      </c>
      <c r="G54" s="530" t="s">
        <v>97</v>
      </c>
      <c r="H54" s="541">
        <v>0</v>
      </c>
      <c r="I54" s="530" t="s">
        <v>97</v>
      </c>
      <c r="J54" s="541">
        <v>0</v>
      </c>
      <c r="K54" s="530" t="s">
        <v>97</v>
      </c>
      <c r="L54" s="541">
        <v>0</v>
      </c>
      <c r="M54" s="530" t="s">
        <v>97</v>
      </c>
      <c r="N54" s="541">
        <v>0</v>
      </c>
      <c r="O54" s="530" t="s">
        <v>97</v>
      </c>
      <c r="P54" s="541">
        <v>0</v>
      </c>
      <c r="Q54" s="530" t="s">
        <v>97</v>
      </c>
      <c r="R54" s="541">
        <v>0</v>
      </c>
      <c r="S54" s="530" t="s">
        <v>97</v>
      </c>
      <c r="T54" s="541">
        <v>0</v>
      </c>
      <c r="U54" s="530" t="s">
        <v>97</v>
      </c>
      <c r="V54" s="541">
        <f>SUM(V55:V58)</f>
        <v>0</v>
      </c>
      <c r="W54" s="530" t="s">
        <v>97</v>
      </c>
      <c r="X54" s="541">
        <f>SUM(X55:X58)</f>
        <v>12</v>
      </c>
      <c r="Y54" s="344" t="s">
        <v>97</v>
      </c>
      <c r="Z54" s="541">
        <v>0</v>
      </c>
      <c r="AA54" s="530" t="s">
        <v>97</v>
      </c>
      <c r="AB54" s="541">
        <v>0</v>
      </c>
      <c r="AC54" s="530" t="s">
        <v>97</v>
      </c>
      <c r="AD54" s="541">
        <v>0</v>
      </c>
      <c r="AE54" s="530" t="s">
        <v>97</v>
      </c>
      <c r="AF54" s="541">
        <v>0</v>
      </c>
      <c r="AG54" s="530" t="s">
        <v>97</v>
      </c>
      <c r="AH54" s="541">
        <v>0</v>
      </c>
      <c r="AI54" s="530" t="s">
        <v>97</v>
      </c>
      <c r="AJ54" s="541">
        <v>0</v>
      </c>
      <c r="AK54" s="530" t="s">
        <v>97</v>
      </c>
      <c r="AL54" s="530" t="s">
        <v>97</v>
      </c>
      <c r="AM54" s="530" t="s">
        <v>97</v>
      </c>
      <c r="AN54" s="541">
        <v>0</v>
      </c>
      <c r="AO54" s="530" t="s">
        <v>97</v>
      </c>
      <c r="AP54" s="541">
        <v>0</v>
      </c>
      <c r="AQ54" s="530" t="s">
        <v>97</v>
      </c>
      <c r="AR54" s="541">
        <v>0</v>
      </c>
      <c r="AS54" s="530" t="s">
        <v>97</v>
      </c>
      <c r="AT54" s="541">
        <v>0</v>
      </c>
      <c r="AU54" s="530" t="s">
        <v>97</v>
      </c>
      <c r="AV54" s="541">
        <v>0</v>
      </c>
      <c r="AW54" s="530" t="s">
        <v>97</v>
      </c>
      <c r="AX54" s="541">
        <v>0</v>
      </c>
      <c r="AY54" s="530" t="s">
        <v>97</v>
      </c>
      <c r="AZ54" s="541">
        <f>SUM(AZ55:AZ58)</f>
        <v>10.300200000000002</v>
      </c>
      <c r="BA54" s="344" t="s">
        <v>97</v>
      </c>
      <c r="BB54" s="541">
        <v>0</v>
      </c>
      <c r="BC54" s="530" t="s">
        <v>97</v>
      </c>
      <c r="BD54" s="527"/>
      <c r="BE54" s="527"/>
      <c r="BF54" s="527"/>
      <c r="BG54" s="527"/>
      <c r="BH54" s="527"/>
      <c r="BI54" s="527"/>
      <c r="BJ54" s="527"/>
      <c r="BK54" s="527"/>
      <c r="BL54" s="527"/>
      <c r="BM54" s="527"/>
      <c r="BN54" s="527"/>
      <c r="BO54" s="527"/>
      <c r="BP54" s="527"/>
      <c r="BQ54" s="527"/>
      <c r="BR54" s="527"/>
      <c r="BS54" s="527"/>
      <c r="BT54" s="527"/>
      <c r="BU54" s="527"/>
      <c r="BV54" s="527"/>
      <c r="BW54" s="527"/>
      <c r="BX54" s="527"/>
      <c r="BY54" s="527"/>
      <c r="BZ54" s="527"/>
      <c r="CA54" s="527"/>
      <c r="CB54" s="527"/>
      <c r="CC54" s="527"/>
      <c r="CD54" s="527"/>
      <c r="CE54" s="527"/>
      <c r="CF54" s="527"/>
      <c r="CG54" s="527"/>
      <c r="CH54" s="527"/>
      <c r="CI54" s="527"/>
      <c r="CJ54" s="527"/>
      <c r="CK54" s="527"/>
      <c r="CL54" s="527"/>
      <c r="CM54" s="527"/>
      <c r="CN54" s="527"/>
      <c r="CO54" s="527"/>
      <c r="CP54" s="527"/>
      <c r="CQ54" s="527"/>
      <c r="CR54" s="527"/>
      <c r="CS54" s="527"/>
      <c r="CT54" s="527"/>
      <c r="CU54" s="527"/>
    </row>
    <row r="55" spans="1:99" s="133" customFormat="1" ht="37.5" customHeight="1">
      <c r="A55" s="390" t="s">
        <v>627</v>
      </c>
      <c r="B55" s="491" t="s">
        <v>857</v>
      </c>
      <c r="C55" s="217" t="s">
        <v>992</v>
      </c>
      <c r="D55" s="368">
        <v>0</v>
      </c>
      <c r="E55" s="255" t="s">
        <v>97</v>
      </c>
      <c r="F55" s="368">
        <v>0</v>
      </c>
      <c r="G55" s="255" t="s">
        <v>97</v>
      </c>
      <c r="H55" s="368">
        <v>0</v>
      </c>
      <c r="I55" s="255" t="s">
        <v>97</v>
      </c>
      <c r="J55" s="368">
        <v>0</v>
      </c>
      <c r="K55" s="255" t="s">
        <v>97</v>
      </c>
      <c r="L55" s="368">
        <v>0</v>
      </c>
      <c r="M55" s="255" t="s">
        <v>97</v>
      </c>
      <c r="N55" s="368">
        <v>0</v>
      </c>
      <c r="O55" s="255" t="s">
        <v>97</v>
      </c>
      <c r="P55" s="368">
        <v>0</v>
      </c>
      <c r="Q55" s="255" t="s">
        <v>97</v>
      </c>
      <c r="R55" s="368">
        <v>0</v>
      </c>
      <c r="S55" s="255" t="s">
        <v>97</v>
      </c>
      <c r="T55" s="368">
        <v>0</v>
      </c>
      <c r="U55" s="255" t="s">
        <v>97</v>
      </c>
      <c r="V55" s="368">
        <v>0</v>
      </c>
      <c r="W55" s="255" t="s">
        <v>97</v>
      </c>
      <c r="X55" s="368">
        <v>6.3</v>
      </c>
      <c r="Y55" s="344" t="s">
        <v>97</v>
      </c>
      <c r="Z55" s="368">
        <v>0</v>
      </c>
      <c r="AA55" s="255" t="s">
        <v>97</v>
      </c>
      <c r="AB55" s="368">
        <v>0</v>
      </c>
      <c r="AC55" s="255" t="s">
        <v>97</v>
      </c>
      <c r="AD55" s="368">
        <v>0</v>
      </c>
      <c r="AE55" s="255" t="s">
        <v>97</v>
      </c>
      <c r="AF55" s="368">
        <v>0</v>
      </c>
      <c r="AG55" s="255" t="s">
        <v>97</v>
      </c>
      <c r="AH55" s="368">
        <v>0</v>
      </c>
      <c r="AI55" s="255" t="s">
        <v>97</v>
      </c>
      <c r="AJ55" s="368">
        <v>0</v>
      </c>
      <c r="AK55" s="255" t="s">
        <v>97</v>
      </c>
      <c r="AL55" s="255" t="s">
        <v>97</v>
      </c>
      <c r="AM55" s="255" t="s">
        <v>97</v>
      </c>
      <c r="AN55" s="368">
        <v>0</v>
      </c>
      <c r="AO55" s="255" t="s">
        <v>97</v>
      </c>
      <c r="AP55" s="368">
        <v>0</v>
      </c>
      <c r="AQ55" s="255" t="s">
        <v>97</v>
      </c>
      <c r="AR55" s="368">
        <v>0</v>
      </c>
      <c r="AS55" s="255" t="s">
        <v>97</v>
      </c>
      <c r="AT55" s="368">
        <v>0</v>
      </c>
      <c r="AU55" s="255" t="s">
        <v>97</v>
      </c>
      <c r="AV55" s="368">
        <v>0</v>
      </c>
      <c r="AW55" s="255" t="s">
        <v>97</v>
      </c>
      <c r="AX55" s="368">
        <v>0</v>
      </c>
      <c r="AY55" s="255" t="s">
        <v>97</v>
      </c>
      <c r="AZ55" s="370">
        <v>4.649</v>
      </c>
      <c r="BA55" s="344" t="s">
        <v>97</v>
      </c>
      <c r="BB55" s="368">
        <v>0</v>
      </c>
      <c r="BC55" s="255" t="s">
        <v>97</v>
      </c>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c r="CF55" s="246"/>
      <c r="CG55" s="246"/>
      <c r="CH55" s="246"/>
      <c r="CI55" s="246"/>
      <c r="CJ55" s="246"/>
      <c r="CK55" s="246"/>
      <c r="CL55" s="246"/>
      <c r="CM55" s="246"/>
      <c r="CN55" s="246"/>
      <c r="CO55" s="246"/>
      <c r="CP55" s="246"/>
      <c r="CQ55" s="246"/>
      <c r="CR55" s="246"/>
      <c r="CS55" s="246"/>
      <c r="CT55" s="246"/>
      <c r="CU55" s="246"/>
    </row>
    <row r="56" spans="1:99" s="133" customFormat="1" ht="37.5" customHeight="1">
      <c r="A56" s="390" t="s">
        <v>865</v>
      </c>
      <c r="B56" s="491" t="s">
        <v>857</v>
      </c>
      <c r="C56" s="217" t="s">
        <v>993</v>
      </c>
      <c r="D56" s="368">
        <v>0</v>
      </c>
      <c r="E56" s="255" t="s">
        <v>97</v>
      </c>
      <c r="F56" s="368">
        <v>0</v>
      </c>
      <c r="G56" s="255" t="s">
        <v>97</v>
      </c>
      <c r="H56" s="368">
        <v>0</v>
      </c>
      <c r="I56" s="255" t="s">
        <v>97</v>
      </c>
      <c r="J56" s="368">
        <v>0</v>
      </c>
      <c r="K56" s="255" t="s">
        <v>97</v>
      </c>
      <c r="L56" s="368">
        <v>0</v>
      </c>
      <c r="M56" s="255" t="s">
        <v>97</v>
      </c>
      <c r="N56" s="368">
        <v>0</v>
      </c>
      <c r="O56" s="255" t="s">
        <v>97</v>
      </c>
      <c r="P56" s="368">
        <v>0</v>
      </c>
      <c r="Q56" s="255" t="s">
        <v>97</v>
      </c>
      <c r="R56" s="368">
        <v>0</v>
      </c>
      <c r="S56" s="255" t="s">
        <v>97</v>
      </c>
      <c r="T56" s="368">
        <v>0</v>
      </c>
      <c r="U56" s="255" t="s">
        <v>97</v>
      </c>
      <c r="V56" s="368">
        <v>0</v>
      </c>
      <c r="W56" s="255" t="s">
        <v>97</v>
      </c>
      <c r="X56" s="368">
        <v>0</v>
      </c>
      <c r="Y56" s="344" t="s">
        <v>97</v>
      </c>
      <c r="Z56" s="368">
        <v>0</v>
      </c>
      <c r="AA56" s="255" t="s">
        <v>97</v>
      </c>
      <c r="AB56" s="368">
        <v>0</v>
      </c>
      <c r="AC56" s="255" t="s">
        <v>97</v>
      </c>
      <c r="AD56" s="368">
        <v>0</v>
      </c>
      <c r="AE56" s="255" t="s">
        <v>97</v>
      </c>
      <c r="AF56" s="368">
        <v>0</v>
      </c>
      <c r="AG56" s="255" t="s">
        <v>97</v>
      </c>
      <c r="AH56" s="368">
        <v>0</v>
      </c>
      <c r="AI56" s="255" t="s">
        <v>97</v>
      </c>
      <c r="AJ56" s="368">
        <v>0</v>
      </c>
      <c r="AK56" s="255" t="s">
        <v>97</v>
      </c>
      <c r="AL56" s="255" t="s">
        <v>97</v>
      </c>
      <c r="AM56" s="255" t="s">
        <v>97</v>
      </c>
      <c r="AN56" s="368">
        <v>0</v>
      </c>
      <c r="AO56" s="255" t="s">
        <v>97</v>
      </c>
      <c r="AP56" s="368">
        <v>0</v>
      </c>
      <c r="AQ56" s="255" t="s">
        <v>97</v>
      </c>
      <c r="AR56" s="368">
        <v>0</v>
      </c>
      <c r="AS56" s="255" t="s">
        <v>97</v>
      </c>
      <c r="AT56" s="368">
        <v>0</v>
      </c>
      <c r="AU56" s="255" t="s">
        <v>97</v>
      </c>
      <c r="AV56" s="368">
        <v>0</v>
      </c>
      <c r="AW56" s="255" t="s">
        <v>97</v>
      </c>
      <c r="AX56" s="368">
        <v>0</v>
      </c>
      <c r="AY56" s="255" t="s">
        <v>97</v>
      </c>
      <c r="AZ56" s="370">
        <v>0.77390000000000003</v>
      </c>
      <c r="BA56" s="344" t="s">
        <v>97</v>
      </c>
      <c r="BB56" s="368">
        <v>0</v>
      </c>
      <c r="BC56" s="255" t="s">
        <v>97</v>
      </c>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c r="CF56" s="246"/>
      <c r="CG56" s="246"/>
      <c r="CH56" s="246"/>
      <c r="CI56" s="246"/>
      <c r="CJ56" s="246"/>
      <c r="CK56" s="246"/>
      <c r="CL56" s="246"/>
      <c r="CM56" s="246"/>
      <c r="CN56" s="246"/>
      <c r="CO56" s="246"/>
      <c r="CP56" s="246"/>
      <c r="CQ56" s="246"/>
      <c r="CR56" s="246"/>
      <c r="CS56" s="246"/>
      <c r="CT56" s="246"/>
      <c r="CU56" s="246"/>
    </row>
    <row r="57" spans="1:99" s="133" customFormat="1" ht="37.5" customHeight="1">
      <c r="A57" s="399" t="s">
        <v>628</v>
      </c>
      <c r="B57" s="492" t="s">
        <v>858</v>
      </c>
      <c r="C57" s="217" t="s">
        <v>994</v>
      </c>
      <c r="D57" s="368">
        <v>0</v>
      </c>
      <c r="E57" s="255" t="s">
        <v>97</v>
      </c>
      <c r="F57" s="368">
        <v>0</v>
      </c>
      <c r="G57" s="255" t="s">
        <v>97</v>
      </c>
      <c r="H57" s="368">
        <v>0</v>
      </c>
      <c r="I57" s="255" t="s">
        <v>97</v>
      </c>
      <c r="J57" s="368">
        <v>0</v>
      </c>
      <c r="K57" s="255" t="s">
        <v>97</v>
      </c>
      <c r="L57" s="368">
        <v>0</v>
      </c>
      <c r="M57" s="255" t="s">
        <v>97</v>
      </c>
      <c r="N57" s="368">
        <v>0</v>
      </c>
      <c r="O57" s="255" t="s">
        <v>97</v>
      </c>
      <c r="P57" s="368">
        <v>0</v>
      </c>
      <c r="Q57" s="255" t="s">
        <v>97</v>
      </c>
      <c r="R57" s="368">
        <v>0</v>
      </c>
      <c r="S57" s="255" t="s">
        <v>97</v>
      </c>
      <c r="T57" s="368">
        <v>0</v>
      </c>
      <c r="U57" s="255" t="s">
        <v>97</v>
      </c>
      <c r="V57" s="368">
        <v>0</v>
      </c>
      <c r="W57" s="255" t="s">
        <v>97</v>
      </c>
      <c r="X57" s="368">
        <v>5.7</v>
      </c>
      <c r="Y57" s="344" t="s">
        <v>97</v>
      </c>
      <c r="Z57" s="368">
        <v>0</v>
      </c>
      <c r="AA57" s="255" t="s">
        <v>97</v>
      </c>
      <c r="AB57" s="368">
        <v>0</v>
      </c>
      <c r="AC57" s="255" t="s">
        <v>97</v>
      </c>
      <c r="AD57" s="368">
        <v>0</v>
      </c>
      <c r="AE57" s="255" t="s">
        <v>97</v>
      </c>
      <c r="AF57" s="368">
        <v>0</v>
      </c>
      <c r="AG57" s="255" t="s">
        <v>97</v>
      </c>
      <c r="AH57" s="368">
        <v>0</v>
      </c>
      <c r="AI57" s="255" t="s">
        <v>97</v>
      </c>
      <c r="AJ57" s="368">
        <v>0</v>
      </c>
      <c r="AK57" s="255" t="s">
        <v>97</v>
      </c>
      <c r="AL57" s="255" t="s">
        <v>97</v>
      </c>
      <c r="AM57" s="255" t="s">
        <v>97</v>
      </c>
      <c r="AN57" s="368">
        <v>0</v>
      </c>
      <c r="AO57" s="255" t="s">
        <v>97</v>
      </c>
      <c r="AP57" s="368">
        <v>0</v>
      </c>
      <c r="AQ57" s="255" t="s">
        <v>97</v>
      </c>
      <c r="AR57" s="368">
        <v>0</v>
      </c>
      <c r="AS57" s="255" t="s">
        <v>97</v>
      </c>
      <c r="AT57" s="368">
        <v>0</v>
      </c>
      <c r="AU57" s="255" t="s">
        <v>97</v>
      </c>
      <c r="AV57" s="368">
        <v>0</v>
      </c>
      <c r="AW57" s="255" t="s">
        <v>97</v>
      </c>
      <c r="AX57" s="368">
        <v>0</v>
      </c>
      <c r="AY57" s="255" t="s">
        <v>97</v>
      </c>
      <c r="AZ57" s="370">
        <v>4.2290000000000001</v>
      </c>
      <c r="BA57" s="344" t="s">
        <v>97</v>
      </c>
      <c r="BB57" s="368">
        <v>0</v>
      </c>
      <c r="BC57" s="255" t="s">
        <v>97</v>
      </c>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c r="CF57" s="246"/>
      <c r="CG57" s="246"/>
      <c r="CH57" s="246"/>
      <c r="CI57" s="246"/>
      <c r="CJ57" s="246"/>
      <c r="CK57" s="246"/>
      <c r="CL57" s="246"/>
      <c r="CM57" s="246"/>
      <c r="CN57" s="246"/>
      <c r="CO57" s="246"/>
      <c r="CP57" s="246"/>
      <c r="CQ57" s="246"/>
      <c r="CR57" s="246"/>
      <c r="CS57" s="246"/>
      <c r="CT57" s="246"/>
      <c r="CU57" s="246"/>
    </row>
    <row r="58" spans="1:99" s="133" customFormat="1" ht="37.5" customHeight="1">
      <c r="A58" s="399" t="s">
        <v>866</v>
      </c>
      <c r="B58" s="492" t="s">
        <v>858</v>
      </c>
      <c r="C58" s="217" t="s">
        <v>995</v>
      </c>
      <c r="D58" s="368">
        <v>0</v>
      </c>
      <c r="E58" s="255" t="s">
        <v>97</v>
      </c>
      <c r="F58" s="368">
        <v>0</v>
      </c>
      <c r="G58" s="255" t="s">
        <v>97</v>
      </c>
      <c r="H58" s="368">
        <v>0</v>
      </c>
      <c r="I58" s="255" t="s">
        <v>97</v>
      </c>
      <c r="J58" s="368">
        <v>0</v>
      </c>
      <c r="K58" s="255" t="s">
        <v>97</v>
      </c>
      <c r="L58" s="368">
        <v>0</v>
      </c>
      <c r="M58" s="255" t="s">
        <v>97</v>
      </c>
      <c r="N58" s="368">
        <v>0</v>
      </c>
      <c r="O58" s="255" t="s">
        <v>97</v>
      </c>
      <c r="P58" s="368">
        <v>0</v>
      </c>
      <c r="Q58" s="255" t="s">
        <v>97</v>
      </c>
      <c r="R58" s="368">
        <v>0</v>
      </c>
      <c r="S58" s="255" t="s">
        <v>97</v>
      </c>
      <c r="T58" s="368">
        <v>0</v>
      </c>
      <c r="U58" s="255" t="s">
        <v>97</v>
      </c>
      <c r="V58" s="368">
        <v>0</v>
      </c>
      <c r="W58" s="255" t="s">
        <v>97</v>
      </c>
      <c r="X58" s="368">
        <v>0</v>
      </c>
      <c r="Y58" s="344" t="s">
        <v>97</v>
      </c>
      <c r="Z58" s="368">
        <v>0</v>
      </c>
      <c r="AA58" s="255" t="s">
        <v>97</v>
      </c>
      <c r="AB58" s="368">
        <v>0</v>
      </c>
      <c r="AC58" s="255" t="s">
        <v>97</v>
      </c>
      <c r="AD58" s="368">
        <v>0</v>
      </c>
      <c r="AE58" s="255" t="s">
        <v>97</v>
      </c>
      <c r="AF58" s="368">
        <v>0</v>
      </c>
      <c r="AG58" s="255" t="s">
        <v>97</v>
      </c>
      <c r="AH58" s="368">
        <v>0</v>
      </c>
      <c r="AI58" s="255" t="s">
        <v>97</v>
      </c>
      <c r="AJ58" s="368">
        <v>0</v>
      </c>
      <c r="AK58" s="255" t="s">
        <v>97</v>
      </c>
      <c r="AL58" s="255" t="s">
        <v>97</v>
      </c>
      <c r="AM58" s="255" t="s">
        <v>97</v>
      </c>
      <c r="AN58" s="368">
        <v>0</v>
      </c>
      <c r="AO58" s="255" t="s">
        <v>97</v>
      </c>
      <c r="AP58" s="368">
        <v>0</v>
      </c>
      <c r="AQ58" s="255" t="s">
        <v>97</v>
      </c>
      <c r="AR58" s="368">
        <v>0</v>
      </c>
      <c r="AS58" s="255" t="s">
        <v>97</v>
      </c>
      <c r="AT58" s="368">
        <v>0</v>
      </c>
      <c r="AU58" s="255" t="s">
        <v>97</v>
      </c>
      <c r="AV58" s="368">
        <v>0</v>
      </c>
      <c r="AW58" s="255" t="s">
        <v>97</v>
      </c>
      <c r="AX58" s="368">
        <v>0</v>
      </c>
      <c r="AY58" s="255" t="s">
        <v>97</v>
      </c>
      <c r="AZ58" s="370">
        <v>0.64829999999999999</v>
      </c>
      <c r="BA58" s="344" t="s">
        <v>97</v>
      </c>
      <c r="BB58" s="368" t="s">
        <v>97</v>
      </c>
      <c r="BC58" s="255" t="s">
        <v>97</v>
      </c>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c r="CF58" s="246"/>
      <c r="CG58" s="246"/>
      <c r="CH58" s="246"/>
      <c r="CI58" s="246"/>
      <c r="CJ58" s="246"/>
      <c r="CK58" s="246"/>
      <c r="CL58" s="246"/>
      <c r="CM58" s="246"/>
      <c r="CN58" s="246"/>
      <c r="CO58" s="246"/>
      <c r="CP58" s="246"/>
      <c r="CQ58" s="246"/>
      <c r="CR58" s="246"/>
      <c r="CS58" s="246"/>
      <c r="CT58" s="246"/>
      <c r="CU58" s="246"/>
    </row>
    <row r="59" spans="1:99" s="246" customFormat="1" ht="35.25" customHeight="1">
      <c r="A59" s="238" t="s">
        <v>154</v>
      </c>
      <c r="B59" s="944" t="s">
        <v>155</v>
      </c>
      <c r="C59" s="252" t="s">
        <v>97</v>
      </c>
      <c r="D59" s="344">
        <v>0</v>
      </c>
      <c r="E59" s="252" t="s">
        <v>97</v>
      </c>
      <c r="F59" s="344">
        <v>0</v>
      </c>
      <c r="G59" s="252" t="s">
        <v>97</v>
      </c>
      <c r="H59" s="344">
        <v>0</v>
      </c>
      <c r="I59" s="252" t="s">
        <v>97</v>
      </c>
      <c r="J59" s="344">
        <v>0</v>
      </c>
      <c r="K59" s="252" t="s">
        <v>97</v>
      </c>
      <c r="L59" s="344">
        <v>0</v>
      </c>
      <c r="M59" s="252" t="s">
        <v>97</v>
      </c>
      <c r="N59" s="344">
        <v>0</v>
      </c>
      <c r="O59" s="252" t="s">
        <v>97</v>
      </c>
      <c r="P59" s="344">
        <v>0</v>
      </c>
      <c r="Q59" s="252" t="s">
        <v>97</v>
      </c>
      <c r="R59" s="344">
        <v>0</v>
      </c>
      <c r="S59" s="252" t="s">
        <v>97</v>
      </c>
      <c r="T59" s="344">
        <v>0</v>
      </c>
      <c r="U59" s="252" t="s">
        <v>97</v>
      </c>
      <c r="V59" s="344">
        <v>0</v>
      </c>
      <c r="W59" s="252" t="s">
        <v>97</v>
      </c>
      <c r="X59" s="344">
        <v>0</v>
      </c>
      <c r="Y59" s="344" t="s">
        <v>97</v>
      </c>
      <c r="Z59" s="344">
        <v>0</v>
      </c>
      <c r="AA59" s="252" t="s">
        <v>97</v>
      </c>
      <c r="AB59" s="344">
        <v>0</v>
      </c>
      <c r="AC59" s="252" t="s">
        <v>97</v>
      </c>
      <c r="AD59" s="344">
        <v>0</v>
      </c>
      <c r="AE59" s="252" t="s">
        <v>97</v>
      </c>
      <c r="AF59" s="344">
        <v>0</v>
      </c>
      <c r="AG59" s="252" t="s">
        <v>97</v>
      </c>
      <c r="AH59" s="344">
        <v>0</v>
      </c>
      <c r="AI59" s="252" t="s">
        <v>97</v>
      </c>
      <c r="AJ59" s="344">
        <v>0</v>
      </c>
      <c r="AK59" s="252" t="s">
        <v>97</v>
      </c>
      <c r="AL59" s="252" t="s">
        <v>97</v>
      </c>
      <c r="AM59" s="252" t="s">
        <v>97</v>
      </c>
      <c r="AN59" s="344">
        <v>0</v>
      </c>
      <c r="AO59" s="252" t="s">
        <v>97</v>
      </c>
      <c r="AP59" s="344">
        <v>0</v>
      </c>
      <c r="AQ59" s="252" t="s">
        <v>97</v>
      </c>
      <c r="AR59" s="344">
        <v>0</v>
      </c>
      <c r="AS59" s="252" t="s">
        <v>97</v>
      </c>
      <c r="AT59" s="344">
        <v>0</v>
      </c>
      <c r="AU59" s="252" t="s">
        <v>97</v>
      </c>
      <c r="AV59" s="344">
        <v>0</v>
      </c>
      <c r="AW59" s="252" t="s">
        <v>97</v>
      </c>
      <c r="AX59" s="344">
        <v>0</v>
      </c>
      <c r="AY59" s="252" t="s">
        <v>97</v>
      </c>
      <c r="AZ59" s="344">
        <v>0</v>
      </c>
      <c r="BA59" s="344" t="s">
        <v>97</v>
      </c>
      <c r="BB59" s="344">
        <v>0</v>
      </c>
      <c r="BC59" s="252" t="s">
        <v>97</v>
      </c>
    </row>
    <row r="60" spans="1:99" s="542" customFormat="1" ht="35.25" customHeight="1">
      <c r="A60" s="483" t="s">
        <v>156</v>
      </c>
      <c r="B60" s="474" t="s">
        <v>157</v>
      </c>
      <c r="C60" s="530" t="s">
        <v>97</v>
      </c>
      <c r="D60" s="541">
        <v>0</v>
      </c>
      <c r="E60" s="530" t="s">
        <v>97</v>
      </c>
      <c r="F60" s="541">
        <v>0</v>
      </c>
      <c r="G60" s="530" t="s">
        <v>97</v>
      </c>
      <c r="H60" s="541">
        <v>0</v>
      </c>
      <c r="I60" s="530" t="s">
        <v>97</v>
      </c>
      <c r="J60" s="541">
        <v>0</v>
      </c>
      <c r="K60" s="530" t="s">
        <v>97</v>
      </c>
      <c r="L60" s="541">
        <v>0</v>
      </c>
      <c r="M60" s="530" t="s">
        <v>97</v>
      </c>
      <c r="N60" s="541">
        <v>0</v>
      </c>
      <c r="O60" s="530" t="s">
        <v>97</v>
      </c>
      <c r="P60" s="541">
        <v>0</v>
      </c>
      <c r="Q60" s="530" t="s">
        <v>97</v>
      </c>
      <c r="R60" s="541">
        <v>0</v>
      </c>
      <c r="S60" s="530" t="s">
        <v>97</v>
      </c>
      <c r="T60" s="541">
        <v>0</v>
      </c>
      <c r="U60" s="530" t="s">
        <v>97</v>
      </c>
      <c r="V60" s="541">
        <v>0</v>
      </c>
      <c r="W60" s="530" t="s">
        <v>97</v>
      </c>
      <c r="X60" s="541">
        <v>0</v>
      </c>
      <c r="Y60" s="344" t="s">
        <v>97</v>
      </c>
      <c r="Z60" s="541">
        <v>0</v>
      </c>
      <c r="AA60" s="530" t="s">
        <v>97</v>
      </c>
      <c r="AB60" s="541">
        <v>0</v>
      </c>
      <c r="AC60" s="530" t="s">
        <v>97</v>
      </c>
      <c r="AD60" s="541">
        <v>0</v>
      </c>
      <c r="AE60" s="530" t="s">
        <v>97</v>
      </c>
      <c r="AF60" s="541">
        <v>0</v>
      </c>
      <c r="AG60" s="530" t="s">
        <v>97</v>
      </c>
      <c r="AH60" s="541">
        <v>0</v>
      </c>
      <c r="AI60" s="530" t="s">
        <v>97</v>
      </c>
      <c r="AJ60" s="541">
        <v>0</v>
      </c>
      <c r="AK60" s="530" t="s">
        <v>97</v>
      </c>
      <c r="AL60" s="530">
        <f>AL62</f>
        <v>313</v>
      </c>
      <c r="AM60" s="530" t="str">
        <f>AM62</f>
        <v>нд</v>
      </c>
      <c r="AN60" s="541">
        <v>0</v>
      </c>
      <c r="AO60" s="530" t="s">
        <v>97</v>
      </c>
      <c r="AP60" s="541">
        <v>0</v>
      </c>
      <c r="AQ60" s="530" t="s">
        <v>97</v>
      </c>
      <c r="AR60" s="541">
        <v>0</v>
      </c>
      <c r="AS60" s="530" t="s">
        <v>97</v>
      </c>
      <c r="AT60" s="541">
        <v>0</v>
      </c>
      <c r="AU60" s="530" t="s">
        <v>97</v>
      </c>
      <c r="AV60" s="541">
        <v>0</v>
      </c>
      <c r="AW60" s="530" t="s">
        <v>97</v>
      </c>
      <c r="AX60" s="541">
        <v>0</v>
      </c>
      <c r="AY60" s="530" t="s">
        <v>97</v>
      </c>
      <c r="AZ60" s="541">
        <f>AZ62</f>
        <v>2.847</v>
      </c>
      <c r="BA60" s="344" t="s">
        <v>97</v>
      </c>
      <c r="BB60" s="541">
        <v>0</v>
      </c>
      <c r="BC60" s="530" t="s">
        <v>97</v>
      </c>
      <c r="BD60" s="527"/>
      <c r="BE60" s="527"/>
      <c r="BF60" s="527"/>
      <c r="BG60" s="527"/>
      <c r="BH60" s="527"/>
      <c r="BI60" s="527"/>
      <c r="BJ60" s="527"/>
      <c r="BK60" s="527"/>
      <c r="BL60" s="527"/>
      <c r="BM60" s="527"/>
      <c r="BN60" s="527"/>
      <c r="BO60" s="527"/>
      <c r="BP60" s="527"/>
      <c r="BQ60" s="527"/>
      <c r="BR60" s="527"/>
      <c r="BS60" s="527"/>
      <c r="BT60" s="527"/>
      <c r="BU60" s="527"/>
      <c r="BV60" s="527"/>
      <c r="BW60" s="527"/>
      <c r="BX60" s="527"/>
      <c r="BY60" s="527"/>
      <c r="BZ60" s="527"/>
      <c r="CA60" s="527"/>
      <c r="CB60" s="527"/>
      <c r="CC60" s="527"/>
      <c r="CD60" s="527"/>
      <c r="CE60" s="527"/>
      <c r="CF60" s="527"/>
      <c r="CG60" s="527"/>
      <c r="CH60" s="527"/>
      <c r="CI60" s="527"/>
      <c r="CJ60" s="527"/>
      <c r="CK60" s="527"/>
      <c r="CL60" s="527"/>
      <c r="CM60" s="527"/>
      <c r="CN60" s="527"/>
      <c r="CO60" s="527"/>
      <c r="CP60" s="527"/>
      <c r="CQ60" s="527"/>
      <c r="CR60" s="527"/>
      <c r="CS60" s="527"/>
      <c r="CT60" s="527"/>
      <c r="CU60" s="527"/>
    </row>
    <row r="61" spans="1:99" s="527" customFormat="1" ht="39" customHeight="1">
      <c r="A61" s="422" t="s">
        <v>158</v>
      </c>
      <c r="B61" s="423" t="s">
        <v>159</v>
      </c>
      <c r="C61" s="318" t="s">
        <v>97</v>
      </c>
      <c r="D61" s="244">
        <v>0</v>
      </c>
      <c r="E61" s="318" t="s">
        <v>97</v>
      </c>
      <c r="F61" s="244">
        <v>0</v>
      </c>
      <c r="G61" s="318" t="s">
        <v>97</v>
      </c>
      <c r="H61" s="244">
        <v>0</v>
      </c>
      <c r="I61" s="318" t="s">
        <v>97</v>
      </c>
      <c r="J61" s="244">
        <v>0</v>
      </c>
      <c r="K61" s="318" t="s">
        <v>97</v>
      </c>
      <c r="L61" s="244">
        <v>0</v>
      </c>
      <c r="M61" s="318" t="s">
        <v>97</v>
      </c>
      <c r="N61" s="244">
        <v>0</v>
      </c>
      <c r="O61" s="318" t="s">
        <v>97</v>
      </c>
      <c r="P61" s="244">
        <v>0</v>
      </c>
      <c r="Q61" s="318" t="s">
        <v>97</v>
      </c>
      <c r="R61" s="244">
        <v>0</v>
      </c>
      <c r="S61" s="318" t="s">
        <v>97</v>
      </c>
      <c r="T61" s="244">
        <v>0</v>
      </c>
      <c r="U61" s="318" t="s">
        <v>97</v>
      </c>
      <c r="V61" s="244">
        <v>0</v>
      </c>
      <c r="W61" s="318" t="s">
        <v>97</v>
      </c>
      <c r="X61" s="244">
        <v>0</v>
      </c>
      <c r="Y61" s="344" t="s">
        <v>97</v>
      </c>
      <c r="Z61" s="244">
        <v>0</v>
      </c>
      <c r="AA61" s="318" t="s">
        <v>97</v>
      </c>
      <c r="AB61" s="244">
        <v>0</v>
      </c>
      <c r="AC61" s="318" t="s">
        <v>97</v>
      </c>
      <c r="AD61" s="244">
        <v>0</v>
      </c>
      <c r="AE61" s="318" t="s">
        <v>97</v>
      </c>
      <c r="AF61" s="244">
        <v>0</v>
      </c>
      <c r="AG61" s="318" t="s">
        <v>97</v>
      </c>
      <c r="AH61" s="244">
        <v>0</v>
      </c>
      <c r="AI61" s="318" t="s">
        <v>97</v>
      </c>
      <c r="AJ61" s="244">
        <v>0</v>
      </c>
      <c r="AK61" s="318" t="s">
        <v>97</v>
      </c>
      <c r="AL61" s="318">
        <f>AL62</f>
        <v>313</v>
      </c>
      <c r="AM61" s="318" t="s">
        <v>97</v>
      </c>
      <c r="AN61" s="244">
        <v>0</v>
      </c>
      <c r="AO61" s="318" t="s">
        <v>97</v>
      </c>
      <c r="AP61" s="244">
        <v>0</v>
      </c>
      <c r="AQ61" s="318" t="s">
        <v>97</v>
      </c>
      <c r="AR61" s="244">
        <v>0</v>
      </c>
      <c r="AS61" s="318" t="s">
        <v>97</v>
      </c>
      <c r="AT61" s="244">
        <v>0</v>
      </c>
      <c r="AU61" s="318" t="s">
        <v>97</v>
      </c>
      <c r="AV61" s="244">
        <v>0</v>
      </c>
      <c r="AW61" s="318" t="s">
        <v>97</v>
      </c>
      <c r="AX61" s="244">
        <v>0</v>
      </c>
      <c r="AY61" s="318" t="s">
        <v>97</v>
      </c>
      <c r="AZ61" s="244">
        <f>AZ62</f>
        <v>2.847</v>
      </c>
      <c r="BA61" s="344" t="s">
        <v>97</v>
      </c>
      <c r="BB61" s="244">
        <v>0</v>
      </c>
      <c r="BC61" s="318" t="s">
        <v>97</v>
      </c>
    </row>
    <row r="62" spans="1:99" s="133" customFormat="1" ht="38.25" customHeight="1">
      <c r="A62" s="262" t="s">
        <v>633</v>
      </c>
      <c r="B62" s="265" t="s">
        <v>826</v>
      </c>
      <c r="C62" s="217" t="s">
        <v>996</v>
      </c>
      <c r="D62" s="368">
        <v>0</v>
      </c>
      <c r="E62" s="255" t="s">
        <v>97</v>
      </c>
      <c r="F62" s="368">
        <v>0</v>
      </c>
      <c r="G62" s="255" t="s">
        <v>97</v>
      </c>
      <c r="H62" s="368">
        <v>0</v>
      </c>
      <c r="I62" s="255" t="s">
        <v>97</v>
      </c>
      <c r="J62" s="368">
        <v>0</v>
      </c>
      <c r="K62" s="255" t="s">
        <v>97</v>
      </c>
      <c r="L62" s="368">
        <v>0</v>
      </c>
      <c r="M62" s="255" t="s">
        <v>97</v>
      </c>
      <c r="N62" s="368">
        <v>0</v>
      </c>
      <c r="O62" s="255" t="s">
        <v>97</v>
      </c>
      <c r="P62" s="368">
        <v>0</v>
      </c>
      <c r="Q62" s="255" t="s">
        <v>97</v>
      </c>
      <c r="R62" s="368">
        <v>0</v>
      </c>
      <c r="S62" s="255" t="s">
        <v>97</v>
      </c>
      <c r="T62" s="368">
        <v>0</v>
      </c>
      <c r="U62" s="255" t="s">
        <v>97</v>
      </c>
      <c r="V62" s="368">
        <v>0</v>
      </c>
      <c r="W62" s="255" t="s">
        <v>97</v>
      </c>
      <c r="X62" s="368">
        <v>0</v>
      </c>
      <c r="Y62" s="344" t="s">
        <v>97</v>
      </c>
      <c r="Z62" s="368">
        <v>0</v>
      </c>
      <c r="AA62" s="255" t="s">
        <v>97</v>
      </c>
      <c r="AB62" s="369">
        <v>0</v>
      </c>
      <c r="AC62" s="255" t="s">
        <v>97</v>
      </c>
      <c r="AD62" s="368">
        <v>0</v>
      </c>
      <c r="AE62" s="255" t="s">
        <v>97</v>
      </c>
      <c r="AF62" s="368">
        <v>0</v>
      </c>
      <c r="AG62" s="255" t="s">
        <v>97</v>
      </c>
      <c r="AH62" s="368">
        <v>0</v>
      </c>
      <c r="AI62" s="255" t="s">
        <v>97</v>
      </c>
      <c r="AJ62" s="368">
        <v>0</v>
      </c>
      <c r="AK62" s="255" t="s">
        <v>97</v>
      </c>
      <c r="AL62" s="255">
        <f>313</f>
        <v>313</v>
      </c>
      <c r="AM62" s="255" t="s">
        <v>97</v>
      </c>
      <c r="AN62" s="368">
        <v>0</v>
      </c>
      <c r="AO62" s="255" t="s">
        <v>97</v>
      </c>
      <c r="AP62" s="368">
        <v>0</v>
      </c>
      <c r="AQ62" s="255" t="s">
        <v>97</v>
      </c>
      <c r="AR62" s="368">
        <v>0</v>
      </c>
      <c r="AS62" s="255" t="s">
        <v>97</v>
      </c>
      <c r="AT62" s="368">
        <v>0</v>
      </c>
      <c r="AU62" s="255" t="s">
        <v>97</v>
      </c>
      <c r="AV62" s="368">
        <v>0</v>
      </c>
      <c r="AW62" s="255" t="s">
        <v>97</v>
      </c>
      <c r="AX62" s="368">
        <v>0</v>
      </c>
      <c r="AY62" s="255" t="s">
        <v>97</v>
      </c>
      <c r="AZ62" s="368">
        <v>2.847</v>
      </c>
      <c r="BA62" s="344" t="s">
        <v>97</v>
      </c>
      <c r="BB62" s="368">
        <v>0</v>
      </c>
      <c r="BC62" s="255" t="s">
        <v>97</v>
      </c>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c r="CF62" s="246"/>
      <c r="CG62" s="246"/>
      <c r="CH62" s="246"/>
      <c r="CI62" s="246"/>
      <c r="CJ62" s="246"/>
      <c r="CK62" s="246"/>
      <c r="CL62" s="246"/>
      <c r="CM62" s="246"/>
      <c r="CN62" s="246"/>
      <c r="CO62" s="246"/>
      <c r="CP62" s="246"/>
      <c r="CQ62" s="246"/>
      <c r="CR62" s="246"/>
      <c r="CS62" s="246"/>
      <c r="CT62" s="246"/>
      <c r="CU62" s="246"/>
    </row>
    <row r="63" spans="1:99" s="246" customFormat="1" ht="40.5" hidden="1" customHeight="1">
      <c r="A63" s="238" t="s">
        <v>160</v>
      </c>
      <c r="B63" s="944" t="s">
        <v>161</v>
      </c>
      <c r="C63" s="252" t="s">
        <v>97</v>
      </c>
      <c r="D63" s="344">
        <v>0</v>
      </c>
      <c r="E63" s="252" t="s">
        <v>97</v>
      </c>
      <c r="F63" s="344">
        <v>0</v>
      </c>
      <c r="G63" s="252" t="s">
        <v>97</v>
      </c>
      <c r="H63" s="344">
        <v>0</v>
      </c>
      <c r="I63" s="252" t="s">
        <v>97</v>
      </c>
      <c r="J63" s="344">
        <v>0</v>
      </c>
      <c r="K63" s="252" t="s">
        <v>97</v>
      </c>
      <c r="L63" s="344">
        <v>0</v>
      </c>
      <c r="M63" s="252" t="s">
        <v>97</v>
      </c>
      <c r="N63" s="344">
        <v>0</v>
      </c>
      <c r="O63" s="252" t="s">
        <v>97</v>
      </c>
      <c r="P63" s="344">
        <v>0</v>
      </c>
      <c r="Q63" s="252" t="s">
        <v>97</v>
      </c>
      <c r="R63" s="344">
        <v>0</v>
      </c>
      <c r="S63" s="252" t="s">
        <v>97</v>
      </c>
      <c r="T63" s="344">
        <v>0</v>
      </c>
      <c r="U63" s="252" t="s">
        <v>97</v>
      </c>
      <c r="V63" s="344">
        <v>0</v>
      </c>
      <c r="W63" s="252" t="s">
        <v>97</v>
      </c>
      <c r="X63" s="344">
        <v>0</v>
      </c>
      <c r="Y63" s="344" t="s">
        <v>97</v>
      </c>
      <c r="Z63" s="344">
        <v>0</v>
      </c>
      <c r="AA63" s="252" t="s">
        <v>97</v>
      </c>
      <c r="AB63" s="344">
        <v>0</v>
      </c>
      <c r="AC63" s="252" t="s">
        <v>97</v>
      </c>
      <c r="AD63" s="344">
        <v>0</v>
      </c>
      <c r="AE63" s="252" t="s">
        <v>97</v>
      </c>
      <c r="AF63" s="344">
        <v>0</v>
      </c>
      <c r="AG63" s="252" t="s">
        <v>97</v>
      </c>
      <c r="AH63" s="344">
        <v>0</v>
      </c>
      <c r="AI63" s="252" t="s">
        <v>97</v>
      </c>
      <c r="AJ63" s="344">
        <v>0</v>
      </c>
      <c r="AK63" s="252" t="s">
        <v>97</v>
      </c>
      <c r="AL63" s="252" t="s">
        <v>97</v>
      </c>
      <c r="AM63" s="252" t="s">
        <v>97</v>
      </c>
      <c r="AN63" s="344">
        <v>0</v>
      </c>
      <c r="AO63" s="252" t="s">
        <v>97</v>
      </c>
      <c r="AP63" s="344">
        <v>0</v>
      </c>
      <c r="AQ63" s="252" t="s">
        <v>97</v>
      </c>
      <c r="AR63" s="344">
        <v>0</v>
      </c>
      <c r="AS63" s="252" t="s">
        <v>97</v>
      </c>
      <c r="AT63" s="344">
        <v>0</v>
      </c>
      <c r="AU63" s="252" t="s">
        <v>97</v>
      </c>
      <c r="AV63" s="344">
        <v>0</v>
      </c>
      <c r="AW63" s="252" t="s">
        <v>97</v>
      </c>
      <c r="AX63" s="344">
        <v>0</v>
      </c>
      <c r="AY63" s="252" t="s">
        <v>97</v>
      </c>
      <c r="AZ63" s="344">
        <v>0</v>
      </c>
      <c r="BA63" s="344" t="s">
        <v>97</v>
      </c>
      <c r="BB63" s="344">
        <v>0</v>
      </c>
      <c r="BC63" s="252" t="s">
        <v>97</v>
      </c>
    </row>
    <row r="64" spans="1:99" s="246" customFormat="1" ht="42.75" hidden="1" customHeight="1">
      <c r="A64" s="238" t="s">
        <v>163</v>
      </c>
      <c r="B64" s="944" t="s">
        <v>164</v>
      </c>
      <c r="C64" s="252" t="s">
        <v>97</v>
      </c>
      <c r="D64" s="344">
        <v>0</v>
      </c>
      <c r="E64" s="252" t="s">
        <v>97</v>
      </c>
      <c r="F64" s="344">
        <v>0</v>
      </c>
      <c r="G64" s="252" t="s">
        <v>97</v>
      </c>
      <c r="H64" s="344">
        <v>0</v>
      </c>
      <c r="I64" s="252" t="s">
        <v>97</v>
      </c>
      <c r="J64" s="344">
        <v>0</v>
      </c>
      <c r="K64" s="252" t="s">
        <v>97</v>
      </c>
      <c r="L64" s="344">
        <v>0</v>
      </c>
      <c r="M64" s="252" t="s">
        <v>97</v>
      </c>
      <c r="N64" s="344">
        <v>0</v>
      </c>
      <c r="O64" s="252" t="s">
        <v>97</v>
      </c>
      <c r="P64" s="344">
        <v>0</v>
      </c>
      <c r="Q64" s="252" t="s">
        <v>97</v>
      </c>
      <c r="R64" s="344">
        <v>0</v>
      </c>
      <c r="S64" s="252" t="s">
        <v>97</v>
      </c>
      <c r="T64" s="344">
        <v>0</v>
      </c>
      <c r="U64" s="252" t="s">
        <v>97</v>
      </c>
      <c r="V64" s="344">
        <v>0</v>
      </c>
      <c r="W64" s="252" t="s">
        <v>97</v>
      </c>
      <c r="X64" s="344">
        <v>0</v>
      </c>
      <c r="Y64" s="344" t="s">
        <v>97</v>
      </c>
      <c r="Z64" s="344">
        <v>0</v>
      </c>
      <c r="AA64" s="252" t="s">
        <v>97</v>
      </c>
      <c r="AB64" s="344">
        <v>0</v>
      </c>
      <c r="AC64" s="252" t="s">
        <v>97</v>
      </c>
      <c r="AD64" s="344">
        <v>0</v>
      </c>
      <c r="AE64" s="252" t="s">
        <v>97</v>
      </c>
      <c r="AF64" s="344">
        <v>0</v>
      </c>
      <c r="AG64" s="252" t="s">
        <v>97</v>
      </c>
      <c r="AH64" s="344">
        <v>0</v>
      </c>
      <c r="AI64" s="252" t="s">
        <v>97</v>
      </c>
      <c r="AJ64" s="344">
        <v>0</v>
      </c>
      <c r="AK64" s="252" t="s">
        <v>97</v>
      </c>
      <c r="AL64" s="252" t="s">
        <v>97</v>
      </c>
      <c r="AM64" s="252" t="s">
        <v>97</v>
      </c>
      <c r="AN64" s="344">
        <v>0</v>
      </c>
      <c r="AO64" s="252" t="s">
        <v>97</v>
      </c>
      <c r="AP64" s="344">
        <v>0</v>
      </c>
      <c r="AQ64" s="252" t="s">
        <v>97</v>
      </c>
      <c r="AR64" s="344">
        <v>0</v>
      </c>
      <c r="AS64" s="252" t="s">
        <v>97</v>
      </c>
      <c r="AT64" s="344">
        <v>0</v>
      </c>
      <c r="AU64" s="252" t="s">
        <v>97</v>
      </c>
      <c r="AV64" s="344">
        <v>0</v>
      </c>
      <c r="AW64" s="252" t="s">
        <v>97</v>
      </c>
      <c r="AX64" s="344">
        <v>0</v>
      </c>
      <c r="AY64" s="252" t="s">
        <v>97</v>
      </c>
      <c r="AZ64" s="344">
        <v>0</v>
      </c>
      <c r="BA64" s="344" t="s">
        <v>97</v>
      </c>
      <c r="BB64" s="344">
        <v>0</v>
      </c>
      <c r="BC64" s="252" t="s">
        <v>97</v>
      </c>
    </row>
    <row r="65" spans="1:256" s="246" customFormat="1" ht="38.25" hidden="1" customHeight="1">
      <c r="A65" s="238" t="s">
        <v>165</v>
      </c>
      <c r="B65" s="944" t="s">
        <v>166</v>
      </c>
      <c r="C65" s="252" t="s">
        <v>97</v>
      </c>
      <c r="D65" s="344">
        <v>0</v>
      </c>
      <c r="E65" s="252" t="s">
        <v>97</v>
      </c>
      <c r="F65" s="344">
        <v>0</v>
      </c>
      <c r="G65" s="252" t="s">
        <v>97</v>
      </c>
      <c r="H65" s="344">
        <v>0</v>
      </c>
      <c r="I65" s="252" t="s">
        <v>97</v>
      </c>
      <c r="J65" s="344">
        <v>0</v>
      </c>
      <c r="K65" s="252" t="s">
        <v>97</v>
      </c>
      <c r="L65" s="344">
        <v>0</v>
      </c>
      <c r="M65" s="252" t="s">
        <v>97</v>
      </c>
      <c r="N65" s="344">
        <v>0</v>
      </c>
      <c r="O65" s="252" t="s">
        <v>97</v>
      </c>
      <c r="P65" s="344">
        <v>0</v>
      </c>
      <c r="Q65" s="252" t="s">
        <v>97</v>
      </c>
      <c r="R65" s="344">
        <v>0</v>
      </c>
      <c r="S65" s="252" t="s">
        <v>97</v>
      </c>
      <c r="T65" s="344">
        <v>0</v>
      </c>
      <c r="U65" s="252" t="s">
        <v>97</v>
      </c>
      <c r="V65" s="344">
        <v>0</v>
      </c>
      <c r="W65" s="252" t="s">
        <v>97</v>
      </c>
      <c r="X65" s="344">
        <v>0</v>
      </c>
      <c r="Y65" s="344" t="s">
        <v>97</v>
      </c>
      <c r="Z65" s="344">
        <v>0</v>
      </c>
      <c r="AA65" s="252" t="s">
        <v>97</v>
      </c>
      <c r="AB65" s="344">
        <v>0</v>
      </c>
      <c r="AC65" s="252" t="s">
        <v>97</v>
      </c>
      <c r="AD65" s="344">
        <v>0</v>
      </c>
      <c r="AE65" s="252" t="s">
        <v>97</v>
      </c>
      <c r="AF65" s="344">
        <v>0</v>
      </c>
      <c r="AG65" s="252" t="s">
        <v>97</v>
      </c>
      <c r="AH65" s="344">
        <v>0</v>
      </c>
      <c r="AI65" s="252" t="s">
        <v>97</v>
      </c>
      <c r="AJ65" s="344">
        <v>0</v>
      </c>
      <c r="AK65" s="252" t="s">
        <v>97</v>
      </c>
      <c r="AL65" s="252" t="s">
        <v>97</v>
      </c>
      <c r="AM65" s="252" t="s">
        <v>97</v>
      </c>
      <c r="AN65" s="344">
        <v>0</v>
      </c>
      <c r="AO65" s="252" t="s">
        <v>97</v>
      </c>
      <c r="AP65" s="344">
        <v>0</v>
      </c>
      <c r="AQ65" s="252" t="s">
        <v>97</v>
      </c>
      <c r="AR65" s="344">
        <v>0</v>
      </c>
      <c r="AS65" s="252" t="s">
        <v>97</v>
      </c>
      <c r="AT65" s="344">
        <v>0</v>
      </c>
      <c r="AU65" s="252" t="s">
        <v>97</v>
      </c>
      <c r="AV65" s="344">
        <v>0</v>
      </c>
      <c r="AW65" s="252" t="s">
        <v>97</v>
      </c>
      <c r="AX65" s="344">
        <v>0</v>
      </c>
      <c r="AY65" s="252" t="s">
        <v>97</v>
      </c>
      <c r="AZ65" s="344">
        <v>0</v>
      </c>
      <c r="BA65" s="344" t="s">
        <v>97</v>
      </c>
      <c r="BB65" s="344">
        <v>0</v>
      </c>
      <c r="BC65" s="252" t="s">
        <v>97</v>
      </c>
    </row>
    <row r="66" spans="1:256" s="246" customFormat="1" ht="39" hidden="1" customHeight="1">
      <c r="A66" s="238" t="s">
        <v>167</v>
      </c>
      <c r="B66" s="944" t="s">
        <v>168</v>
      </c>
      <c r="C66" s="252" t="s">
        <v>97</v>
      </c>
      <c r="D66" s="344">
        <v>0</v>
      </c>
      <c r="E66" s="252" t="s">
        <v>97</v>
      </c>
      <c r="F66" s="344">
        <v>0</v>
      </c>
      <c r="G66" s="252" t="s">
        <v>97</v>
      </c>
      <c r="H66" s="344">
        <v>0</v>
      </c>
      <c r="I66" s="252" t="s">
        <v>97</v>
      </c>
      <c r="J66" s="344">
        <v>0</v>
      </c>
      <c r="K66" s="252" t="s">
        <v>97</v>
      </c>
      <c r="L66" s="344">
        <v>0</v>
      </c>
      <c r="M66" s="252" t="s">
        <v>97</v>
      </c>
      <c r="N66" s="344">
        <v>0</v>
      </c>
      <c r="O66" s="252" t="s">
        <v>97</v>
      </c>
      <c r="P66" s="344">
        <v>0</v>
      </c>
      <c r="Q66" s="252" t="s">
        <v>97</v>
      </c>
      <c r="R66" s="344">
        <v>0</v>
      </c>
      <c r="S66" s="252" t="s">
        <v>97</v>
      </c>
      <c r="T66" s="344">
        <v>0</v>
      </c>
      <c r="U66" s="252" t="s">
        <v>97</v>
      </c>
      <c r="V66" s="344">
        <v>0</v>
      </c>
      <c r="W66" s="252" t="s">
        <v>97</v>
      </c>
      <c r="X66" s="344">
        <v>0</v>
      </c>
      <c r="Y66" s="344" t="s">
        <v>97</v>
      </c>
      <c r="Z66" s="344">
        <v>0</v>
      </c>
      <c r="AA66" s="252" t="s">
        <v>97</v>
      </c>
      <c r="AB66" s="344">
        <v>0</v>
      </c>
      <c r="AC66" s="252" t="s">
        <v>97</v>
      </c>
      <c r="AD66" s="344">
        <v>0</v>
      </c>
      <c r="AE66" s="252" t="s">
        <v>97</v>
      </c>
      <c r="AF66" s="344">
        <v>0</v>
      </c>
      <c r="AG66" s="252" t="s">
        <v>97</v>
      </c>
      <c r="AH66" s="344">
        <v>0</v>
      </c>
      <c r="AI66" s="252" t="s">
        <v>97</v>
      </c>
      <c r="AJ66" s="344">
        <v>0</v>
      </c>
      <c r="AK66" s="252" t="s">
        <v>97</v>
      </c>
      <c r="AL66" s="252" t="s">
        <v>97</v>
      </c>
      <c r="AM66" s="252" t="s">
        <v>97</v>
      </c>
      <c r="AN66" s="344">
        <v>0</v>
      </c>
      <c r="AO66" s="252" t="s">
        <v>97</v>
      </c>
      <c r="AP66" s="344">
        <v>0</v>
      </c>
      <c r="AQ66" s="252" t="s">
        <v>97</v>
      </c>
      <c r="AR66" s="344">
        <v>0</v>
      </c>
      <c r="AS66" s="252" t="s">
        <v>97</v>
      </c>
      <c r="AT66" s="344">
        <v>0</v>
      </c>
      <c r="AU66" s="252" t="s">
        <v>97</v>
      </c>
      <c r="AV66" s="344">
        <v>0</v>
      </c>
      <c r="AW66" s="252" t="s">
        <v>97</v>
      </c>
      <c r="AX66" s="344">
        <v>0</v>
      </c>
      <c r="AY66" s="252" t="s">
        <v>97</v>
      </c>
      <c r="AZ66" s="344">
        <v>0</v>
      </c>
      <c r="BA66" s="344" t="s">
        <v>97</v>
      </c>
      <c r="BB66" s="344">
        <v>0</v>
      </c>
      <c r="BC66" s="252" t="s">
        <v>97</v>
      </c>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c r="GA66" s="288"/>
      <c r="GB66" s="288"/>
      <c r="GC66" s="288"/>
      <c r="GD66" s="288"/>
      <c r="GE66" s="288"/>
      <c r="GF66" s="288"/>
      <c r="GG66" s="288"/>
      <c r="GH66" s="288"/>
      <c r="GI66" s="288"/>
      <c r="GJ66" s="288"/>
      <c r="GK66" s="288"/>
      <c r="GL66" s="288"/>
      <c r="GM66" s="288"/>
      <c r="GN66" s="288"/>
      <c r="GO66" s="288"/>
      <c r="GP66" s="288"/>
      <c r="GQ66" s="288"/>
      <c r="GR66" s="288"/>
      <c r="GS66" s="288"/>
      <c r="GT66" s="288"/>
      <c r="GU66" s="288"/>
      <c r="GV66" s="288"/>
      <c r="GW66" s="288"/>
      <c r="GX66" s="288"/>
      <c r="GY66" s="288"/>
      <c r="GZ66" s="288"/>
      <c r="HA66" s="288"/>
      <c r="HB66" s="288"/>
      <c r="HC66" s="288"/>
      <c r="HD66" s="288"/>
      <c r="HE66" s="288"/>
      <c r="HF66" s="288"/>
      <c r="HG66" s="288"/>
      <c r="HH66" s="288"/>
      <c r="HI66" s="288"/>
      <c r="HJ66" s="288"/>
      <c r="HK66" s="288"/>
      <c r="HL66" s="288"/>
      <c r="HM66" s="288"/>
      <c r="HN66" s="288"/>
      <c r="HO66" s="288"/>
      <c r="HP66" s="288"/>
      <c r="HQ66" s="288"/>
      <c r="HR66" s="288"/>
      <c r="HS66" s="288"/>
      <c r="HT66" s="288"/>
      <c r="HU66" s="288"/>
      <c r="HV66" s="288"/>
      <c r="HW66" s="288"/>
      <c r="HX66" s="288"/>
      <c r="HY66" s="288"/>
      <c r="HZ66" s="288"/>
      <c r="IA66" s="288"/>
      <c r="IB66" s="288"/>
      <c r="IC66" s="288"/>
      <c r="ID66" s="288"/>
      <c r="IE66" s="288"/>
      <c r="IF66" s="288"/>
      <c r="IG66" s="288"/>
      <c r="IH66" s="288"/>
      <c r="II66" s="288"/>
      <c r="IJ66" s="288"/>
      <c r="IK66" s="288"/>
      <c r="IL66" s="288"/>
      <c r="IM66" s="288"/>
      <c r="IN66" s="288"/>
      <c r="IO66" s="288"/>
      <c r="IP66" s="288"/>
      <c r="IQ66" s="288"/>
      <c r="IR66" s="288"/>
      <c r="IS66" s="288"/>
      <c r="IT66" s="288"/>
      <c r="IU66" s="288"/>
      <c r="IV66" s="288"/>
    </row>
    <row r="67" spans="1:256" s="246" customFormat="1" ht="39" hidden="1" customHeight="1">
      <c r="A67" s="238" t="s">
        <v>169</v>
      </c>
      <c r="B67" s="944" t="s">
        <v>170</v>
      </c>
      <c r="C67" s="252" t="s">
        <v>97</v>
      </c>
      <c r="D67" s="344">
        <v>0</v>
      </c>
      <c r="E67" s="252" t="s">
        <v>97</v>
      </c>
      <c r="F67" s="344">
        <v>0</v>
      </c>
      <c r="G67" s="252" t="s">
        <v>97</v>
      </c>
      <c r="H67" s="344">
        <v>0</v>
      </c>
      <c r="I67" s="252" t="s">
        <v>97</v>
      </c>
      <c r="J67" s="344">
        <v>0</v>
      </c>
      <c r="K67" s="252" t="s">
        <v>97</v>
      </c>
      <c r="L67" s="344">
        <v>0</v>
      </c>
      <c r="M67" s="252" t="s">
        <v>97</v>
      </c>
      <c r="N67" s="344">
        <v>0</v>
      </c>
      <c r="O67" s="252" t="s">
        <v>97</v>
      </c>
      <c r="P67" s="344">
        <v>0</v>
      </c>
      <c r="Q67" s="252" t="s">
        <v>97</v>
      </c>
      <c r="R67" s="344">
        <v>0</v>
      </c>
      <c r="S67" s="252" t="s">
        <v>97</v>
      </c>
      <c r="T67" s="344">
        <v>0</v>
      </c>
      <c r="U67" s="252" t="s">
        <v>97</v>
      </c>
      <c r="V67" s="344">
        <v>0</v>
      </c>
      <c r="W67" s="252" t="s">
        <v>97</v>
      </c>
      <c r="X67" s="344">
        <f>0</f>
        <v>0</v>
      </c>
      <c r="Y67" s="344" t="s">
        <v>97</v>
      </c>
      <c r="Z67" s="344">
        <v>0</v>
      </c>
      <c r="AA67" s="252" t="s">
        <v>97</v>
      </c>
      <c r="AB67" s="344">
        <v>0</v>
      </c>
      <c r="AC67" s="252" t="s">
        <v>97</v>
      </c>
      <c r="AD67" s="344">
        <v>0</v>
      </c>
      <c r="AE67" s="252" t="s">
        <v>97</v>
      </c>
      <c r="AF67" s="344">
        <v>0</v>
      </c>
      <c r="AG67" s="252" t="s">
        <v>97</v>
      </c>
      <c r="AH67" s="344">
        <v>0</v>
      </c>
      <c r="AI67" s="252" t="s">
        <v>97</v>
      </c>
      <c r="AJ67" s="344">
        <v>0</v>
      </c>
      <c r="AK67" s="252" t="s">
        <v>97</v>
      </c>
      <c r="AL67" s="252" t="s">
        <v>97</v>
      </c>
      <c r="AM67" s="252" t="s">
        <v>97</v>
      </c>
      <c r="AN67" s="344">
        <v>0</v>
      </c>
      <c r="AO67" s="252" t="s">
        <v>97</v>
      </c>
      <c r="AP67" s="344">
        <v>0</v>
      </c>
      <c r="AQ67" s="252" t="s">
        <v>97</v>
      </c>
      <c r="AR67" s="344">
        <v>0</v>
      </c>
      <c r="AS67" s="252" t="s">
        <v>97</v>
      </c>
      <c r="AT67" s="344">
        <v>0</v>
      </c>
      <c r="AU67" s="252" t="s">
        <v>97</v>
      </c>
      <c r="AV67" s="344">
        <v>0</v>
      </c>
      <c r="AW67" s="252" t="s">
        <v>97</v>
      </c>
      <c r="AX67" s="344">
        <v>0</v>
      </c>
      <c r="AY67" s="252" t="s">
        <v>97</v>
      </c>
      <c r="AZ67" s="344">
        <v>0</v>
      </c>
      <c r="BA67" s="344" t="s">
        <v>97</v>
      </c>
      <c r="BB67" s="344">
        <v>0</v>
      </c>
      <c r="BC67" s="252" t="s">
        <v>97</v>
      </c>
    </row>
    <row r="68" spans="1:256" s="246" customFormat="1" ht="38.25" hidden="1" customHeight="1">
      <c r="A68" s="238" t="s">
        <v>171</v>
      </c>
      <c r="B68" s="944" t="s">
        <v>172</v>
      </c>
      <c r="C68" s="252" t="s">
        <v>97</v>
      </c>
      <c r="D68" s="344">
        <v>0</v>
      </c>
      <c r="E68" s="252" t="s">
        <v>97</v>
      </c>
      <c r="F68" s="344">
        <v>0</v>
      </c>
      <c r="G68" s="252" t="s">
        <v>97</v>
      </c>
      <c r="H68" s="344">
        <v>0</v>
      </c>
      <c r="I68" s="252" t="s">
        <v>97</v>
      </c>
      <c r="J68" s="344">
        <v>0</v>
      </c>
      <c r="K68" s="252" t="s">
        <v>97</v>
      </c>
      <c r="L68" s="344">
        <v>0</v>
      </c>
      <c r="M68" s="252" t="s">
        <v>97</v>
      </c>
      <c r="N68" s="344">
        <v>0</v>
      </c>
      <c r="O68" s="252" t="s">
        <v>97</v>
      </c>
      <c r="P68" s="344">
        <v>0</v>
      </c>
      <c r="Q68" s="252" t="s">
        <v>97</v>
      </c>
      <c r="R68" s="344">
        <v>0</v>
      </c>
      <c r="S68" s="252" t="s">
        <v>97</v>
      </c>
      <c r="T68" s="344">
        <v>0</v>
      </c>
      <c r="U68" s="252" t="s">
        <v>97</v>
      </c>
      <c r="V68" s="344">
        <v>0</v>
      </c>
      <c r="W68" s="252" t="s">
        <v>97</v>
      </c>
      <c r="X68" s="344">
        <v>0</v>
      </c>
      <c r="Y68" s="344" t="s">
        <v>97</v>
      </c>
      <c r="Z68" s="344">
        <v>0</v>
      </c>
      <c r="AA68" s="252" t="s">
        <v>97</v>
      </c>
      <c r="AB68" s="344">
        <v>0</v>
      </c>
      <c r="AC68" s="252" t="s">
        <v>97</v>
      </c>
      <c r="AD68" s="344">
        <v>0</v>
      </c>
      <c r="AE68" s="252" t="s">
        <v>97</v>
      </c>
      <c r="AF68" s="344">
        <v>0</v>
      </c>
      <c r="AG68" s="252" t="s">
        <v>97</v>
      </c>
      <c r="AH68" s="344">
        <v>0</v>
      </c>
      <c r="AI68" s="252" t="s">
        <v>97</v>
      </c>
      <c r="AJ68" s="344">
        <v>0</v>
      </c>
      <c r="AK68" s="252" t="s">
        <v>97</v>
      </c>
      <c r="AL68" s="252" t="s">
        <v>97</v>
      </c>
      <c r="AM68" s="252" t="s">
        <v>97</v>
      </c>
      <c r="AN68" s="344">
        <v>0</v>
      </c>
      <c r="AO68" s="252" t="s">
        <v>97</v>
      </c>
      <c r="AP68" s="344">
        <v>0</v>
      </c>
      <c r="AQ68" s="252" t="s">
        <v>97</v>
      </c>
      <c r="AR68" s="344">
        <v>0</v>
      </c>
      <c r="AS68" s="252" t="s">
        <v>97</v>
      </c>
      <c r="AT68" s="344">
        <v>0</v>
      </c>
      <c r="AU68" s="252" t="s">
        <v>97</v>
      </c>
      <c r="AV68" s="344">
        <v>0</v>
      </c>
      <c r="AW68" s="252" t="s">
        <v>97</v>
      </c>
      <c r="AX68" s="344">
        <v>0</v>
      </c>
      <c r="AY68" s="252" t="s">
        <v>97</v>
      </c>
      <c r="AZ68" s="344">
        <v>0</v>
      </c>
      <c r="BA68" s="344" t="s">
        <v>97</v>
      </c>
      <c r="BB68" s="344">
        <v>0</v>
      </c>
      <c r="BC68" s="252" t="s">
        <v>97</v>
      </c>
    </row>
    <row r="69" spans="1:256" s="246" customFormat="1" ht="37.5" hidden="1" customHeight="1">
      <c r="A69" s="238" t="s">
        <v>173</v>
      </c>
      <c r="B69" s="944" t="s">
        <v>174</v>
      </c>
      <c r="C69" s="252" t="s">
        <v>97</v>
      </c>
      <c r="D69" s="344">
        <v>0</v>
      </c>
      <c r="E69" s="252" t="s">
        <v>97</v>
      </c>
      <c r="F69" s="344">
        <v>0</v>
      </c>
      <c r="G69" s="252" t="s">
        <v>97</v>
      </c>
      <c r="H69" s="344">
        <v>0</v>
      </c>
      <c r="I69" s="252" t="s">
        <v>97</v>
      </c>
      <c r="J69" s="344">
        <v>0</v>
      </c>
      <c r="K69" s="252" t="s">
        <v>97</v>
      </c>
      <c r="L69" s="344">
        <v>0</v>
      </c>
      <c r="M69" s="252" t="s">
        <v>97</v>
      </c>
      <c r="N69" s="344">
        <v>0</v>
      </c>
      <c r="O69" s="252" t="s">
        <v>97</v>
      </c>
      <c r="P69" s="344">
        <v>0</v>
      </c>
      <c r="Q69" s="252" t="s">
        <v>97</v>
      </c>
      <c r="R69" s="344">
        <v>0</v>
      </c>
      <c r="S69" s="252" t="s">
        <v>97</v>
      </c>
      <c r="T69" s="344">
        <v>0</v>
      </c>
      <c r="U69" s="252" t="s">
        <v>97</v>
      </c>
      <c r="V69" s="344">
        <v>0</v>
      </c>
      <c r="W69" s="252" t="s">
        <v>97</v>
      </c>
      <c r="X69" s="344">
        <v>0</v>
      </c>
      <c r="Y69" s="344" t="s">
        <v>97</v>
      </c>
      <c r="Z69" s="344">
        <v>0</v>
      </c>
      <c r="AA69" s="252" t="s">
        <v>97</v>
      </c>
      <c r="AB69" s="344">
        <v>0</v>
      </c>
      <c r="AC69" s="252" t="s">
        <v>97</v>
      </c>
      <c r="AD69" s="344">
        <v>0</v>
      </c>
      <c r="AE69" s="252" t="s">
        <v>97</v>
      </c>
      <c r="AF69" s="344">
        <v>0</v>
      </c>
      <c r="AG69" s="252" t="s">
        <v>97</v>
      </c>
      <c r="AH69" s="344">
        <v>0</v>
      </c>
      <c r="AI69" s="252" t="s">
        <v>97</v>
      </c>
      <c r="AJ69" s="344">
        <v>0</v>
      </c>
      <c r="AK69" s="252" t="s">
        <v>97</v>
      </c>
      <c r="AL69" s="252" t="s">
        <v>97</v>
      </c>
      <c r="AM69" s="252" t="s">
        <v>97</v>
      </c>
      <c r="AN69" s="344">
        <v>0</v>
      </c>
      <c r="AO69" s="252" t="s">
        <v>97</v>
      </c>
      <c r="AP69" s="344">
        <v>0</v>
      </c>
      <c r="AQ69" s="252" t="s">
        <v>97</v>
      </c>
      <c r="AR69" s="344">
        <v>0</v>
      </c>
      <c r="AS69" s="252" t="s">
        <v>97</v>
      </c>
      <c r="AT69" s="344">
        <v>0</v>
      </c>
      <c r="AU69" s="252" t="s">
        <v>97</v>
      </c>
      <c r="AV69" s="344">
        <v>0</v>
      </c>
      <c r="AW69" s="252" t="s">
        <v>97</v>
      </c>
      <c r="AX69" s="344">
        <v>0</v>
      </c>
      <c r="AY69" s="252" t="s">
        <v>97</v>
      </c>
      <c r="AZ69" s="344">
        <v>0</v>
      </c>
      <c r="BA69" s="344" t="s">
        <v>97</v>
      </c>
      <c r="BB69" s="344">
        <v>0</v>
      </c>
      <c r="BC69" s="252" t="s">
        <v>97</v>
      </c>
    </row>
    <row r="70" spans="1:256" s="246" customFormat="1" ht="38.25" customHeight="1">
      <c r="A70" s="238" t="s">
        <v>175</v>
      </c>
      <c r="B70" s="944" t="s">
        <v>176</v>
      </c>
      <c r="C70" s="252" t="s">
        <v>97</v>
      </c>
      <c r="D70" s="344">
        <v>0</v>
      </c>
      <c r="E70" s="252" t="s">
        <v>97</v>
      </c>
      <c r="F70" s="344">
        <v>0</v>
      </c>
      <c r="G70" s="252" t="s">
        <v>97</v>
      </c>
      <c r="H70" s="344">
        <v>0</v>
      </c>
      <c r="I70" s="252" t="s">
        <v>97</v>
      </c>
      <c r="J70" s="344">
        <v>0</v>
      </c>
      <c r="K70" s="252" t="s">
        <v>97</v>
      </c>
      <c r="L70" s="344">
        <v>0</v>
      </c>
      <c r="M70" s="252" t="s">
        <v>97</v>
      </c>
      <c r="N70" s="344">
        <v>0</v>
      </c>
      <c r="O70" s="252" t="s">
        <v>97</v>
      </c>
      <c r="P70" s="344">
        <v>0</v>
      </c>
      <c r="Q70" s="252" t="s">
        <v>97</v>
      </c>
      <c r="R70" s="344">
        <v>0</v>
      </c>
      <c r="S70" s="252" t="s">
        <v>97</v>
      </c>
      <c r="T70" s="344">
        <v>0</v>
      </c>
      <c r="U70" s="252" t="s">
        <v>97</v>
      </c>
      <c r="V70" s="344">
        <v>0</v>
      </c>
      <c r="W70" s="252" t="s">
        <v>97</v>
      </c>
      <c r="X70" s="344">
        <v>0</v>
      </c>
      <c r="Y70" s="344" t="s">
        <v>97</v>
      </c>
      <c r="Z70" s="344">
        <v>0</v>
      </c>
      <c r="AA70" s="252" t="s">
        <v>97</v>
      </c>
      <c r="AB70" s="344">
        <v>0</v>
      </c>
      <c r="AC70" s="252" t="s">
        <v>97</v>
      </c>
      <c r="AD70" s="344">
        <v>0</v>
      </c>
      <c r="AE70" s="252" t="s">
        <v>97</v>
      </c>
      <c r="AF70" s="344">
        <v>0</v>
      </c>
      <c r="AG70" s="252" t="s">
        <v>97</v>
      </c>
      <c r="AH70" s="344">
        <v>0</v>
      </c>
      <c r="AI70" s="252" t="s">
        <v>97</v>
      </c>
      <c r="AJ70" s="344">
        <v>0</v>
      </c>
      <c r="AK70" s="252" t="s">
        <v>97</v>
      </c>
      <c r="AL70" s="252" t="s">
        <v>97</v>
      </c>
      <c r="AM70" s="252" t="s">
        <v>97</v>
      </c>
      <c r="AN70" s="344">
        <v>0</v>
      </c>
      <c r="AO70" s="252" t="s">
        <v>97</v>
      </c>
      <c r="AP70" s="344">
        <v>0</v>
      </c>
      <c r="AQ70" s="252" t="s">
        <v>97</v>
      </c>
      <c r="AR70" s="344">
        <v>0</v>
      </c>
      <c r="AS70" s="252" t="s">
        <v>97</v>
      </c>
      <c r="AT70" s="344">
        <v>0</v>
      </c>
      <c r="AU70" s="252" t="s">
        <v>97</v>
      </c>
      <c r="AV70" s="344">
        <v>0</v>
      </c>
      <c r="AW70" s="252" t="s">
        <v>97</v>
      </c>
      <c r="AX70" s="344">
        <v>0</v>
      </c>
      <c r="AY70" s="252" t="s">
        <v>97</v>
      </c>
      <c r="AZ70" s="344">
        <v>0</v>
      </c>
      <c r="BA70" s="344" t="s">
        <v>97</v>
      </c>
      <c r="BB70" s="344">
        <v>0</v>
      </c>
      <c r="BC70" s="252" t="s">
        <v>97</v>
      </c>
    </row>
    <row r="71" spans="1:256" s="246" customFormat="1" ht="36" customHeight="1">
      <c r="A71" s="238" t="s">
        <v>177</v>
      </c>
      <c r="B71" s="944" t="s">
        <v>178</v>
      </c>
      <c r="C71" s="252" t="s">
        <v>97</v>
      </c>
      <c r="D71" s="344">
        <v>0</v>
      </c>
      <c r="E71" s="252" t="s">
        <v>97</v>
      </c>
      <c r="F71" s="344">
        <v>0</v>
      </c>
      <c r="G71" s="252" t="s">
        <v>97</v>
      </c>
      <c r="H71" s="344">
        <v>0</v>
      </c>
      <c r="I71" s="252" t="s">
        <v>97</v>
      </c>
      <c r="J71" s="344">
        <v>0</v>
      </c>
      <c r="K71" s="252" t="s">
        <v>97</v>
      </c>
      <c r="L71" s="344">
        <v>0</v>
      </c>
      <c r="M71" s="252" t="s">
        <v>97</v>
      </c>
      <c r="N71" s="344">
        <v>0</v>
      </c>
      <c r="O71" s="252" t="s">
        <v>97</v>
      </c>
      <c r="P71" s="344">
        <v>0</v>
      </c>
      <c r="Q71" s="252" t="s">
        <v>97</v>
      </c>
      <c r="R71" s="344">
        <v>0</v>
      </c>
      <c r="S71" s="252" t="s">
        <v>97</v>
      </c>
      <c r="T71" s="344">
        <v>0</v>
      </c>
      <c r="U71" s="252" t="s">
        <v>97</v>
      </c>
      <c r="V71" s="344">
        <v>0</v>
      </c>
      <c r="W71" s="252" t="s">
        <v>97</v>
      </c>
      <c r="X71" s="344">
        <v>0</v>
      </c>
      <c r="Y71" s="344" t="s">
        <v>97</v>
      </c>
      <c r="Z71" s="344">
        <v>0</v>
      </c>
      <c r="AA71" s="252" t="s">
        <v>97</v>
      </c>
      <c r="AB71" s="344">
        <v>0</v>
      </c>
      <c r="AC71" s="252" t="s">
        <v>97</v>
      </c>
      <c r="AD71" s="344">
        <v>0</v>
      </c>
      <c r="AE71" s="252" t="s">
        <v>97</v>
      </c>
      <c r="AF71" s="344">
        <v>0</v>
      </c>
      <c r="AG71" s="252" t="s">
        <v>97</v>
      </c>
      <c r="AH71" s="344">
        <v>0</v>
      </c>
      <c r="AI71" s="252" t="s">
        <v>97</v>
      </c>
      <c r="AJ71" s="344">
        <v>0</v>
      </c>
      <c r="AK71" s="252" t="s">
        <v>97</v>
      </c>
      <c r="AL71" s="252" t="s">
        <v>97</v>
      </c>
      <c r="AM71" s="252" t="s">
        <v>97</v>
      </c>
      <c r="AN71" s="344">
        <v>0</v>
      </c>
      <c r="AO71" s="252" t="s">
        <v>97</v>
      </c>
      <c r="AP71" s="344">
        <v>0</v>
      </c>
      <c r="AQ71" s="252" t="s">
        <v>97</v>
      </c>
      <c r="AR71" s="344">
        <v>0</v>
      </c>
      <c r="AS71" s="252" t="s">
        <v>97</v>
      </c>
      <c r="AT71" s="344">
        <v>0</v>
      </c>
      <c r="AU71" s="252" t="s">
        <v>97</v>
      </c>
      <c r="AV71" s="344">
        <v>0</v>
      </c>
      <c r="AW71" s="252" t="s">
        <v>97</v>
      </c>
      <c r="AX71" s="344">
        <v>0</v>
      </c>
      <c r="AY71" s="252" t="s">
        <v>97</v>
      </c>
      <c r="AZ71" s="344">
        <v>0</v>
      </c>
      <c r="BA71" s="344" t="s">
        <v>97</v>
      </c>
      <c r="BB71" s="344">
        <v>0</v>
      </c>
      <c r="BC71" s="252" t="s">
        <v>97</v>
      </c>
    </row>
    <row r="72" spans="1:256" s="246" customFormat="1" ht="39" customHeight="1">
      <c r="A72" s="238" t="s">
        <v>179</v>
      </c>
      <c r="B72" s="944" t="s">
        <v>180</v>
      </c>
      <c r="C72" s="252" t="s">
        <v>97</v>
      </c>
      <c r="D72" s="344">
        <v>0</v>
      </c>
      <c r="E72" s="252" t="s">
        <v>97</v>
      </c>
      <c r="F72" s="344">
        <v>0</v>
      </c>
      <c r="G72" s="252" t="s">
        <v>97</v>
      </c>
      <c r="H72" s="344">
        <v>0</v>
      </c>
      <c r="I72" s="252" t="s">
        <v>97</v>
      </c>
      <c r="J72" s="344">
        <v>0</v>
      </c>
      <c r="K72" s="252" t="s">
        <v>97</v>
      </c>
      <c r="L72" s="344">
        <v>0</v>
      </c>
      <c r="M72" s="252" t="s">
        <v>97</v>
      </c>
      <c r="N72" s="344">
        <v>0</v>
      </c>
      <c r="O72" s="252" t="s">
        <v>97</v>
      </c>
      <c r="P72" s="344">
        <v>0</v>
      </c>
      <c r="Q72" s="252" t="s">
        <v>97</v>
      </c>
      <c r="R72" s="344">
        <v>0</v>
      </c>
      <c r="S72" s="252" t="s">
        <v>97</v>
      </c>
      <c r="T72" s="344">
        <v>0</v>
      </c>
      <c r="U72" s="252" t="s">
        <v>97</v>
      </c>
      <c r="V72" s="344">
        <v>0</v>
      </c>
      <c r="W72" s="252" t="s">
        <v>97</v>
      </c>
      <c r="X72" s="344">
        <v>0</v>
      </c>
      <c r="Y72" s="344" t="s">
        <v>97</v>
      </c>
      <c r="Z72" s="344">
        <v>0</v>
      </c>
      <c r="AA72" s="252" t="s">
        <v>97</v>
      </c>
      <c r="AB72" s="344">
        <v>0</v>
      </c>
      <c r="AC72" s="252" t="s">
        <v>97</v>
      </c>
      <c r="AD72" s="344">
        <v>0</v>
      </c>
      <c r="AE72" s="252" t="s">
        <v>97</v>
      </c>
      <c r="AF72" s="344">
        <v>0</v>
      </c>
      <c r="AG72" s="252" t="s">
        <v>97</v>
      </c>
      <c r="AH72" s="344">
        <v>0</v>
      </c>
      <c r="AI72" s="252" t="s">
        <v>97</v>
      </c>
      <c r="AJ72" s="344">
        <v>0</v>
      </c>
      <c r="AK72" s="252" t="s">
        <v>97</v>
      </c>
      <c r="AL72" s="252" t="s">
        <v>97</v>
      </c>
      <c r="AM72" s="252" t="s">
        <v>97</v>
      </c>
      <c r="AN72" s="344">
        <v>0</v>
      </c>
      <c r="AO72" s="252" t="s">
        <v>97</v>
      </c>
      <c r="AP72" s="344">
        <v>0</v>
      </c>
      <c r="AQ72" s="252" t="s">
        <v>97</v>
      </c>
      <c r="AR72" s="344">
        <v>0</v>
      </c>
      <c r="AS72" s="252" t="s">
        <v>97</v>
      </c>
      <c r="AT72" s="344">
        <v>0</v>
      </c>
      <c r="AU72" s="252" t="s">
        <v>97</v>
      </c>
      <c r="AV72" s="344">
        <v>0</v>
      </c>
      <c r="AW72" s="252" t="s">
        <v>97</v>
      </c>
      <c r="AX72" s="344">
        <v>0</v>
      </c>
      <c r="AY72" s="252" t="s">
        <v>97</v>
      </c>
      <c r="AZ72" s="344">
        <v>0</v>
      </c>
      <c r="BA72" s="344" t="s">
        <v>97</v>
      </c>
      <c r="BB72" s="344">
        <v>0</v>
      </c>
      <c r="BC72" s="252" t="s">
        <v>97</v>
      </c>
    </row>
    <row r="73" spans="1:256" s="347" customFormat="1" ht="51" customHeight="1">
      <c r="A73" s="312" t="s">
        <v>181</v>
      </c>
      <c r="B73" s="313" t="s">
        <v>182</v>
      </c>
      <c r="C73" s="319" t="s">
        <v>97</v>
      </c>
      <c r="D73" s="346">
        <v>0</v>
      </c>
      <c r="E73" s="319" t="s">
        <v>97</v>
      </c>
      <c r="F73" s="346">
        <v>0</v>
      </c>
      <c r="G73" s="319" t="s">
        <v>97</v>
      </c>
      <c r="H73" s="346">
        <v>0</v>
      </c>
      <c r="I73" s="319" t="s">
        <v>97</v>
      </c>
      <c r="J73" s="346">
        <v>0</v>
      </c>
      <c r="K73" s="319" t="s">
        <v>97</v>
      </c>
      <c r="L73" s="346">
        <v>0</v>
      </c>
      <c r="M73" s="319" t="s">
        <v>97</v>
      </c>
      <c r="N73" s="346">
        <v>0</v>
      </c>
      <c r="O73" s="319" t="s">
        <v>97</v>
      </c>
      <c r="P73" s="346">
        <v>0</v>
      </c>
      <c r="Q73" s="319" t="s">
        <v>97</v>
      </c>
      <c r="R73" s="346">
        <v>0</v>
      </c>
      <c r="S73" s="319" t="s">
        <v>97</v>
      </c>
      <c r="T73" s="346">
        <v>0</v>
      </c>
      <c r="U73" s="319" t="s">
        <v>97</v>
      </c>
      <c r="V73" s="346">
        <v>0</v>
      </c>
      <c r="W73" s="319" t="s">
        <v>97</v>
      </c>
      <c r="X73" s="346">
        <v>0</v>
      </c>
      <c r="Y73" s="344" t="s">
        <v>97</v>
      </c>
      <c r="Z73" s="346">
        <v>0</v>
      </c>
      <c r="AA73" s="319" t="s">
        <v>97</v>
      </c>
      <c r="AB73" s="346">
        <v>0</v>
      </c>
      <c r="AC73" s="319" t="s">
        <v>97</v>
      </c>
      <c r="AD73" s="346">
        <v>0</v>
      </c>
      <c r="AE73" s="319" t="s">
        <v>97</v>
      </c>
      <c r="AF73" s="346">
        <v>0</v>
      </c>
      <c r="AG73" s="319" t="s">
        <v>97</v>
      </c>
      <c r="AH73" s="346">
        <v>0</v>
      </c>
      <c r="AI73" s="319" t="s">
        <v>97</v>
      </c>
      <c r="AJ73" s="344">
        <v>0</v>
      </c>
      <c r="AK73" s="319" t="s">
        <v>97</v>
      </c>
      <c r="AL73" s="319" t="s">
        <v>97</v>
      </c>
      <c r="AM73" s="319" t="s">
        <v>97</v>
      </c>
      <c r="AN73" s="346">
        <v>0</v>
      </c>
      <c r="AO73" s="319" t="s">
        <v>97</v>
      </c>
      <c r="AP73" s="346">
        <v>0</v>
      </c>
      <c r="AQ73" s="319" t="s">
        <v>97</v>
      </c>
      <c r="AR73" s="346">
        <v>0</v>
      </c>
      <c r="AS73" s="319" t="s">
        <v>97</v>
      </c>
      <c r="AT73" s="346">
        <v>0</v>
      </c>
      <c r="AU73" s="319" t="s">
        <v>97</v>
      </c>
      <c r="AV73" s="346">
        <v>0</v>
      </c>
      <c r="AW73" s="319" t="s">
        <v>97</v>
      </c>
      <c r="AX73" s="346">
        <v>0</v>
      </c>
      <c r="AY73" s="319" t="s">
        <v>97</v>
      </c>
      <c r="AZ73" s="346">
        <v>0</v>
      </c>
      <c r="BA73" s="344" t="s">
        <v>97</v>
      </c>
      <c r="BB73" s="346">
        <v>0</v>
      </c>
      <c r="BC73" s="319" t="s">
        <v>97</v>
      </c>
    </row>
    <row r="74" spans="1:256" s="246" customFormat="1" ht="47.25">
      <c r="A74" s="238" t="s">
        <v>183</v>
      </c>
      <c r="B74" s="944" t="s">
        <v>184</v>
      </c>
      <c r="C74" s="252" t="s">
        <v>97</v>
      </c>
      <c r="D74" s="344">
        <v>0</v>
      </c>
      <c r="E74" s="252" t="s">
        <v>97</v>
      </c>
      <c r="F74" s="344">
        <v>0</v>
      </c>
      <c r="G74" s="252" t="s">
        <v>97</v>
      </c>
      <c r="H74" s="344">
        <v>0</v>
      </c>
      <c r="I74" s="252" t="s">
        <v>97</v>
      </c>
      <c r="J74" s="344">
        <v>0</v>
      </c>
      <c r="K74" s="252" t="s">
        <v>97</v>
      </c>
      <c r="L74" s="344">
        <v>0</v>
      </c>
      <c r="M74" s="252" t="s">
        <v>97</v>
      </c>
      <c r="N74" s="344">
        <v>0</v>
      </c>
      <c r="O74" s="252" t="s">
        <v>97</v>
      </c>
      <c r="P74" s="344">
        <v>0</v>
      </c>
      <c r="Q74" s="252" t="s">
        <v>97</v>
      </c>
      <c r="R74" s="344">
        <v>0</v>
      </c>
      <c r="S74" s="252" t="s">
        <v>97</v>
      </c>
      <c r="T74" s="344">
        <v>0</v>
      </c>
      <c r="U74" s="252" t="s">
        <v>97</v>
      </c>
      <c r="V74" s="344">
        <v>0</v>
      </c>
      <c r="W74" s="252" t="s">
        <v>97</v>
      </c>
      <c r="X74" s="344">
        <v>0</v>
      </c>
      <c r="Y74" s="344" t="s">
        <v>97</v>
      </c>
      <c r="Z74" s="344">
        <v>0</v>
      </c>
      <c r="AA74" s="252" t="s">
        <v>97</v>
      </c>
      <c r="AB74" s="344">
        <v>0</v>
      </c>
      <c r="AC74" s="252" t="s">
        <v>97</v>
      </c>
      <c r="AD74" s="344">
        <v>0</v>
      </c>
      <c r="AE74" s="252" t="s">
        <v>97</v>
      </c>
      <c r="AF74" s="344">
        <v>0</v>
      </c>
      <c r="AG74" s="252" t="s">
        <v>97</v>
      </c>
      <c r="AH74" s="344">
        <v>0</v>
      </c>
      <c r="AI74" s="252" t="s">
        <v>97</v>
      </c>
      <c r="AJ74" s="344">
        <v>0</v>
      </c>
      <c r="AK74" s="252" t="s">
        <v>97</v>
      </c>
      <c r="AL74" s="252" t="s">
        <v>97</v>
      </c>
      <c r="AM74" s="252" t="s">
        <v>97</v>
      </c>
      <c r="AN74" s="344">
        <v>0</v>
      </c>
      <c r="AO74" s="252" t="s">
        <v>97</v>
      </c>
      <c r="AP74" s="344">
        <v>0</v>
      </c>
      <c r="AQ74" s="252" t="s">
        <v>97</v>
      </c>
      <c r="AR74" s="344">
        <v>0</v>
      </c>
      <c r="AS74" s="252" t="s">
        <v>97</v>
      </c>
      <c r="AT74" s="344">
        <v>0</v>
      </c>
      <c r="AU74" s="252" t="s">
        <v>97</v>
      </c>
      <c r="AV74" s="344">
        <v>0</v>
      </c>
      <c r="AW74" s="252" t="s">
        <v>97</v>
      </c>
      <c r="AX74" s="344">
        <v>0</v>
      </c>
      <c r="AY74" s="252" t="s">
        <v>97</v>
      </c>
      <c r="AZ74" s="344">
        <v>0</v>
      </c>
      <c r="BA74" s="344" t="s">
        <v>97</v>
      </c>
      <c r="BB74" s="344">
        <v>0</v>
      </c>
      <c r="BC74" s="252" t="s">
        <v>97</v>
      </c>
    </row>
    <row r="75" spans="1:256" s="246" customFormat="1" ht="31.5">
      <c r="A75" s="238" t="s">
        <v>185</v>
      </c>
      <c r="B75" s="944" t="s">
        <v>186</v>
      </c>
      <c r="C75" s="252" t="s">
        <v>97</v>
      </c>
      <c r="D75" s="344">
        <v>0</v>
      </c>
      <c r="E75" s="252" t="s">
        <v>97</v>
      </c>
      <c r="F75" s="344">
        <v>0</v>
      </c>
      <c r="G75" s="252" t="s">
        <v>97</v>
      </c>
      <c r="H75" s="344">
        <v>0</v>
      </c>
      <c r="I75" s="252" t="s">
        <v>97</v>
      </c>
      <c r="J75" s="344">
        <v>0</v>
      </c>
      <c r="K75" s="252" t="s">
        <v>97</v>
      </c>
      <c r="L75" s="344">
        <v>0</v>
      </c>
      <c r="M75" s="252" t="s">
        <v>97</v>
      </c>
      <c r="N75" s="344">
        <v>0</v>
      </c>
      <c r="O75" s="252" t="s">
        <v>97</v>
      </c>
      <c r="P75" s="344">
        <v>0</v>
      </c>
      <c r="Q75" s="252" t="s">
        <v>97</v>
      </c>
      <c r="R75" s="344">
        <v>0</v>
      </c>
      <c r="S75" s="252" t="s">
        <v>97</v>
      </c>
      <c r="T75" s="344">
        <v>0</v>
      </c>
      <c r="U75" s="252" t="s">
        <v>97</v>
      </c>
      <c r="V75" s="344">
        <v>0</v>
      </c>
      <c r="W75" s="252" t="s">
        <v>97</v>
      </c>
      <c r="X75" s="344">
        <v>0</v>
      </c>
      <c r="Y75" s="344" t="s">
        <v>97</v>
      </c>
      <c r="Z75" s="344">
        <v>0</v>
      </c>
      <c r="AA75" s="252" t="s">
        <v>97</v>
      </c>
      <c r="AB75" s="344">
        <v>0</v>
      </c>
      <c r="AC75" s="252" t="s">
        <v>97</v>
      </c>
      <c r="AD75" s="344">
        <v>0</v>
      </c>
      <c r="AE75" s="252" t="s">
        <v>97</v>
      </c>
      <c r="AF75" s="344">
        <v>0</v>
      </c>
      <c r="AG75" s="252" t="s">
        <v>97</v>
      </c>
      <c r="AH75" s="344">
        <v>0</v>
      </c>
      <c r="AI75" s="252" t="s">
        <v>97</v>
      </c>
      <c r="AJ75" s="344">
        <v>0</v>
      </c>
      <c r="AK75" s="252" t="s">
        <v>97</v>
      </c>
      <c r="AL75" s="252" t="s">
        <v>97</v>
      </c>
      <c r="AM75" s="252" t="s">
        <v>97</v>
      </c>
      <c r="AN75" s="344">
        <v>0</v>
      </c>
      <c r="AO75" s="252" t="s">
        <v>97</v>
      </c>
      <c r="AP75" s="344">
        <v>0</v>
      </c>
      <c r="AQ75" s="252" t="s">
        <v>97</v>
      </c>
      <c r="AR75" s="344">
        <v>0</v>
      </c>
      <c r="AS75" s="252" t="s">
        <v>97</v>
      </c>
      <c r="AT75" s="344">
        <v>0</v>
      </c>
      <c r="AU75" s="252" t="s">
        <v>97</v>
      </c>
      <c r="AV75" s="344">
        <v>0</v>
      </c>
      <c r="AW75" s="252" t="s">
        <v>97</v>
      </c>
      <c r="AX75" s="344">
        <v>0</v>
      </c>
      <c r="AY75" s="252" t="s">
        <v>97</v>
      </c>
      <c r="AZ75" s="344">
        <v>0</v>
      </c>
      <c r="BA75" s="344" t="s">
        <v>97</v>
      </c>
      <c r="BB75" s="344">
        <v>0</v>
      </c>
      <c r="BC75" s="252" t="s">
        <v>97</v>
      </c>
    </row>
    <row r="76" spans="1:256" s="527" customFormat="1" ht="31.5" customHeight="1">
      <c r="A76" s="422" t="s">
        <v>187</v>
      </c>
      <c r="B76" s="423" t="s">
        <v>188</v>
      </c>
      <c r="C76" s="318" t="s">
        <v>97</v>
      </c>
      <c r="D76" s="244">
        <v>0</v>
      </c>
      <c r="E76" s="318" t="s">
        <v>97</v>
      </c>
      <c r="F76" s="244">
        <v>0</v>
      </c>
      <c r="G76" s="318" t="s">
        <v>97</v>
      </c>
      <c r="H76" s="244">
        <v>0</v>
      </c>
      <c r="I76" s="318" t="s">
        <v>97</v>
      </c>
      <c r="J76" s="244">
        <v>0</v>
      </c>
      <c r="K76" s="318" t="s">
        <v>97</v>
      </c>
      <c r="L76" s="244">
        <v>0</v>
      </c>
      <c r="M76" s="318" t="s">
        <v>97</v>
      </c>
      <c r="N76" s="244">
        <v>0</v>
      </c>
      <c r="O76" s="318" t="s">
        <v>97</v>
      </c>
      <c r="P76" s="244">
        <v>0</v>
      </c>
      <c r="Q76" s="318" t="s">
        <v>97</v>
      </c>
      <c r="R76" s="244">
        <v>0</v>
      </c>
      <c r="S76" s="318" t="s">
        <v>97</v>
      </c>
      <c r="T76" s="244">
        <v>0</v>
      </c>
      <c r="U76" s="318" t="s">
        <v>97</v>
      </c>
      <c r="V76" s="244">
        <f>V77</f>
        <v>0.16</v>
      </c>
      <c r="W76" s="318" t="s">
        <v>97</v>
      </c>
      <c r="X76" s="244">
        <f>X79</f>
        <v>0.3</v>
      </c>
      <c r="Y76" s="344" t="s">
        <v>97</v>
      </c>
      <c r="Z76" s="244">
        <v>0</v>
      </c>
      <c r="AA76" s="318" t="s">
        <v>97</v>
      </c>
      <c r="AB76" s="244">
        <v>0</v>
      </c>
      <c r="AC76" s="318" t="s">
        <v>97</v>
      </c>
      <c r="AD76" s="244">
        <v>0</v>
      </c>
      <c r="AE76" s="318" t="s">
        <v>97</v>
      </c>
      <c r="AF76" s="244">
        <v>0</v>
      </c>
      <c r="AG76" s="318" t="s">
        <v>97</v>
      </c>
      <c r="AH76" s="244">
        <v>0</v>
      </c>
      <c r="AI76" s="318" t="s">
        <v>97</v>
      </c>
      <c r="AJ76" s="244">
        <v>0</v>
      </c>
      <c r="AK76" s="318" t="s">
        <v>97</v>
      </c>
      <c r="AL76" s="318" t="s">
        <v>97</v>
      </c>
      <c r="AM76" s="318" t="s">
        <v>97</v>
      </c>
      <c r="AN76" s="244">
        <v>0</v>
      </c>
      <c r="AO76" s="318" t="s">
        <v>97</v>
      </c>
      <c r="AP76" s="244">
        <v>0</v>
      </c>
      <c r="AQ76" s="318" t="s">
        <v>97</v>
      </c>
      <c r="AR76" s="244">
        <v>0</v>
      </c>
      <c r="AS76" s="318" t="s">
        <v>97</v>
      </c>
      <c r="AT76" s="244">
        <v>0</v>
      </c>
      <c r="AU76" s="318" t="s">
        <v>97</v>
      </c>
      <c r="AV76" s="244">
        <v>0</v>
      </c>
      <c r="AW76" s="318" t="s">
        <v>97</v>
      </c>
      <c r="AX76" s="244">
        <v>0</v>
      </c>
      <c r="AY76" s="318" t="s">
        <v>97</v>
      </c>
      <c r="AZ76" s="244">
        <f>AZ77+AZ78+AZ79+AZ80</f>
        <v>1.0949500000000001</v>
      </c>
      <c r="BA76" s="344" t="s">
        <v>97</v>
      </c>
      <c r="BB76" s="244">
        <v>0</v>
      </c>
      <c r="BC76" s="318" t="s">
        <v>97</v>
      </c>
    </row>
    <row r="77" spans="1:256" s="246" customFormat="1" ht="31.5" customHeight="1">
      <c r="A77" s="388" t="s">
        <v>617</v>
      </c>
      <c r="B77" s="239" t="s">
        <v>881</v>
      </c>
      <c r="C77" s="217" t="s">
        <v>997</v>
      </c>
      <c r="D77" s="344">
        <v>0</v>
      </c>
      <c r="E77" s="252" t="s">
        <v>97</v>
      </c>
      <c r="F77" s="344">
        <v>0</v>
      </c>
      <c r="G77" s="252" t="s">
        <v>97</v>
      </c>
      <c r="H77" s="344">
        <v>0</v>
      </c>
      <c r="I77" s="252" t="s">
        <v>97</v>
      </c>
      <c r="J77" s="344">
        <v>0</v>
      </c>
      <c r="K77" s="252" t="s">
        <v>97</v>
      </c>
      <c r="L77" s="344">
        <v>0</v>
      </c>
      <c r="M77" s="252" t="s">
        <v>97</v>
      </c>
      <c r="N77" s="344">
        <v>0</v>
      </c>
      <c r="O77" s="252" t="s">
        <v>97</v>
      </c>
      <c r="P77" s="344">
        <v>0</v>
      </c>
      <c r="Q77" s="252" t="s">
        <v>97</v>
      </c>
      <c r="R77" s="344">
        <v>0</v>
      </c>
      <c r="S77" s="252" t="s">
        <v>97</v>
      </c>
      <c r="T77" s="344">
        <v>0</v>
      </c>
      <c r="U77" s="252" t="s">
        <v>97</v>
      </c>
      <c r="V77" s="344">
        <v>0.16</v>
      </c>
      <c r="W77" s="252" t="s">
        <v>97</v>
      </c>
      <c r="X77" s="344">
        <v>0</v>
      </c>
      <c r="Y77" s="344" t="s">
        <v>97</v>
      </c>
      <c r="Z77" s="344">
        <v>0</v>
      </c>
      <c r="AA77" s="252" t="s">
        <v>97</v>
      </c>
      <c r="AB77" s="344">
        <v>0</v>
      </c>
      <c r="AC77" s="252" t="s">
        <v>97</v>
      </c>
      <c r="AD77" s="344">
        <v>0</v>
      </c>
      <c r="AE77" s="252" t="s">
        <v>97</v>
      </c>
      <c r="AF77" s="344">
        <v>0</v>
      </c>
      <c r="AG77" s="252" t="s">
        <v>97</v>
      </c>
      <c r="AH77" s="344">
        <v>0</v>
      </c>
      <c r="AI77" s="252" t="s">
        <v>97</v>
      </c>
      <c r="AJ77" s="344">
        <v>0</v>
      </c>
      <c r="AK77" s="252" t="s">
        <v>97</v>
      </c>
      <c r="AL77" s="252" t="s">
        <v>97</v>
      </c>
      <c r="AM77" s="252" t="s">
        <v>97</v>
      </c>
      <c r="AN77" s="344">
        <v>0</v>
      </c>
      <c r="AO77" s="252" t="s">
        <v>97</v>
      </c>
      <c r="AP77" s="344">
        <v>0</v>
      </c>
      <c r="AQ77" s="252" t="s">
        <v>97</v>
      </c>
      <c r="AR77" s="344">
        <v>0</v>
      </c>
      <c r="AS77" s="252" t="s">
        <v>97</v>
      </c>
      <c r="AT77" s="344">
        <v>0</v>
      </c>
      <c r="AU77" s="252" t="s">
        <v>97</v>
      </c>
      <c r="AV77" s="344">
        <v>0</v>
      </c>
      <c r="AW77" s="252" t="s">
        <v>97</v>
      </c>
      <c r="AX77" s="344">
        <v>0</v>
      </c>
      <c r="AY77" s="252" t="s">
        <v>97</v>
      </c>
      <c r="AZ77" s="344">
        <v>0.496</v>
      </c>
      <c r="BA77" s="344" t="s">
        <v>97</v>
      </c>
      <c r="BB77" s="344">
        <v>0</v>
      </c>
      <c r="BC77" s="252" t="s">
        <v>97</v>
      </c>
    </row>
    <row r="78" spans="1:256" s="246" customFormat="1" ht="31.5" customHeight="1">
      <c r="A78" s="388" t="s">
        <v>634</v>
      </c>
      <c r="B78" s="239" t="s">
        <v>881</v>
      </c>
      <c r="C78" s="217" t="s">
        <v>998</v>
      </c>
      <c r="D78" s="344">
        <v>0</v>
      </c>
      <c r="E78" s="252" t="s">
        <v>97</v>
      </c>
      <c r="F78" s="344">
        <v>0</v>
      </c>
      <c r="G78" s="252" t="s">
        <v>97</v>
      </c>
      <c r="H78" s="344">
        <v>0</v>
      </c>
      <c r="I78" s="252" t="s">
        <v>97</v>
      </c>
      <c r="J78" s="344">
        <v>0</v>
      </c>
      <c r="K78" s="252" t="s">
        <v>97</v>
      </c>
      <c r="L78" s="344">
        <v>0</v>
      </c>
      <c r="M78" s="252" t="s">
        <v>97</v>
      </c>
      <c r="N78" s="344">
        <v>0</v>
      </c>
      <c r="O78" s="252" t="s">
        <v>97</v>
      </c>
      <c r="P78" s="344">
        <v>0</v>
      </c>
      <c r="Q78" s="252" t="s">
        <v>97</v>
      </c>
      <c r="R78" s="344">
        <v>0</v>
      </c>
      <c r="S78" s="252" t="s">
        <v>97</v>
      </c>
      <c r="T78" s="344">
        <v>0</v>
      </c>
      <c r="U78" s="252" t="s">
        <v>97</v>
      </c>
      <c r="V78" s="344">
        <v>0</v>
      </c>
      <c r="W78" s="252" t="s">
        <v>97</v>
      </c>
      <c r="X78" s="344">
        <v>0</v>
      </c>
      <c r="Y78" s="344" t="s">
        <v>97</v>
      </c>
      <c r="Z78" s="344">
        <v>0</v>
      </c>
      <c r="AA78" s="252" t="s">
        <v>97</v>
      </c>
      <c r="AB78" s="344">
        <v>0</v>
      </c>
      <c r="AC78" s="252" t="s">
        <v>97</v>
      </c>
      <c r="AD78" s="344">
        <v>0</v>
      </c>
      <c r="AE78" s="252" t="s">
        <v>97</v>
      </c>
      <c r="AF78" s="344">
        <v>0</v>
      </c>
      <c r="AG78" s="252" t="s">
        <v>97</v>
      </c>
      <c r="AH78" s="344">
        <v>0</v>
      </c>
      <c r="AI78" s="252" t="s">
        <v>97</v>
      </c>
      <c r="AJ78" s="344">
        <v>0</v>
      </c>
      <c r="AK78" s="252" t="s">
        <v>97</v>
      </c>
      <c r="AL78" s="252" t="s">
        <v>97</v>
      </c>
      <c r="AM78" s="252" t="s">
        <v>97</v>
      </c>
      <c r="AN78" s="344">
        <v>0</v>
      </c>
      <c r="AO78" s="252" t="s">
        <v>97</v>
      </c>
      <c r="AP78" s="344">
        <v>0</v>
      </c>
      <c r="AQ78" s="252" t="s">
        <v>97</v>
      </c>
      <c r="AR78" s="344">
        <v>0</v>
      </c>
      <c r="AS78" s="252" t="s">
        <v>97</v>
      </c>
      <c r="AT78" s="344">
        <v>0</v>
      </c>
      <c r="AU78" s="252" t="s">
        <v>97</v>
      </c>
      <c r="AV78" s="344">
        <v>0</v>
      </c>
      <c r="AW78" s="252" t="s">
        <v>97</v>
      </c>
      <c r="AX78" s="344">
        <v>0</v>
      </c>
      <c r="AY78" s="252" t="s">
        <v>97</v>
      </c>
      <c r="AZ78" s="344">
        <v>0.10249999999999999</v>
      </c>
      <c r="BA78" s="344" t="s">
        <v>97</v>
      </c>
      <c r="BB78" s="344">
        <v>0</v>
      </c>
      <c r="BC78" s="252" t="s">
        <v>97</v>
      </c>
    </row>
    <row r="79" spans="1:256" s="246" customFormat="1" ht="31.5" customHeight="1">
      <c r="A79" s="388" t="s">
        <v>635</v>
      </c>
      <c r="B79" s="239" t="s">
        <v>912</v>
      </c>
      <c r="C79" s="217" t="s">
        <v>999</v>
      </c>
      <c r="D79" s="344">
        <v>0</v>
      </c>
      <c r="E79" s="252" t="s">
        <v>97</v>
      </c>
      <c r="F79" s="344">
        <v>0</v>
      </c>
      <c r="G79" s="252" t="s">
        <v>97</v>
      </c>
      <c r="H79" s="344">
        <v>0</v>
      </c>
      <c r="I79" s="252" t="s">
        <v>97</v>
      </c>
      <c r="J79" s="344">
        <v>0</v>
      </c>
      <c r="K79" s="252" t="s">
        <v>97</v>
      </c>
      <c r="L79" s="344">
        <v>0</v>
      </c>
      <c r="M79" s="252" t="s">
        <v>97</v>
      </c>
      <c r="N79" s="344">
        <v>0</v>
      </c>
      <c r="O79" s="252" t="s">
        <v>97</v>
      </c>
      <c r="P79" s="344">
        <v>0</v>
      </c>
      <c r="Q79" s="252" t="s">
        <v>97</v>
      </c>
      <c r="R79" s="344">
        <v>0</v>
      </c>
      <c r="S79" s="252" t="s">
        <v>97</v>
      </c>
      <c r="T79" s="344">
        <v>0</v>
      </c>
      <c r="U79" s="252" t="s">
        <v>97</v>
      </c>
      <c r="V79" s="344">
        <v>0</v>
      </c>
      <c r="W79" s="252" t="s">
        <v>97</v>
      </c>
      <c r="X79" s="344">
        <v>0.3</v>
      </c>
      <c r="Y79" s="344" t="s">
        <v>97</v>
      </c>
      <c r="Z79" s="344">
        <v>0</v>
      </c>
      <c r="AA79" s="252" t="s">
        <v>97</v>
      </c>
      <c r="AB79" s="344">
        <v>0</v>
      </c>
      <c r="AC79" s="252" t="s">
        <v>97</v>
      </c>
      <c r="AD79" s="344">
        <v>0</v>
      </c>
      <c r="AE79" s="252" t="s">
        <v>97</v>
      </c>
      <c r="AF79" s="344">
        <v>0</v>
      </c>
      <c r="AG79" s="252" t="s">
        <v>97</v>
      </c>
      <c r="AH79" s="344">
        <v>0</v>
      </c>
      <c r="AI79" s="252" t="s">
        <v>97</v>
      </c>
      <c r="AJ79" s="344">
        <v>0</v>
      </c>
      <c r="AK79" s="252" t="s">
        <v>97</v>
      </c>
      <c r="AL79" s="252" t="s">
        <v>97</v>
      </c>
      <c r="AM79" s="252" t="s">
        <v>97</v>
      </c>
      <c r="AN79" s="344">
        <v>0</v>
      </c>
      <c r="AO79" s="252" t="s">
        <v>97</v>
      </c>
      <c r="AP79" s="344">
        <v>0</v>
      </c>
      <c r="AQ79" s="252" t="s">
        <v>97</v>
      </c>
      <c r="AR79" s="344">
        <v>0</v>
      </c>
      <c r="AS79" s="252" t="s">
        <v>97</v>
      </c>
      <c r="AT79" s="344">
        <v>0</v>
      </c>
      <c r="AU79" s="252" t="s">
        <v>97</v>
      </c>
      <c r="AV79" s="344">
        <v>0</v>
      </c>
      <c r="AW79" s="252" t="s">
        <v>97</v>
      </c>
      <c r="AX79" s="344">
        <v>0</v>
      </c>
      <c r="AY79" s="252" t="s">
        <v>97</v>
      </c>
      <c r="AZ79" s="344">
        <v>0.32600000000000001</v>
      </c>
      <c r="BA79" s="344" t="s">
        <v>97</v>
      </c>
      <c r="BB79" s="344">
        <v>0</v>
      </c>
      <c r="BC79" s="252" t="s">
        <v>97</v>
      </c>
    </row>
    <row r="80" spans="1:256" s="246" customFormat="1" ht="28.5" customHeight="1">
      <c r="A80" s="388" t="s">
        <v>813</v>
      </c>
      <c r="B80" s="239" t="s">
        <v>912</v>
      </c>
      <c r="C80" s="217" t="s">
        <v>1000</v>
      </c>
      <c r="D80" s="344">
        <v>0</v>
      </c>
      <c r="E80" s="252" t="s">
        <v>97</v>
      </c>
      <c r="F80" s="344">
        <v>0</v>
      </c>
      <c r="G80" s="252" t="s">
        <v>97</v>
      </c>
      <c r="H80" s="344">
        <v>0</v>
      </c>
      <c r="I80" s="252" t="s">
        <v>97</v>
      </c>
      <c r="J80" s="344">
        <v>0</v>
      </c>
      <c r="K80" s="252" t="s">
        <v>97</v>
      </c>
      <c r="L80" s="344">
        <v>0</v>
      </c>
      <c r="M80" s="252" t="s">
        <v>97</v>
      </c>
      <c r="N80" s="344">
        <v>0</v>
      </c>
      <c r="O80" s="252" t="s">
        <v>97</v>
      </c>
      <c r="P80" s="344">
        <v>0</v>
      </c>
      <c r="Q80" s="252" t="s">
        <v>97</v>
      </c>
      <c r="R80" s="344">
        <v>0</v>
      </c>
      <c r="S80" s="252" t="s">
        <v>97</v>
      </c>
      <c r="T80" s="344">
        <v>0</v>
      </c>
      <c r="U80" s="252" t="s">
        <v>97</v>
      </c>
      <c r="V80" s="344">
        <v>0</v>
      </c>
      <c r="W80" s="252" t="s">
        <v>97</v>
      </c>
      <c r="X80" s="344">
        <v>0</v>
      </c>
      <c r="Y80" s="344" t="s">
        <v>97</v>
      </c>
      <c r="Z80" s="344">
        <v>0</v>
      </c>
      <c r="AA80" s="252" t="s">
        <v>97</v>
      </c>
      <c r="AB80" s="344">
        <v>0</v>
      </c>
      <c r="AC80" s="252" t="s">
        <v>97</v>
      </c>
      <c r="AD80" s="344">
        <v>0</v>
      </c>
      <c r="AE80" s="252" t="s">
        <v>97</v>
      </c>
      <c r="AF80" s="344">
        <v>0</v>
      </c>
      <c r="AG80" s="252" t="s">
        <v>97</v>
      </c>
      <c r="AH80" s="344">
        <v>0</v>
      </c>
      <c r="AI80" s="252" t="s">
        <v>97</v>
      </c>
      <c r="AJ80" s="344">
        <v>0</v>
      </c>
      <c r="AK80" s="252" t="s">
        <v>97</v>
      </c>
      <c r="AL80" s="252" t="s">
        <v>97</v>
      </c>
      <c r="AM80" s="252" t="s">
        <v>97</v>
      </c>
      <c r="AN80" s="344">
        <v>0</v>
      </c>
      <c r="AO80" s="252" t="s">
        <v>97</v>
      </c>
      <c r="AP80" s="344">
        <v>0</v>
      </c>
      <c r="AQ80" s="252" t="s">
        <v>97</v>
      </c>
      <c r="AR80" s="344">
        <v>0</v>
      </c>
      <c r="AS80" s="252" t="s">
        <v>97</v>
      </c>
      <c r="AT80" s="344">
        <v>0</v>
      </c>
      <c r="AU80" s="252" t="s">
        <v>97</v>
      </c>
      <c r="AV80" s="344">
        <v>0</v>
      </c>
      <c r="AW80" s="252" t="s">
        <v>97</v>
      </c>
      <c r="AX80" s="344">
        <v>0</v>
      </c>
      <c r="AY80" s="252" t="s">
        <v>97</v>
      </c>
      <c r="AZ80" s="344">
        <v>0.17044999999999999</v>
      </c>
      <c r="BA80" s="344" t="s">
        <v>97</v>
      </c>
      <c r="BB80" s="344">
        <v>0</v>
      </c>
      <c r="BC80" s="252" t="s">
        <v>97</v>
      </c>
    </row>
    <row r="81" spans="1:55" s="246" customFormat="1" ht="31.5">
      <c r="A81" s="238" t="s">
        <v>189</v>
      </c>
      <c r="B81" s="320" t="s">
        <v>190</v>
      </c>
      <c r="C81" s="252" t="s">
        <v>97</v>
      </c>
      <c r="D81" s="344">
        <v>0</v>
      </c>
      <c r="E81" s="252" t="s">
        <v>97</v>
      </c>
      <c r="F81" s="344">
        <v>0</v>
      </c>
      <c r="G81" s="252" t="s">
        <v>97</v>
      </c>
      <c r="H81" s="344">
        <v>0</v>
      </c>
      <c r="I81" s="252" t="s">
        <v>97</v>
      </c>
      <c r="J81" s="344">
        <v>0</v>
      </c>
      <c r="K81" s="252" t="s">
        <v>97</v>
      </c>
      <c r="L81" s="344">
        <v>0</v>
      </c>
      <c r="M81" s="252" t="s">
        <v>97</v>
      </c>
      <c r="N81" s="344">
        <v>0</v>
      </c>
      <c r="O81" s="252" t="s">
        <v>97</v>
      </c>
      <c r="P81" s="344">
        <v>0</v>
      </c>
      <c r="Q81" s="252" t="s">
        <v>97</v>
      </c>
      <c r="R81" s="344">
        <v>0</v>
      </c>
      <c r="S81" s="252" t="s">
        <v>97</v>
      </c>
      <c r="T81" s="344">
        <v>0</v>
      </c>
      <c r="U81" s="252" t="s">
        <v>97</v>
      </c>
      <c r="V81" s="344">
        <v>0</v>
      </c>
      <c r="W81" s="252" t="s">
        <v>97</v>
      </c>
      <c r="X81" s="344">
        <v>0</v>
      </c>
      <c r="Y81" s="344" t="s">
        <v>97</v>
      </c>
      <c r="Z81" s="344">
        <v>0</v>
      </c>
      <c r="AA81" s="252" t="s">
        <v>97</v>
      </c>
      <c r="AB81" s="344">
        <v>0</v>
      </c>
      <c r="AC81" s="252" t="s">
        <v>97</v>
      </c>
      <c r="AD81" s="344">
        <v>0</v>
      </c>
      <c r="AE81" s="252" t="s">
        <v>97</v>
      </c>
      <c r="AF81" s="344">
        <v>0</v>
      </c>
      <c r="AG81" s="252" t="s">
        <v>97</v>
      </c>
      <c r="AH81" s="344">
        <v>0</v>
      </c>
      <c r="AI81" s="252" t="s">
        <v>97</v>
      </c>
      <c r="AJ81" s="344">
        <v>0</v>
      </c>
      <c r="AK81" s="252" t="s">
        <v>97</v>
      </c>
      <c r="AL81" s="252" t="s">
        <v>97</v>
      </c>
      <c r="AM81" s="252" t="s">
        <v>97</v>
      </c>
      <c r="AN81" s="344">
        <v>0</v>
      </c>
      <c r="AO81" s="252" t="s">
        <v>97</v>
      </c>
      <c r="AP81" s="344">
        <v>0</v>
      </c>
      <c r="AQ81" s="252" t="s">
        <v>97</v>
      </c>
      <c r="AR81" s="344">
        <v>0</v>
      </c>
      <c r="AS81" s="252" t="s">
        <v>97</v>
      </c>
      <c r="AT81" s="344">
        <v>0</v>
      </c>
      <c r="AU81" s="252" t="s">
        <v>97</v>
      </c>
      <c r="AV81" s="344">
        <v>0</v>
      </c>
      <c r="AW81" s="252" t="s">
        <v>97</v>
      </c>
      <c r="AX81" s="344">
        <v>0</v>
      </c>
      <c r="AY81" s="252" t="s">
        <v>97</v>
      </c>
      <c r="AZ81" s="344">
        <v>0</v>
      </c>
      <c r="BA81" s="344" t="s">
        <v>97</v>
      </c>
      <c r="BB81" s="344">
        <v>0</v>
      </c>
      <c r="BC81" s="252" t="s">
        <v>97</v>
      </c>
    </row>
    <row r="82" spans="1:55" s="527" customFormat="1" ht="19.350000000000001" customHeight="1">
      <c r="A82" s="546" t="s">
        <v>191</v>
      </c>
      <c r="B82" s="547" t="s">
        <v>192</v>
      </c>
      <c r="C82" s="548" t="s">
        <v>97</v>
      </c>
      <c r="D82" s="549">
        <f>D83</f>
        <v>0</v>
      </c>
      <c r="E82" s="548" t="s">
        <v>97</v>
      </c>
      <c r="F82" s="549">
        <f>F83</f>
        <v>0</v>
      </c>
      <c r="G82" s="548" t="s">
        <v>97</v>
      </c>
      <c r="H82" s="549">
        <f>H83</f>
        <v>0</v>
      </c>
      <c r="I82" s="548" t="s">
        <v>97</v>
      </c>
      <c r="J82" s="549">
        <f>J83</f>
        <v>0</v>
      </c>
      <c r="K82" s="548" t="s">
        <v>97</v>
      </c>
      <c r="L82" s="549">
        <f>L83</f>
        <v>0</v>
      </c>
      <c r="M82" s="548" t="s">
        <v>97</v>
      </c>
      <c r="N82" s="549">
        <f>N83</f>
        <v>0</v>
      </c>
      <c r="O82" s="548" t="s">
        <v>97</v>
      </c>
      <c r="P82" s="549">
        <f>P83</f>
        <v>0</v>
      </c>
      <c r="Q82" s="548" t="s">
        <v>97</v>
      </c>
      <c r="R82" s="549">
        <f>R83</f>
        <v>0</v>
      </c>
      <c r="S82" s="548" t="s">
        <v>97</v>
      </c>
      <c r="T82" s="549">
        <f>T83</f>
        <v>0</v>
      </c>
      <c r="U82" s="548" t="s">
        <v>97</v>
      </c>
      <c r="V82" s="549">
        <f>V83</f>
        <v>0</v>
      </c>
      <c r="W82" s="548" t="s">
        <v>97</v>
      </c>
      <c r="X82" s="549">
        <f>X83</f>
        <v>0</v>
      </c>
      <c r="Y82" s="344" t="s">
        <v>97</v>
      </c>
      <c r="Z82" s="549">
        <f>Z83</f>
        <v>0</v>
      </c>
      <c r="AA82" s="548" t="s">
        <v>97</v>
      </c>
      <c r="AB82" s="549">
        <v>0</v>
      </c>
      <c r="AC82" s="548" t="s">
        <v>97</v>
      </c>
      <c r="AD82" s="549">
        <f>AD83</f>
        <v>0</v>
      </c>
      <c r="AE82" s="548" t="s">
        <v>97</v>
      </c>
      <c r="AF82" s="549">
        <f>AF83</f>
        <v>0</v>
      </c>
      <c r="AG82" s="548" t="s">
        <v>97</v>
      </c>
      <c r="AH82" s="549">
        <f>AH83</f>
        <v>0</v>
      </c>
      <c r="AI82" s="548" t="s">
        <v>97</v>
      </c>
      <c r="AJ82" s="549">
        <v>0</v>
      </c>
      <c r="AK82" s="548" t="s">
        <v>97</v>
      </c>
      <c r="AL82" s="548" t="s">
        <v>97</v>
      </c>
      <c r="AM82" s="548" t="s">
        <v>97</v>
      </c>
      <c r="AN82" s="549">
        <f>AN83</f>
        <v>0</v>
      </c>
      <c r="AO82" s="548" t="s">
        <v>97</v>
      </c>
      <c r="AP82" s="549">
        <f>AP83</f>
        <v>0</v>
      </c>
      <c r="AQ82" s="548" t="s">
        <v>97</v>
      </c>
      <c r="AR82" s="549">
        <f>AR83</f>
        <v>0</v>
      </c>
      <c r="AS82" s="548" t="s">
        <v>97</v>
      </c>
      <c r="AT82" s="549">
        <f>AT83</f>
        <v>0</v>
      </c>
      <c r="AU82" s="548" t="s">
        <v>97</v>
      </c>
      <c r="AV82" s="549">
        <f>AV83</f>
        <v>0</v>
      </c>
      <c r="AW82" s="548" t="s">
        <v>97</v>
      </c>
      <c r="AX82" s="549">
        <f>AX83</f>
        <v>0</v>
      </c>
      <c r="AY82" s="548" t="s">
        <v>97</v>
      </c>
      <c r="AZ82" s="550">
        <f>AZ83+AZ84</f>
        <v>1.75</v>
      </c>
      <c r="BA82" s="344" t="s">
        <v>97</v>
      </c>
      <c r="BB82" s="549">
        <f>BB83</f>
        <v>0</v>
      </c>
      <c r="BC82" s="548" t="s">
        <v>97</v>
      </c>
    </row>
    <row r="83" spans="1:55" s="133" customFormat="1" ht="20.100000000000001" customHeight="1">
      <c r="A83" s="231" t="s">
        <v>636</v>
      </c>
      <c r="B83" s="239" t="s">
        <v>934</v>
      </c>
      <c r="C83" s="426" t="s">
        <v>1001</v>
      </c>
      <c r="D83" s="543">
        <v>0</v>
      </c>
      <c r="E83" s="544" t="s">
        <v>97</v>
      </c>
      <c r="F83" s="543">
        <v>0</v>
      </c>
      <c r="G83" s="544" t="s">
        <v>97</v>
      </c>
      <c r="H83" s="543">
        <v>0</v>
      </c>
      <c r="I83" s="544" t="s">
        <v>97</v>
      </c>
      <c r="J83" s="543">
        <v>0</v>
      </c>
      <c r="K83" s="544" t="s">
        <v>97</v>
      </c>
      <c r="L83" s="543">
        <v>0</v>
      </c>
      <c r="M83" s="544" t="s">
        <v>97</v>
      </c>
      <c r="N83" s="543">
        <v>0</v>
      </c>
      <c r="O83" s="544" t="s">
        <v>97</v>
      </c>
      <c r="P83" s="543">
        <v>0</v>
      </c>
      <c r="Q83" s="544" t="s">
        <v>97</v>
      </c>
      <c r="R83" s="543">
        <v>0</v>
      </c>
      <c r="S83" s="544" t="s">
        <v>97</v>
      </c>
      <c r="T83" s="543">
        <v>0</v>
      </c>
      <c r="U83" s="544" t="s">
        <v>97</v>
      </c>
      <c r="V83" s="543">
        <v>0</v>
      </c>
      <c r="W83" s="544" t="s">
        <v>97</v>
      </c>
      <c r="X83" s="543">
        <v>0</v>
      </c>
      <c r="Y83" s="344" t="s">
        <v>97</v>
      </c>
      <c r="Z83" s="543">
        <v>0</v>
      </c>
      <c r="AA83" s="544" t="s">
        <v>97</v>
      </c>
      <c r="AB83" s="543">
        <v>0</v>
      </c>
      <c r="AC83" s="544" t="s">
        <v>97</v>
      </c>
      <c r="AD83" s="543">
        <v>0</v>
      </c>
      <c r="AE83" s="544" t="s">
        <v>97</v>
      </c>
      <c r="AF83" s="543">
        <v>0</v>
      </c>
      <c r="AG83" s="544" t="s">
        <v>97</v>
      </c>
      <c r="AH83" s="543">
        <v>0</v>
      </c>
      <c r="AI83" s="544" t="s">
        <v>97</v>
      </c>
      <c r="AJ83" s="495">
        <v>0</v>
      </c>
      <c r="AK83" s="544" t="s">
        <v>97</v>
      </c>
      <c r="AL83" s="544" t="s">
        <v>97</v>
      </c>
      <c r="AM83" s="544" t="s">
        <v>97</v>
      </c>
      <c r="AN83" s="543">
        <v>0</v>
      </c>
      <c r="AO83" s="544" t="s">
        <v>97</v>
      </c>
      <c r="AP83" s="543">
        <v>0</v>
      </c>
      <c r="AQ83" s="544" t="s">
        <v>97</v>
      </c>
      <c r="AR83" s="543">
        <v>0</v>
      </c>
      <c r="AS83" s="544" t="s">
        <v>97</v>
      </c>
      <c r="AT83" s="543">
        <v>0</v>
      </c>
      <c r="AU83" s="544" t="s">
        <v>97</v>
      </c>
      <c r="AV83" s="543">
        <v>0</v>
      </c>
      <c r="AW83" s="544" t="s">
        <v>97</v>
      </c>
      <c r="AX83" s="543">
        <v>0</v>
      </c>
      <c r="AY83" s="544" t="s">
        <v>97</v>
      </c>
      <c r="AZ83" s="545">
        <v>0.75</v>
      </c>
      <c r="BA83" s="344" t="s">
        <v>97</v>
      </c>
      <c r="BB83" s="543">
        <v>0</v>
      </c>
      <c r="BC83" s="544" t="s">
        <v>97</v>
      </c>
    </row>
    <row r="84" spans="1:55" s="555" customFormat="1" ht="23.85" customHeight="1">
      <c r="A84" s="231" t="s">
        <v>637</v>
      </c>
      <c r="B84" s="239" t="s">
        <v>877</v>
      </c>
      <c r="C84" s="426" t="s">
        <v>1002</v>
      </c>
      <c r="D84" s="543">
        <v>0</v>
      </c>
      <c r="E84" s="544" t="s">
        <v>97</v>
      </c>
      <c r="F84" s="543">
        <v>0</v>
      </c>
      <c r="G84" s="544" t="s">
        <v>97</v>
      </c>
      <c r="H84" s="543">
        <v>0</v>
      </c>
      <c r="I84" s="544" t="s">
        <v>97</v>
      </c>
      <c r="J84" s="543">
        <v>0</v>
      </c>
      <c r="K84" s="544" t="s">
        <v>97</v>
      </c>
      <c r="L84" s="543">
        <v>0</v>
      </c>
      <c r="M84" s="544" t="s">
        <v>97</v>
      </c>
      <c r="N84" s="543">
        <v>0</v>
      </c>
      <c r="O84" s="544" t="s">
        <v>97</v>
      </c>
      <c r="P84" s="543">
        <v>0</v>
      </c>
      <c r="Q84" s="544" t="s">
        <v>97</v>
      </c>
      <c r="R84" s="543">
        <v>0</v>
      </c>
      <c r="S84" s="544" t="s">
        <v>97</v>
      </c>
      <c r="T84" s="543">
        <v>0</v>
      </c>
      <c r="U84" s="544" t="s">
        <v>97</v>
      </c>
      <c r="V84" s="543">
        <v>0</v>
      </c>
      <c r="W84" s="544" t="s">
        <v>97</v>
      </c>
      <c r="X84" s="543">
        <v>0</v>
      </c>
      <c r="Y84" s="344" t="s">
        <v>97</v>
      </c>
      <c r="Z84" s="543">
        <v>0</v>
      </c>
      <c r="AA84" s="544" t="s">
        <v>97</v>
      </c>
      <c r="AB84" s="543">
        <v>0</v>
      </c>
      <c r="AC84" s="544" t="s">
        <v>97</v>
      </c>
      <c r="AD84" s="543">
        <v>0</v>
      </c>
      <c r="AE84" s="544" t="s">
        <v>97</v>
      </c>
      <c r="AF84" s="543">
        <v>0</v>
      </c>
      <c r="AG84" s="544" t="s">
        <v>97</v>
      </c>
      <c r="AH84" s="543">
        <v>0</v>
      </c>
      <c r="AI84" s="544" t="s">
        <v>97</v>
      </c>
      <c r="AJ84" s="495">
        <v>0</v>
      </c>
      <c r="AK84" s="544" t="s">
        <v>97</v>
      </c>
      <c r="AL84" s="544" t="s">
        <v>97</v>
      </c>
      <c r="AM84" s="544" t="s">
        <v>97</v>
      </c>
      <c r="AN84" s="543">
        <v>0</v>
      </c>
      <c r="AO84" s="544" t="s">
        <v>97</v>
      </c>
      <c r="AP84" s="543">
        <v>0</v>
      </c>
      <c r="AQ84" s="544" t="s">
        <v>97</v>
      </c>
      <c r="AR84" s="543">
        <v>0</v>
      </c>
      <c r="AS84" s="544" t="s">
        <v>97</v>
      </c>
      <c r="AT84" s="543">
        <v>0</v>
      </c>
      <c r="AU84" s="544" t="s">
        <v>97</v>
      </c>
      <c r="AV84" s="543">
        <v>0</v>
      </c>
      <c r="AW84" s="544" t="s">
        <v>97</v>
      </c>
      <c r="AX84" s="543">
        <v>0</v>
      </c>
      <c r="AY84" s="544" t="s">
        <v>97</v>
      </c>
      <c r="AZ84" s="554">
        <v>1</v>
      </c>
      <c r="BA84" s="344" t="s">
        <v>97</v>
      </c>
      <c r="BB84" s="543">
        <v>0</v>
      </c>
      <c r="BC84" s="544" t="s">
        <v>97</v>
      </c>
    </row>
    <row r="85" spans="1:55" s="246" customFormat="1" ht="48" customHeight="1"/>
    <row r="86" spans="1:55" s="246" customFormat="1" ht="31.5" customHeight="1"/>
    <row r="87" spans="1:55" s="246" customFormat="1" ht="31.5" customHeight="1"/>
    <row r="88" spans="1:55" s="246" customFormat="1" ht="31.5" customHeight="1"/>
    <row r="89" spans="1:55" s="246" customFormat="1" ht="31.5" customHeight="1"/>
    <row r="90" spans="1:55" s="246" customFormat="1" ht="31.5" customHeight="1"/>
    <row r="91" spans="1:55" s="246" customFormat="1" ht="61.5" customHeight="1"/>
    <row r="92" spans="1:55" s="246" customFormat="1" ht="48.75" customHeight="1"/>
    <row r="93" spans="1:55" s="246" customFormat="1" ht="48" customHeight="1"/>
    <row r="94" spans="1:55" s="246" customFormat="1" ht="32.25" customHeight="1"/>
    <row r="95" spans="1:55" s="246" customFormat="1" ht="32.25" customHeight="1"/>
    <row r="96" spans="1:55" s="246" customFormat="1" ht="32.25" customHeight="1"/>
    <row r="97" s="246" customFormat="1" ht="32.25" customHeight="1"/>
    <row r="98" ht="32.25" customHeight="1"/>
    <row r="99" ht="48" customHeight="1"/>
    <row r="100" ht="47.25" customHeight="1"/>
    <row r="101" ht="32.25" customHeight="1"/>
    <row r="105" ht="18" customHeight="1"/>
    <row r="108" ht="30.75" customHeight="1"/>
    <row r="110" ht="33.75" customHeight="1"/>
  </sheetData>
  <sheetProtection selectLockedCells="1" selectUnlockedCells="1"/>
  <mergeCells count="57">
    <mergeCell ref="BB17:BC17"/>
    <mergeCell ref="A8:BA8"/>
    <mergeCell ref="W2:X2"/>
    <mergeCell ref="Y2:AD2"/>
    <mergeCell ref="A4:BA4"/>
    <mergeCell ref="A5:BA5"/>
    <mergeCell ref="A7:BA7"/>
    <mergeCell ref="AX17:AY17"/>
    <mergeCell ref="AZ17:BA17"/>
    <mergeCell ref="AT17:AU17"/>
    <mergeCell ref="B15:B18"/>
    <mergeCell ref="C15:C18"/>
    <mergeCell ref="D15:BC15"/>
    <mergeCell ref="BB16:BC16"/>
    <mergeCell ref="AJ17:AK17"/>
    <mergeCell ref="AP17:AQ17"/>
    <mergeCell ref="A10:BA10"/>
    <mergeCell ref="A12:BA12"/>
    <mergeCell ref="A13:BA13"/>
    <mergeCell ref="A14:BA14"/>
    <mergeCell ref="A15:A18"/>
    <mergeCell ref="Z17:AA17"/>
    <mergeCell ref="AB17:AC17"/>
    <mergeCell ref="AH16:AM16"/>
    <mergeCell ref="D16:U16"/>
    <mergeCell ref="V16:AG16"/>
    <mergeCell ref="AN16:AQ16"/>
    <mergeCell ref="AX16:BA16"/>
    <mergeCell ref="AV17:AW17"/>
    <mergeCell ref="AR16:AW16"/>
    <mergeCell ref="AR17:AS17"/>
    <mergeCell ref="V17:W17"/>
    <mergeCell ref="AN17:AO17"/>
    <mergeCell ref="AD17:AE17"/>
    <mergeCell ref="AF17:AG17"/>
    <mergeCell ref="T17:U17"/>
    <mergeCell ref="D19:U19"/>
    <mergeCell ref="V19:AE19"/>
    <mergeCell ref="AL17:AM17"/>
    <mergeCell ref="P17:Q17"/>
    <mergeCell ref="X17:Y17"/>
    <mergeCell ref="D17:E17"/>
    <mergeCell ref="F17:G17"/>
    <mergeCell ref="H17:K17"/>
    <mergeCell ref="L17:O17"/>
    <mergeCell ref="AH17:AI17"/>
    <mergeCell ref="X20:Y20"/>
    <mergeCell ref="Z20:AA20"/>
    <mergeCell ref="R17:S17"/>
    <mergeCell ref="AB20:AC20"/>
    <mergeCell ref="D20:E20"/>
    <mergeCell ref="F20:G20"/>
    <mergeCell ref="H20:I20"/>
    <mergeCell ref="J20:K20"/>
    <mergeCell ref="L20:M20"/>
    <mergeCell ref="N20:O20"/>
    <mergeCell ref="V20:W20"/>
  </mergeCells>
  <pageMargins left="0.7" right="0.7" top="0.75" bottom="0.75" header="0.51180555555555551" footer="0.51180555555555551"/>
  <pageSetup paperSize="9" scale="75"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HI109"/>
  <sheetViews>
    <sheetView topLeftCell="J64" zoomScale="60" zoomScaleNormal="60" zoomScaleSheetLayoutView="70" workbookViewId="0">
      <selection activeCell="BR70" sqref="BR70"/>
    </sheetView>
  </sheetViews>
  <sheetFormatPr defaultColWidth="9.375" defaultRowHeight="15.75"/>
  <cols>
    <col min="1" max="1" width="9.875" style="599" customWidth="1"/>
    <col min="2" max="2" width="76.5" style="599" customWidth="1"/>
    <col min="3" max="3" width="16.125" style="599" customWidth="1"/>
    <col min="4" max="5" width="6" style="599" customWidth="1"/>
    <col min="6" max="6" width="7.25" style="599" customWidth="1"/>
    <col min="7" max="7" width="7.375" style="599" customWidth="1"/>
    <col min="8" max="11" width="6" style="599" customWidth="1"/>
    <col min="12" max="12" width="7.125" style="599" customWidth="1"/>
    <col min="13" max="13" width="6" style="599" customWidth="1"/>
    <col min="14" max="14" width="7.5" style="599" hidden="1" customWidth="1"/>
    <col min="15" max="25" width="6.25" style="599" hidden="1" customWidth="1"/>
    <col min="26" max="27" width="6.25" style="599" customWidth="1"/>
    <col min="28" max="28" width="8.5" style="599" customWidth="1"/>
    <col min="29" max="32" width="6.25" style="599" customWidth="1"/>
    <col min="33" max="33" width="6.375" style="599" customWidth="1"/>
    <col min="34" max="34" width="7" style="599" customWidth="1"/>
    <col min="35" max="35" width="6.5" style="599" customWidth="1"/>
    <col min="36" max="36" width="7.5" style="599" customWidth="1"/>
    <col min="37" max="37" width="5.625" style="599" customWidth="1"/>
    <col min="38" max="38" width="8" style="599" customWidth="1"/>
    <col min="39" max="39" width="6.625" style="599" customWidth="1"/>
    <col min="40" max="40" width="6.875" style="599" customWidth="1"/>
    <col min="41" max="41" width="6.625" style="599" customWidth="1"/>
    <col min="42" max="42" width="6.875" style="599" customWidth="1"/>
    <col min="43" max="43" width="7.125" style="599" customWidth="1"/>
    <col min="44" max="44" width="7.5" style="599" customWidth="1"/>
    <col min="45" max="45" width="5.75" style="599" customWidth="1"/>
    <col min="46" max="46" width="9.125" style="599" customWidth="1"/>
    <col min="47" max="47" width="6.75" style="599" customWidth="1"/>
    <col min="48" max="48" width="7" style="599" customWidth="1"/>
    <col min="49" max="49" width="7.375" style="599" customWidth="1"/>
    <col min="50" max="50" width="6.875" style="599" customWidth="1"/>
    <col min="51" max="51" width="7" style="599" customWidth="1"/>
    <col min="52" max="52" width="6.75" style="599" customWidth="1"/>
    <col min="53" max="53" width="7.125" style="599" customWidth="1"/>
    <col min="54" max="54" width="6.125" style="599" customWidth="1"/>
    <col min="55" max="55" width="5.875" style="599" customWidth="1"/>
    <col min="56" max="56" width="6.875" style="599" customWidth="1"/>
    <col min="57" max="57" width="6.75" style="599" customWidth="1"/>
    <col min="58" max="58" width="8.5" style="599" customWidth="1"/>
    <col min="59" max="59" width="8.875" style="599" customWidth="1"/>
    <col min="60" max="60" width="6.875" style="599" customWidth="1"/>
    <col min="61" max="61" width="7" style="599" customWidth="1"/>
    <col min="62" max="62" width="6.75" style="599" customWidth="1"/>
    <col min="63" max="63" width="7.125" style="599" customWidth="1"/>
    <col min="64" max="64" width="6.125" style="599" customWidth="1"/>
    <col min="65" max="65" width="5.875" style="599" customWidth="1"/>
    <col min="66" max="66" width="6.875" style="599" customWidth="1"/>
    <col min="67" max="67" width="6.75" style="599" customWidth="1"/>
    <col min="68" max="68" width="7" style="599" customWidth="1"/>
    <col min="69" max="69" width="9.5" style="599" customWidth="1"/>
    <col min="70" max="70" width="6.875" style="599" customWidth="1"/>
    <col min="71" max="71" width="7" style="599" customWidth="1"/>
    <col min="72" max="72" width="6.75" style="599" customWidth="1"/>
    <col min="73" max="73" width="7.125" style="599" customWidth="1"/>
    <col min="74" max="74" width="6.125" style="599" customWidth="1"/>
    <col min="75" max="75" width="5.875" style="599" customWidth="1"/>
    <col min="76" max="76" width="16.625" style="599" customWidth="1"/>
    <col min="77" max="16384" width="9.375" style="599"/>
  </cols>
  <sheetData>
    <row r="1" spans="1:217">
      <c r="A1" s="76"/>
      <c r="B1" s="76"/>
      <c r="C1" s="76"/>
      <c r="D1" s="76"/>
      <c r="E1" s="76"/>
      <c r="F1" s="76"/>
      <c r="G1" s="76"/>
      <c r="H1" s="76"/>
      <c r="I1" s="76"/>
      <c r="J1" s="76"/>
      <c r="K1" s="76"/>
      <c r="L1" s="76"/>
      <c r="M1" s="76"/>
      <c r="N1" s="76"/>
      <c r="O1" s="76"/>
      <c r="P1" s="76"/>
      <c r="Q1" s="76"/>
      <c r="R1" s="76"/>
      <c r="S1" s="76"/>
      <c r="T1" s="602"/>
      <c r="U1" s="602"/>
      <c r="V1" s="602"/>
      <c r="W1" s="602"/>
      <c r="X1" s="602"/>
      <c r="Y1" s="602"/>
      <c r="Z1" s="602"/>
      <c r="AA1" s="602"/>
      <c r="AB1" s="602"/>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47" t="s">
        <v>378</v>
      </c>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row>
    <row r="2" spans="1:217">
      <c r="A2" s="76"/>
      <c r="B2" s="76"/>
      <c r="C2" s="76"/>
      <c r="D2" s="76"/>
      <c r="E2" s="76"/>
      <c r="F2" s="76"/>
      <c r="G2" s="76"/>
      <c r="H2" s="76"/>
      <c r="I2" s="76"/>
      <c r="J2" s="76"/>
      <c r="K2" s="76"/>
      <c r="L2" s="76"/>
      <c r="M2" s="76"/>
      <c r="N2" s="76"/>
      <c r="O2" s="76"/>
      <c r="P2" s="76"/>
      <c r="Q2" s="76"/>
      <c r="R2" s="76"/>
      <c r="S2" s="76"/>
      <c r="T2" s="602"/>
      <c r="U2" s="602"/>
      <c r="V2" s="602"/>
      <c r="W2" s="602"/>
      <c r="X2" s="602"/>
      <c r="Y2" s="602"/>
      <c r="Z2" s="602"/>
      <c r="AA2" s="602"/>
      <c r="AB2" s="602"/>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48" t="s">
        <v>1</v>
      </c>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row>
    <row r="3" spans="1:217">
      <c r="A3" s="76"/>
      <c r="B3" s="76"/>
      <c r="C3" s="76"/>
      <c r="D3" s="76"/>
      <c r="E3" s="76"/>
      <c r="F3" s="76"/>
      <c r="G3" s="76"/>
      <c r="H3" s="76"/>
      <c r="I3" s="76"/>
      <c r="J3" s="76"/>
      <c r="K3" s="76"/>
      <c r="L3" s="76"/>
      <c r="M3" s="76"/>
      <c r="N3" s="76"/>
      <c r="O3" s="76"/>
      <c r="P3" s="76"/>
      <c r="Q3" s="76"/>
      <c r="R3" s="76"/>
      <c r="S3" s="76"/>
      <c r="T3" s="602"/>
      <c r="U3" s="602"/>
      <c r="V3" s="602"/>
      <c r="W3" s="602"/>
      <c r="X3" s="602"/>
      <c r="Y3" s="602"/>
      <c r="Z3" s="602"/>
      <c r="AA3" s="602"/>
      <c r="AB3" s="602"/>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48" t="s">
        <v>2</v>
      </c>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row>
    <row r="4" spans="1:217" ht="15.6" customHeight="1">
      <c r="A4" s="1040" t="s">
        <v>819</v>
      </c>
      <c r="B4" s="1040"/>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40"/>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row>
    <row r="5" spans="1:217">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row>
    <row r="6" spans="1:217" ht="18.75">
      <c r="A6" s="1037" t="s">
        <v>643</v>
      </c>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row>
    <row r="7" spans="1:217">
      <c r="A7" s="1038" t="s">
        <v>4</v>
      </c>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row>
    <row r="8" spans="1:217">
      <c r="A8" s="602"/>
      <c r="B8" s="602"/>
      <c r="C8" s="602"/>
      <c r="D8" s="602"/>
      <c r="E8" s="602"/>
      <c r="F8" s="602"/>
      <c r="G8" s="602"/>
      <c r="H8" s="602"/>
      <c r="I8" s="602"/>
      <c r="J8" s="602"/>
      <c r="K8" s="602"/>
      <c r="L8" s="602"/>
      <c r="M8" s="602"/>
      <c r="N8" s="602"/>
      <c r="O8" s="602"/>
      <c r="P8" s="602"/>
      <c r="Q8" s="602"/>
      <c r="R8" s="602"/>
      <c r="S8" s="602"/>
      <c r="T8" s="602"/>
      <c r="U8" s="780"/>
      <c r="V8" s="780"/>
      <c r="W8" s="780"/>
      <c r="X8" s="780"/>
      <c r="Y8" s="780"/>
      <c r="Z8" s="780"/>
      <c r="AA8" s="780"/>
      <c r="AB8" s="780"/>
      <c r="AC8" s="780"/>
      <c r="AD8" s="780"/>
      <c r="AE8" s="602"/>
      <c r="AF8" s="780"/>
      <c r="AG8" s="602"/>
      <c r="AH8" s="602"/>
      <c r="AI8" s="602"/>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row>
    <row r="9" spans="1:217" ht="18.75">
      <c r="A9" s="1041" t="s">
        <v>839</v>
      </c>
      <c r="B9" s="1041"/>
      <c r="C9" s="1041"/>
      <c r="D9" s="1041"/>
      <c r="E9" s="1041"/>
      <c r="F9" s="1041"/>
      <c r="G9" s="1041"/>
      <c r="H9" s="1041"/>
      <c r="I9" s="1041"/>
      <c r="J9" s="1041"/>
      <c r="K9" s="1041"/>
      <c r="L9" s="1041"/>
      <c r="M9" s="1041"/>
      <c r="N9" s="1041"/>
      <c r="O9" s="1041"/>
      <c r="P9" s="1041"/>
      <c r="Q9" s="1041"/>
      <c r="R9" s="1041"/>
      <c r="S9" s="1041"/>
      <c r="T9" s="1041"/>
      <c r="U9" s="1041"/>
      <c r="V9" s="1041"/>
      <c r="W9" s="1041"/>
      <c r="X9" s="1041"/>
      <c r="Y9" s="1041"/>
      <c r="Z9" s="1041"/>
      <c r="AA9" s="1041"/>
      <c r="AB9" s="1041"/>
      <c r="AC9" s="1041"/>
      <c r="AD9" s="1041"/>
      <c r="AE9" s="1041"/>
      <c r="AF9" s="1041"/>
      <c r="AG9" s="1041"/>
      <c r="AH9" s="1041"/>
      <c r="AI9" s="1041"/>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row>
    <row r="10" spans="1:217">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row>
    <row r="11" spans="1:217" ht="18.75">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row>
    <row r="12" spans="1:217">
      <c r="A12" s="1039" t="s">
        <v>338</v>
      </c>
      <c r="B12" s="1039"/>
      <c r="C12" s="1039"/>
      <c r="D12" s="1039"/>
      <c r="E12" s="1039"/>
      <c r="F12" s="1039"/>
      <c r="G12" s="1039"/>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row>
    <row r="13" spans="1:217">
      <c r="A13" s="1043"/>
      <c r="B13" s="1043"/>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row>
    <row r="14" spans="1:217" s="600" customFormat="1" ht="53.25" customHeight="1">
      <c r="A14" s="1015" t="s">
        <v>6</v>
      </c>
      <c r="B14" s="1015" t="s">
        <v>7</v>
      </c>
      <c r="C14" s="1015" t="s">
        <v>8</v>
      </c>
      <c r="D14" s="1015" t="s">
        <v>981</v>
      </c>
      <c r="E14" s="1015"/>
      <c r="F14" s="1015"/>
      <c r="G14" s="1015"/>
      <c r="H14" s="1015"/>
      <c r="I14" s="1015"/>
      <c r="J14" s="1015"/>
      <c r="K14" s="1015"/>
      <c r="L14" s="1015"/>
      <c r="M14" s="1015"/>
      <c r="N14" s="274"/>
      <c r="O14" s="366"/>
      <c r="P14" s="366"/>
      <c r="Q14" s="366"/>
      <c r="R14" s="366"/>
      <c r="S14" s="366"/>
      <c r="T14" s="366"/>
      <c r="U14" s="366"/>
      <c r="V14" s="366"/>
      <c r="W14" s="366"/>
      <c r="X14" s="366"/>
      <c r="Y14" s="366"/>
      <c r="Z14" s="1044" t="s">
        <v>379</v>
      </c>
      <c r="AA14" s="1044"/>
      <c r="AB14" s="1044"/>
      <c r="AC14" s="1044"/>
      <c r="AD14" s="1044"/>
      <c r="AE14" s="1044"/>
      <c r="AF14" s="1044"/>
      <c r="AG14" s="1044"/>
      <c r="AH14" s="1044"/>
      <c r="AI14" s="1044"/>
      <c r="AJ14" s="1044"/>
      <c r="AK14" s="1044"/>
      <c r="AL14" s="1044"/>
      <c r="AM14" s="1044"/>
      <c r="AN14" s="1044"/>
      <c r="AO14" s="1044"/>
      <c r="AP14" s="1044"/>
      <c r="AQ14" s="1044"/>
      <c r="AR14" s="1044"/>
      <c r="AS14" s="1044"/>
      <c r="AT14" s="1044"/>
      <c r="AU14" s="1044"/>
      <c r="AV14" s="1044"/>
      <c r="AW14" s="1044"/>
      <c r="AX14" s="1044"/>
      <c r="AY14" s="1044"/>
      <c r="AZ14" s="1044"/>
      <c r="BA14" s="1044"/>
      <c r="BB14" s="1044"/>
      <c r="BC14" s="1044"/>
      <c r="BD14" s="1044"/>
      <c r="BE14" s="1044"/>
      <c r="BF14" s="1044"/>
      <c r="BG14" s="1044"/>
      <c r="BH14" s="1044"/>
      <c r="BI14" s="1044"/>
      <c r="BJ14" s="1044"/>
      <c r="BK14" s="1044"/>
      <c r="BL14" s="1044"/>
      <c r="BM14" s="1044"/>
      <c r="BN14" s="1044"/>
      <c r="BO14" s="1044"/>
      <c r="BP14" s="1044"/>
      <c r="BQ14" s="1044"/>
      <c r="BR14" s="1044"/>
      <c r="BS14" s="1044"/>
      <c r="BT14" s="1044"/>
      <c r="BU14" s="1044"/>
      <c r="BV14" s="1044"/>
      <c r="BW14" s="1044"/>
      <c r="BX14" s="1046" t="s">
        <v>208</v>
      </c>
      <c r="BY14" s="274"/>
      <c r="BZ14" s="274"/>
      <c r="CA14" s="274"/>
      <c r="CB14" s="274"/>
      <c r="CC14" s="274"/>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4"/>
      <c r="DG14" s="274"/>
      <c r="DH14" s="274"/>
      <c r="DI14" s="274"/>
      <c r="DJ14" s="274"/>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274"/>
      <c r="GV14" s="274"/>
      <c r="GW14" s="274"/>
      <c r="GX14" s="274"/>
      <c r="GY14" s="274"/>
      <c r="GZ14" s="274"/>
      <c r="HA14" s="274"/>
      <c r="HB14" s="274"/>
      <c r="HC14" s="274"/>
      <c r="HD14" s="274"/>
      <c r="HE14" s="274"/>
      <c r="HF14" s="274"/>
      <c r="HG14" s="274"/>
      <c r="HH14" s="274"/>
      <c r="HI14" s="274"/>
    </row>
    <row r="15" spans="1:217" s="600" customFormat="1" ht="11.25" customHeight="1">
      <c r="A15" s="1015"/>
      <c r="B15" s="1015"/>
      <c r="C15" s="1015"/>
      <c r="D15" s="1015"/>
      <c r="E15" s="1015"/>
      <c r="F15" s="1015"/>
      <c r="G15" s="1015"/>
      <c r="H15" s="1015"/>
      <c r="I15" s="1015"/>
      <c r="J15" s="1015"/>
      <c r="K15" s="1015"/>
      <c r="L15" s="1015"/>
      <c r="M15" s="1015"/>
      <c r="N15" s="1011" t="s">
        <v>380</v>
      </c>
      <c r="O15" s="1011"/>
      <c r="P15" s="1011"/>
      <c r="Q15" s="1011"/>
      <c r="R15" s="1011"/>
      <c r="S15" s="1011"/>
      <c r="T15" s="1011"/>
      <c r="U15" s="1011"/>
      <c r="V15" s="1011"/>
      <c r="W15" s="1011"/>
      <c r="X15" s="1011"/>
      <c r="Y15" s="1011"/>
      <c r="Z15" s="1029" t="s">
        <v>924</v>
      </c>
      <c r="AA15" s="1029"/>
      <c r="AB15" s="1029"/>
      <c r="AC15" s="1029"/>
      <c r="AD15" s="1029"/>
      <c r="AE15" s="1029"/>
      <c r="AF15" s="1029"/>
      <c r="AG15" s="1029"/>
      <c r="AH15" s="1029"/>
      <c r="AI15" s="1029"/>
      <c r="AJ15" s="1029" t="s">
        <v>925</v>
      </c>
      <c r="AK15" s="1029"/>
      <c r="AL15" s="1029"/>
      <c r="AM15" s="1029"/>
      <c r="AN15" s="1029"/>
      <c r="AO15" s="1029"/>
      <c r="AP15" s="1029"/>
      <c r="AQ15" s="1029"/>
      <c r="AR15" s="1029"/>
      <c r="AS15" s="1029"/>
      <c r="AT15" s="1029" t="s">
        <v>938</v>
      </c>
      <c r="AU15" s="1029"/>
      <c r="AV15" s="1029"/>
      <c r="AW15" s="1029"/>
      <c r="AX15" s="1029"/>
      <c r="AY15" s="1029"/>
      <c r="AZ15" s="1029"/>
      <c r="BA15" s="1029"/>
      <c r="BB15" s="1029"/>
      <c r="BC15" s="1029"/>
      <c r="BD15" s="1029" t="s">
        <v>939</v>
      </c>
      <c r="BE15" s="1029"/>
      <c r="BF15" s="1029"/>
      <c r="BG15" s="1029"/>
      <c r="BH15" s="1029"/>
      <c r="BI15" s="1029"/>
      <c r="BJ15" s="1029"/>
      <c r="BK15" s="1029"/>
      <c r="BL15" s="1029"/>
      <c r="BM15" s="1029"/>
      <c r="BN15" s="1029" t="s">
        <v>940</v>
      </c>
      <c r="BO15" s="1029"/>
      <c r="BP15" s="1029"/>
      <c r="BQ15" s="1029"/>
      <c r="BR15" s="1029"/>
      <c r="BS15" s="1029"/>
      <c r="BT15" s="1029"/>
      <c r="BU15" s="1029"/>
      <c r="BV15" s="1029"/>
      <c r="BW15" s="1029"/>
      <c r="BX15" s="1047"/>
      <c r="BY15" s="274"/>
      <c r="BZ15" s="274"/>
      <c r="CA15" s="274"/>
      <c r="CB15" s="274"/>
      <c r="CC15" s="27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4"/>
      <c r="DS15" s="274"/>
      <c r="DT15" s="274"/>
      <c r="DU15" s="274"/>
      <c r="DV15" s="274"/>
      <c r="DW15" s="274"/>
      <c r="DX15" s="274"/>
      <c r="DY15" s="274"/>
      <c r="DZ15" s="274"/>
      <c r="EA15" s="274"/>
      <c r="EB15" s="274"/>
      <c r="EC15" s="274"/>
      <c r="ED15" s="274"/>
      <c r="EE15" s="274"/>
      <c r="EF15" s="274"/>
      <c r="EG15" s="274"/>
      <c r="EH15" s="274"/>
      <c r="EI15" s="274"/>
      <c r="EJ15" s="274"/>
      <c r="EK15" s="274"/>
      <c r="EL15" s="274"/>
      <c r="EM15" s="274"/>
      <c r="EN15" s="274"/>
      <c r="EO15" s="274"/>
      <c r="EP15" s="274"/>
      <c r="EQ15" s="274"/>
      <c r="ER15" s="274"/>
      <c r="ES15" s="274"/>
      <c r="ET15" s="274"/>
      <c r="EU15" s="274"/>
      <c r="EV15" s="274"/>
      <c r="EW15" s="274"/>
      <c r="EX15" s="274"/>
      <c r="EY15" s="274"/>
      <c r="EZ15" s="274"/>
      <c r="FA15" s="274"/>
      <c r="FB15" s="274"/>
      <c r="FC15" s="274"/>
      <c r="FD15" s="274"/>
      <c r="FE15" s="274"/>
      <c r="FF15" s="274"/>
      <c r="FG15" s="274"/>
      <c r="FH15" s="274"/>
      <c r="FI15" s="274"/>
      <c r="FJ15" s="274"/>
      <c r="FK15" s="274"/>
      <c r="FL15" s="274"/>
      <c r="FM15" s="274"/>
      <c r="FN15" s="274"/>
      <c r="FO15" s="274"/>
      <c r="FP15" s="274"/>
      <c r="FQ15" s="274"/>
      <c r="FR15" s="274"/>
      <c r="FS15" s="274"/>
      <c r="FT15" s="274"/>
      <c r="FU15" s="274"/>
      <c r="FV15" s="274"/>
      <c r="FW15" s="274"/>
      <c r="FX15" s="274"/>
      <c r="FY15" s="274"/>
      <c r="FZ15" s="274"/>
      <c r="GA15" s="274"/>
      <c r="GB15" s="274"/>
      <c r="GC15" s="274"/>
      <c r="GD15" s="274"/>
      <c r="GE15" s="274"/>
      <c r="GF15" s="274"/>
      <c r="GG15" s="274"/>
      <c r="GH15" s="274"/>
      <c r="GI15" s="274"/>
      <c r="GJ15" s="274"/>
      <c r="GK15" s="274"/>
      <c r="GL15" s="274"/>
      <c r="GM15" s="274"/>
      <c r="GN15" s="274"/>
      <c r="GO15" s="274"/>
      <c r="GP15" s="274"/>
      <c r="GQ15" s="274"/>
      <c r="GR15" s="274"/>
      <c r="GS15" s="274"/>
      <c r="GT15" s="274"/>
      <c r="GU15" s="274"/>
      <c r="GV15" s="274"/>
      <c r="GW15" s="274"/>
      <c r="GX15" s="274"/>
      <c r="GY15" s="274"/>
      <c r="GZ15" s="274"/>
      <c r="HA15" s="274"/>
      <c r="HB15" s="274"/>
      <c r="HC15" s="274"/>
      <c r="HD15" s="274"/>
      <c r="HE15" s="274"/>
      <c r="HF15" s="274"/>
      <c r="HG15" s="274"/>
      <c r="HH15" s="274"/>
      <c r="HI15" s="274"/>
    </row>
    <row r="16" spans="1:217" s="600" customFormat="1" ht="9" customHeight="1">
      <c r="A16" s="1015"/>
      <c r="B16" s="1015"/>
      <c r="C16" s="1015"/>
      <c r="D16" s="1015"/>
      <c r="E16" s="1015"/>
      <c r="F16" s="1015"/>
      <c r="G16" s="1015"/>
      <c r="H16" s="1015"/>
      <c r="I16" s="1015"/>
      <c r="J16" s="1015"/>
      <c r="K16" s="1015"/>
      <c r="L16" s="1015"/>
      <c r="M16" s="1015"/>
      <c r="N16" s="1011"/>
      <c r="O16" s="1011"/>
      <c r="P16" s="1011"/>
      <c r="Q16" s="1011"/>
      <c r="R16" s="1011"/>
      <c r="S16" s="1011"/>
      <c r="T16" s="1011"/>
      <c r="U16" s="1011"/>
      <c r="V16" s="1011"/>
      <c r="W16" s="1011"/>
      <c r="X16" s="1011"/>
      <c r="Y16" s="1011"/>
      <c r="Z16" s="1011"/>
      <c r="AA16" s="1011"/>
      <c r="AB16" s="1011"/>
      <c r="AC16" s="1011"/>
      <c r="AD16" s="1011"/>
      <c r="AE16" s="1011"/>
      <c r="AF16" s="1011"/>
      <c r="AG16" s="1011"/>
      <c r="AH16" s="1011"/>
      <c r="AI16" s="1011"/>
      <c r="AJ16" s="1011"/>
      <c r="AK16" s="1011"/>
      <c r="AL16" s="1011"/>
      <c r="AM16" s="1011"/>
      <c r="AN16" s="1011"/>
      <c r="AO16" s="1011"/>
      <c r="AP16" s="1011"/>
      <c r="AQ16" s="1011"/>
      <c r="AR16" s="1011"/>
      <c r="AS16" s="1011"/>
      <c r="AT16" s="1011"/>
      <c r="AU16" s="1011"/>
      <c r="AV16" s="1011"/>
      <c r="AW16" s="1011"/>
      <c r="AX16" s="1011"/>
      <c r="AY16" s="1011"/>
      <c r="AZ16" s="1011"/>
      <c r="BA16" s="1011"/>
      <c r="BB16" s="1011"/>
      <c r="BC16" s="1011"/>
      <c r="BD16" s="1011"/>
      <c r="BE16" s="1011"/>
      <c r="BF16" s="1011"/>
      <c r="BG16" s="1011"/>
      <c r="BH16" s="1011"/>
      <c r="BI16" s="1011"/>
      <c r="BJ16" s="1011"/>
      <c r="BK16" s="1011"/>
      <c r="BL16" s="1011"/>
      <c r="BM16" s="1011"/>
      <c r="BN16" s="1011"/>
      <c r="BO16" s="1011"/>
      <c r="BP16" s="1011"/>
      <c r="BQ16" s="1011"/>
      <c r="BR16" s="1011"/>
      <c r="BS16" s="1011"/>
      <c r="BT16" s="1011"/>
      <c r="BU16" s="1011"/>
      <c r="BV16" s="1011"/>
      <c r="BW16" s="1011"/>
      <c r="BX16" s="1047"/>
      <c r="BY16" s="274"/>
      <c r="BZ16" s="274"/>
      <c r="CA16" s="274"/>
      <c r="CB16" s="274"/>
      <c r="CC16" s="27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4"/>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4"/>
      <c r="GR16" s="274"/>
      <c r="GS16" s="274"/>
      <c r="GT16" s="274"/>
      <c r="GU16" s="274"/>
      <c r="GV16" s="274"/>
      <c r="GW16" s="274"/>
      <c r="GX16" s="274"/>
      <c r="GY16" s="274"/>
      <c r="GZ16" s="274"/>
      <c r="HA16" s="274"/>
      <c r="HB16" s="274"/>
      <c r="HC16" s="274"/>
      <c r="HD16" s="274"/>
      <c r="HE16" s="274"/>
      <c r="HF16" s="274"/>
      <c r="HG16" s="274"/>
      <c r="HH16" s="274"/>
      <c r="HI16" s="274"/>
    </row>
    <row r="17" spans="1:217" s="600" customFormat="1" ht="39" customHeight="1">
      <c r="A17" s="1015"/>
      <c r="B17" s="1015"/>
      <c r="C17" s="1015"/>
      <c r="D17" s="1011" t="s">
        <v>236</v>
      </c>
      <c r="E17" s="1011"/>
      <c r="F17" s="1011"/>
      <c r="G17" s="1011"/>
      <c r="H17" s="1011"/>
      <c r="I17" s="1045" t="s">
        <v>432</v>
      </c>
      <c r="J17" s="1045"/>
      <c r="K17" s="1045"/>
      <c r="L17" s="1045"/>
      <c r="M17" s="1045"/>
      <c r="N17" s="1011" t="s">
        <v>381</v>
      </c>
      <c r="O17" s="1011"/>
      <c r="P17" s="1011"/>
      <c r="Q17" s="1011"/>
      <c r="R17" s="1011"/>
      <c r="S17" s="1011"/>
      <c r="T17" s="1045" t="s">
        <v>41</v>
      </c>
      <c r="U17" s="1045"/>
      <c r="V17" s="1045"/>
      <c r="W17" s="1045"/>
      <c r="X17" s="1045"/>
      <c r="Y17" s="1045"/>
      <c r="Z17" s="1011" t="s">
        <v>236</v>
      </c>
      <c r="AA17" s="1011"/>
      <c r="AB17" s="1011"/>
      <c r="AC17" s="1011"/>
      <c r="AD17" s="1011"/>
      <c r="AE17" s="1045" t="s">
        <v>41</v>
      </c>
      <c r="AF17" s="1045"/>
      <c r="AG17" s="1045"/>
      <c r="AH17" s="1045"/>
      <c r="AI17" s="1045"/>
      <c r="AJ17" s="1011" t="s">
        <v>236</v>
      </c>
      <c r="AK17" s="1011"/>
      <c r="AL17" s="1011"/>
      <c r="AM17" s="1011"/>
      <c r="AN17" s="1011"/>
      <c r="AO17" s="1045" t="s">
        <v>41</v>
      </c>
      <c r="AP17" s="1045"/>
      <c r="AQ17" s="1045"/>
      <c r="AR17" s="1045"/>
      <c r="AS17" s="1045"/>
      <c r="AT17" s="1011" t="s">
        <v>236</v>
      </c>
      <c r="AU17" s="1011"/>
      <c r="AV17" s="1011"/>
      <c r="AW17" s="1011"/>
      <c r="AX17" s="1011"/>
      <c r="AY17" s="1045" t="s">
        <v>41</v>
      </c>
      <c r="AZ17" s="1045"/>
      <c r="BA17" s="1045"/>
      <c r="BB17" s="1045"/>
      <c r="BC17" s="1045"/>
      <c r="BD17" s="1011" t="s">
        <v>236</v>
      </c>
      <c r="BE17" s="1011"/>
      <c r="BF17" s="1011"/>
      <c r="BG17" s="1011"/>
      <c r="BH17" s="1011"/>
      <c r="BI17" s="1045" t="s">
        <v>41</v>
      </c>
      <c r="BJ17" s="1045"/>
      <c r="BK17" s="1045"/>
      <c r="BL17" s="1045"/>
      <c r="BM17" s="1045"/>
      <c r="BN17" s="1011" t="s">
        <v>236</v>
      </c>
      <c r="BO17" s="1011"/>
      <c r="BP17" s="1011"/>
      <c r="BQ17" s="1011"/>
      <c r="BR17" s="1011"/>
      <c r="BS17" s="1045" t="s">
        <v>41</v>
      </c>
      <c r="BT17" s="1045"/>
      <c r="BU17" s="1045"/>
      <c r="BV17" s="1045"/>
      <c r="BW17" s="1045"/>
      <c r="BX17" s="1047"/>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4"/>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4"/>
      <c r="GR17" s="274"/>
      <c r="GS17" s="274"/>
      <c r="GT17" s="274"/>
      <c r="GU17" s="274"/>
      <c r="GV17" s="274"/>
      <c r="GW17" s="274"/>
      <c r="GX17" s="274"/>
      <c r="GY17" s="274"/>
      <c r="GZ17" s="274"/>
      <c r="HA17" s="274"/>
      <c r="HB17" s="274"/>
      <c r="HC17" s="274"/>
      <c r="HD17" s="274"/>
      <c r="HE17" s="274"/>
      <c r="HF17" s="274"/>
      <c r="HG17" s="274"/>
      <c r="HH17" s="274"/>
      <c r="HI17" s="274"/>
    </row>
    <row r="18" spans="1:217" s="600" customFormat="1" ht="54.75" customHeight="1">
      <c r="A18" s="1015"/>
      <c r="B18" s="1015"/>
      <c r="C18" s="1015"/>
      <c r="D18" s="146" t="s">
        <v>260</v>
      </c>
      <c r="E18" s="146" t="s">
        <v>261</v>
      </c>
      <c r="F18" s="466" t="s">
        <v>262</v>
      </c>
      <c r="G18" s="146" t="s">
        <v>263</v>
      </c>
      <c r="H18" s="146" t="s">
        <v>264</v>
      </c>
      <c r="I18" s="146" t="s">
        <v>260</v>
      </c>
      <c r="J18" s="146" t="s">
        <v>261</v>
      </c>
      <c r="K18" s="466" t="s">
        <v>262</v>
      </c>
      <c r="L18" s="146" t="s">
        <v>263</v>
      </c>
      <c r="M18" s="146" t="s">
        <v>264</v>
      </c>
      <c r="N18" s="146" t="s">
        <v>382</v>
      </c>
      <c r="O18" s="146" t="s">
        <v>260</v>
      </c>
      <c r="P18" s="146" t="s">
        <v>261</v>
      </c>
      <c r="Q18" s="466" t="s">
        <v>262</v>
      </c>
      <c r="R18" s="146" t="s">
        <v>263</v>
      </c>
      <c r="S18" s="146" t="s">
        <v>264</v>
      </c>
      <c r="T18" s="146" t="s">
        <v>382</v>
      </c>
      <c r="U18" s="146" t="s">
        <v>260</v>
      </c>
      <c r="V18" s="146" t="s">
        <v>261</v>
      </c>
      <c r="W18" s="466" t="s">
        <v>262</v>
      </c>
      <c r="X18" s="146" t="s">
        <v>263</v>
      </c>
      <c r="Y18" s="146" t="s">
        <v>264</v>
      </c>
      <c r="Z18" s="146" t="s">
        <v>260</v>
      </c>
      <c r="AA18" s="146" t="s">
        <v>261</v>
      </c>
      <c r="AB18" s="466" t="s">
        <v>262</v>
      </c>
      <c r="AC18" s="146" t="s">
        <v>263</v>
      </c>
      <c r="AD18" s="146" t="s">
        <v>264</v>
      </c>
      <c r="AE18" s="146" t="s">
        <v>260</v>
      </c>
      <c r="AF18" s="146" t="s">
        <v>261</v>
      </c>
      <c r="AG18" s="466" t="s">
        <v>262</v>
      </c>
      <c r="AH18" s="146" t="s">
        <v>263</v>
      </c>
      <c r="AI18" s="146" t="s">
        <v>264</v>
      </c>
      <c r="AJ18" s="146" t="s">
        <v>260</v>
      </c>
      <c r="AK18" s="146" t="s">
        <v>261</v>
      </c>
      <c r="AL18" s="466" t="s">
        <v>262</v>
      </c>
      <c r="AM18" s="146" t="s">
        <v>263</v>
      </c>
      <c r="AN18" s="146" t="s">
        <v>264</v>
      </c>
      <c r="AO18" s="146" t="s">
        <v>260</v>
      </c>
      <c r="AP18" s="146" t="s">
        <v>261</v>
      </c>
      <c r="AQ18" s="466" t="s">
        <v>262</v>
      </c>
      <c r="AR18" s="146" t="s">
        <v>263</v>
      </c>
      <c r="AS18" s="146" t="s">
        <v>264</v>
      </c>
      <c r="AT18" s="146" t="s">
        <v>260</v>
      </c>
      <c r="AU18" s="146" t="s">
        <v>261</v>
      </c>
      <c r="AV18" s="466" t="s">
        <v>262</v>
      </c>
      <c r="AW18" s="146" t="s">
        <v>263</v>
      </c>
      <c r="AX18" s="146" t="s">
        <v>264</v>
      </c>
      <c r="AY18" s="146" t="s">
        <v>260</v>
      </c>
      <c r="AZ18" s="146" t="s">
        <v>261</v>
      </c>
      <c r="BA18" s="466" t="s">
        <v>262</v>
      </c>
      <c r="BB18" s="146" t="s">
        <v>263</v>
      </c>
      <c r="BC18" s="146" t="s">
        <v>264</v>
      </c>
      <c r="BD18" s="146" t="s">
        <v>260</v>
      </c>
      <c r="BE18" s="146" t="s">
        <v>261</v>
      </c>
      <c r="BF18" s="466" t="s">
        <v>262</v>
      </c>
      <c r="BG18" s="146" t="s">
        <v>263</v>
      </c>
      <c r="BH18" s="146" t="s">
        <v>264</v>
      </c>
      <c r="BI18" s="146" t="s">
        <v>260</v>
      </c>
      <c r="BJ18" s="146" t="s">
        <v>261</v>
      </c>
      <c r="BK18" s="466" t="s">
        <v>262</v>
      </c>
      <c r="BL18" s="146" t="s">
        <v>263</v>
      </c>
      <c r="BM18" s="146" t="s">
        <v>264</v>
      </c>
      <c r="BN18" s="146" t="s">
        <v>260</v>
      </c>
      <c r="BO18" s="146" t="s">
        <v>261</v>
      </c>
      <c r="BP18" s="466" t="s">
        <v>262</v>
      </c>
      <c r="BQ18" s="146" t="s">
        <v>263</v>
      </c>
      <c r="BR18" s="146" t="s">
        <v>264</v>
      </c>
      <c r="BS18" s="146" t="s">
        <v>260</v>
      </c>
      <c r="BT18" s="146" t="s">
        <v>261</v>
      </c>
      <c r="BU18" s="466" t="s">
        <v>262</v>
      </c>
      <c r="BV18" s="146" t="s">
        <v>263</v>
      </c>
      <c r="BW18" s="146" t="s">
        <v>264</v>
      </c>
      <c r="BX18" s="1048"/>
      <c r="BY18" s="274"/>
      <c r="BZ18" s="274"/>
      <c r="CA18" s="274"/>
      <c r="CB18" s="274"/>
      <c r="CC18" s="27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c r="EI18" s="274"/>
      <c r="EJ18" s="274"/>
      <c r="EK18" s="274"/>
      <c r="EL18" s="274"/>
      <c r="EM18" s="274"/>
      <c r="EN18" s="274"/>
      <c r="EO18" s="274"/>
      <c r="EP18" s="274"/>
      <c r="EQ18" s="274"/>
      <c r="ER18" s="274"/>
      <c r="ES18" s="274"/>
      <c r="ET18" s="274"/>
      <c r="EU18" s="274"/>
      <c r="EV18" s="274"/>
      <c r="EW18" s="274"/>
      <c r="EX18" s="274"/>
      <c r="EY18" s="274"/>
      <c r="EZ18" s="274"/>
      <c r="FA18" s="274"/>
      <c r="FB18" s="274"/>
      <c r="FC18" s="274"/>
      <c r="FD18" s="274"/>
      <c r="FE18" s="274"/>
      <c r="FF18" s="274"/>
      <c r="FG18" s="274"/>
      <c r="FH18" s="274"/>
      <c r="FI18" s="274"/>
      <c r="FJ18" s="274"/>
      <c r="FK18" s="274"/>
      <c r="FL18" s="274"/>
      <c r="FM18" s="274"/>
      <c r="FN18" s="274"/>
      <c r="FO18" s="274"/>
      <c r="FP18" s="274"/>
      <c r="FQ18" s="274"/>
      <c r="FR18" s="274"/>
      <c r="FS18" s="274"/>
      <c r="FT18" s="274"/>
      <c r="FU18" s="274"/>
      <c r="FV18" s="274"/>
      <c r="FW18" s="274"/>
      <c r="FX18" s="274"/>
      <c r="FY18" s="274"/>
      <c r="FZ18" s="274"/>
      <c r="GA18" s="274"/>
      <c r="GB18" s="274"/>
      <c r="GC18" s="274"/>
      <c r="GD18" s="274"/>
      <c r="GE18" s="274"/>
      <c r="GF18" s="274"/>
      <c r="GG18" s="274"/>
      <c r="GH18" s="274"/>
      <c r="GI18" s="274"/>
      <c r="GJ18" s="274"/>
      <c r="GK18" s="274"/>
      <c r="GL18" s="274"/>
      <c r="GM18" s="274"/>
      <c r="GN18" s="274"/>
      <c r="GO18" s="274"/>
      <c r="GP18" s="274"/>
      <c r="GQ18" s="274"/>
      <c r="GR18" s="274"/>
      <c r="GS18" s="274"/>
      <c r="GT18" s="274"/>
      <c r="GU18" s="274"/>
      <c r="GV18" s="274"/>
      <c r="GW18" s="274"/>
      <c r="GX18" s="274"/>
      <c r="GY18" s="274"/>
      <c r="GZ18" s="274"/>
      <c r="HA18" s="274"/>
      <c r="HB18" s="274"/>
      <c r="HC18" s="274"/>
      <c r="HD18" s="274"/>
      <c r="HE18" s="274"/>
      <c r="HF18" s="274"/>
      <c r="HG18" s="274"/>
      <c r="HH18" s="274"/>
      <c r="HI18" s="274"/>
    </row>
    <row r="19" spans="1:217" s="600" customFormat="1" ht="31.15" customHeight="1">
      <c r="A19" s="596">
        <v>1</v>
      </c>
      <c r="B19" s="596">
        <v>2</v>
      </c>
      <c r="C19" s="596">
        <v>3</v>
      </c>
      <c r="D19" s="331" t="s">
        <v>344</v>
      </c>
      <c r="E19" s="331" t="s">
        <v>345</v>
      </c>
      <c r="F19" s="331" t="s">
        <v>346</v>
      </c>
      <c r="G19" s="331" t="s">
        <v>347</v>
      </c>
      <c r="H19" s="331" t="s">
        <v>348</v>
      </c>
      <c r="I19" s="331" t="s">
        <v>351</v>
      </c>
      <c r="J19" s="331" t="s">
        <v>352</v>
      </c>
      <c r="K19" s="331" t="s">
        <v>353</v>
      </c>
      <c r="L19" s="331" t="s">
        <v>354</v>
      </c>
      <c r="M19" s="331" t="s">
        <v>355</v>
      </c>
      <c r="N19" s="331" t="s">
        <v>383</v>
      </c>
      <c r="O19" s="331" t="s">
        <v>384</v>
      </c>
      <c r="P19" s="331" t="s">
        <v>385</v>
      </c>
      <c r="Q19" s="331" t="s">
        <v>386</v>
      </c>
      <c r="R19" s="331" t="s">
        <v>387</v>
      </c>
      <c r="S19" s="331" t="s">
        <v>388</v>
      </c>
      <c r="T19" s="292" t="s">
        <v>389</v>
      </c>
      <c r="U19" s="292" t="s">
        <v>390</v>
      </c>
      <c r="V19" s="292" t="s">
        <v>391</v>
      </c>
      <c r="W19" s="292" t="s">
        <v>392</v>
      </c>
      <c r="X19" s="292" t="s">
        <v>393</v>
      </c>
      <c r="Y19" s="292" t="s">
        <v>394</v>
      </c>
      <c r="Z19" s="331" t="s">
        <v>395</v>
      </c>
      <c r="AA19" s="331" t="s">
        <v>396</v>
      </c>
      <c r="AB19" s="331" t="s">
        <v>397</v>
      </c>
      <c r="AC19" s="331" t="s">
        <v>398</v>
      </c>
      <c r="AD19" s="331" t="s">
        <v>399</v>
      </c>
      <c r="AE19" s="331" t="s">
        <v>400</v>
      </c>
      <c r="AF19" s="331" t="s">
        <v>401</v>
      </c>
      <c r="AG19" s="331" t="s">
        <v>402</v>
      </c>
      <c r="AH19" s="331" t="s">
        <v>403</v>
      </c>
      <c r="AI19" s="331" t="s">
        <v>404</v>
      </c>
      <c r="AJ19" s="331" t="s">
        <v>405</v>
      </c>
      <c r="AK19" s="331" t="s">
        <v>406</v>
      </c>
      <c r="AL19" s="331" t="s">
        <v>407</v>
      </c>
      <c r="AM19" s="331" t="s">
        <v>408</v>
      </c>
      <c r="AN19" s="331" t="s">
        <v>409</v>
      </c>
      <c r="AO19" s="331" t="s">
        <v>410</v>
      </c>
      <c r="AP19" s="331" t="s">
        <v>411</v>
      </c>
      <c r="AQ19" s="331" t="s">
        <v>412</v>
      </c>
      <c r="AR19" s="331" t="s">
        <v>413</v>
      </c>
      <c r="AS19" s="331" t="s">
        <v>414</v>
      </c>
      <c r="AT19" s="331" t="s">
        <v>415</v>
      </c>
      <c r="AU19" s="331" t="s">
        <v>416</v>
      </c>
      <c r="AV19" s="331" t="s">
        <v>417</v>
      </c>
      <c r="AW19" s="331" t="s">
        <v>418</v>
      </c>
      <c r="AX19" s="331" t="s">
        <v>419</v>
      </c>
      <c r="AY19" s="331" t="s">
        <v>420</v>
      </c>
      <c r="AZ19" s="331" t="s">
        <v>421</v>
      </c>
      <c r="BA19" s="331" t="s">
        <v>422</v>
      </c>
      <c r="BB19" s="331" t="s">
        <v>423</v>
      </c>
      <c r="BC19" s="331" t="s">
        <v>424</v>
      </c>
      <c r="BD19" s="331" t="s">
        <v>415</v>
      </c>
      <c r="BE19" s="331" t="s">
        <v>416</v>
      </c>
      <c r="BF19" s="331" t="s">
        <v>417</v>
      </c>
      <c r="BG19" s="331" t="s">
        <v>418</v>
      </c>
      <c r="BH19" s="331" t="s">
        <v>419</v>
      </c>
      <c r="BI19" s="331" t="s">
        <v>420</v>
      </c>
      <c r="BJ19" s="331" t="s">
        <v>421</v>
      </c>
      <c r="BK19" s="331" t="s">
        <v>422</v>
      </c>
      <c r="BL19" s="331" t="s">
        <v>423</v>
      </c>
      <c r="BM19" s="331" t="s">
        <v>424</v>
      </c>
      <c r="BN19" s="331" t="s">
        <v>415</v>
      </c>
      <c r="BO19" s="331" t="s">
        <v>416</v>
      </c>
      <c r="BP19" s="331" t="s">
        <v>417</v>
      </c>
      <c r="BQ19" s="331" t="s">
        <v>418</v>
      </c>
      <c r="BR19" s="331" t="s">
        <v>419</v>
      </c>
      <c r="BS19" s="331" t="s">
        <v>420</v>
      </c>
      <c r="BT19" s="331" t="s">
        <v>421</v>
      </c>
      <c r="BU19" s="331" t="s">
        <v>422</v>
      </c>
      <c r="BV19" s="331" t="s">
        <v>423</v>
      </c>
      <c r="BW19" s="331" t="s">
        <v>424</v>
      </c>
      <c r="BX19" s="331" t="s">
        <v>372</v>
      </c>
      <c r="BY19" s="274"/>
      <c r="BZ19" s="274"/>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c r="EB19" s="274"/>
      <c r="EC19" s="274"/>
      <c r="ED19" s="274"/>
      <c r="EE19" s="274"/>
      <c r="EF19" s="274"/>
      <c r="EG19" s="274"/>
      <c r="EH19" s="274"/>
      <c r="EI19" s="274"/>
      <c r="EJ19" s="274"/>
      <c r="EK19" s="274"/>
      <c r="EL19" s="274"/>
      <c r="EM19" s="274"/>
      <c r="EN19" s="274"/>
      <c r="EO19" s="274"/>
      <c r="EP19" s="274"/>
      <c r="EQ19" s="274"/>
      <c r="ER19" s="274"/>
      <c r="ES19" s="274"/>
      <c r="ET19" s="274"/>
      <c r="EU19" s="274"/>
      <c r="EV19" s="274"/>
      <c r="EW19" s="274"/>
      <c r="EX19" s="274"/>
      <c r="EY19" s="274"/>
      <c r="EZ19" s="274"/>
      <c r="FA19" s="274"/>
      <c r="FB19" s="274"/>
      <c r="FC19" s="274"/>
      <c r="FD19" s="274"/>
      <c r="FE19" s="274"/>
      <c r="FF19" s="274"/>
      <c r="FG19" s="274"/>
      <c r="FH19" s="274"/>
      <c r="FI19" s="274"/>
      <c r="FJ19" s="274"/>
      <c r="FK19" s="274"/>
      <c r="FL19" s="274"/>
      <c r="FM19" s="274"/>
      <c r="FN19" s="274"/>
      <c r="FO19" s="274"/>
      <c r="FP19" s="274"/>
      <c r="FQ19" s="274"/>
      <c r="FR19" s="274"/>
      <c r="FS19" s="274"/>
      <c r="FT19" s="274"/>
      <c r="FU19" s="274"/>
      <c r="FV19" s="274"/>
      <c r="FW19" s="274"/>
      <c r="FX19" s="274"/>
      <c r="FY19" s="274"/>
      <c r="FZ19" s="274"/>
      <c r="GA19" s="274"/>
      <c r="GB19" s="274"/>
      <c r="GC19" s="274"/>
      <c r="GD19" s="274"/>
      <c r="GE19" s="274"/>
      <c r="GF19" s="274"/>
      <c r="GG19" s="274"/>
      <c r="GH19" s="274"/>
      <c r="GI19" s="274"/>
      <c r="GJ19" s="274"/>
      <c r="GK19" s="274"/>
      <c r="GL19" s="274"/>
      <c r="GM19" s="274"/>
      <c r="GN19" s="274"/>
      <c r="GO19" s="274"/>
      <c r="GP19" s="274"/>
      <c r="GQ19" s="274"/>
      <c r="GR19" s="274"/>
      <c r="GS19" s="274"/>
      <c r="GT19" s="274"/>
      <c r="GU19" s="274"/>
      <c r="GV19" s="274"/>
      <c r="GW19" s="274"/>
      <c r="GX19" s="274"/>
      <c r="GY19" s="274"/>
      <c r="GZ19" s="274"/>
      <c r="HA19" s="274"/>
      <c r="HB19" s="274"/>
      <c r="HC19" s="274"/>
      <c r="HD19" s="274"/>
      <c r="HE19" s="274"/>
      <c r="HF19" s="274"/>
      <c r="HG19" s="274"/>
      <c r="HH19" s="274"/>
      <c r="HI19" s="274"/>
    </row>
    <row r="20" spans="1:217" s="600" customFormat="1" ht="24" customHeight="1">
      <c r="A20" s="721">
        <v>0</v>
      </c>
      <c r="B20" s="243" t="s">
        <v>96</v>
      </c>
      <c r="C20" s="585" t="s">
        <v>97</v>
      </c>
      <c r="D20" s="585" t="s">
        <v>97</v>
      </c>
      <c r="E20" s="585" t="s">
        <v>97</v>
      </c>
      <c r="F20" s="585" t="s">
        <v>97</v>
      </c>
      <c r="G20" s="585" t="s">
        <v>97</v>
      </c>
      <c r="H20" s="585" t="s">
        <v>97</v>
      </c>
      <c r="I20" s="585" t="s">
        <v>97</v>
      </c>
      <c r="J20" s="585" t="s">
        <v>97</v>
      </c>
      <c r="K20" s="585" t="s">
        <v>97</v>
      </c>
      <c r="L20" s="585" t="s">
        <v>97</v>
      </c>
      <c r="M20" s="585" t="s">
        <v>97</v>
      </c>
      <c r="N20" s="585" t="s">
        <v>97</v>
      </c>
      <c r="O20" s="585" t="s">
        <v>97</v>
      </c>
      <c r="P20" s="585" t="s">
        <v>97</v>
      </c>
      <c r="Q20" s="637" t="e">
        <f>Q27+Q49+Q81+Q84+Q94+Q95</f>
        <v>#REF!</v>
      </c>
      <c r="R20" s="637" t="e">
        <f>R27+R49+R81+R84+R94+R95</f>
        <v>#REF!</v>
      </c>
      <c r="S20" s="585" t="s">
        <v>97</v>
      </c>
      <c r="T20" s="585" t="s">
        <v>97</v>
      </c>
      <c r="U20" s="585" t="s">
        <v>97</v>
      </c>
      <c r="V20" s="585" t="s">
        <v>97</v>
      </c>
      <c r="W20" s="637" t="e">
        <f>W27+W49+W81+W84+W94+W95</f>
        <v>#REF!</v>
      </c>
      <c r="X20" s="637" t="e">
        <f>X27+X49+X81+X84+X94+X95</f>
        <v>#REF!</v>
      </c>
      <c r="Y20" s="585" t="s">
        <v>97</v>
      </c>
      <c r="Z20" s="585">
        <f>Z24</f>
        <v>0.16</v>
      </c>
      <c r="AA20" s="614" t="s">
        <v>97</v>
      </c>
      <c r="AB20" s="637">
        <f>AB22+AB26+AB24</f>
        <v>12.3</v>
      </c>
      <c r="AC20" s="637">
        <f>AC22+AC26</f>
        <v>0</v>
      </c>
      <c r="AD20" s="635">
        <f>AD22+AD26</f>
        <v>315</v>
      </c>
      <c r="AE20" s="585" t="s">
        <v>97</v>
      </c>
      <c r="AF20" s="585" t="s">
        <v>97</v>
      </c>
      <c r="AG20" s="585" t="s">
        <v>97</v>
      </c>
      <c r="AH20" s="585" t="s">
        <v>97</v>
      </c>
      <c r="AI20" s="585" t="s">
        <v>97</v>
      </c>
      <c r="AJ20" s="585" t="s">
        <v>97</v>
      </c>
      <c r="AK20" s="585" t="s">
        <v>97</v>
      </c>
      <c r="AL20" s="637">
        <f>AL22+AL26</f>
        <v>11.15</v>
      </c>
      <c r="AM20" s="637">
        <f>AM22+AM26</f>
        <v>0</v>
      </c>
      <c r="AN20" s="635">
        <f>AN22+AN26</f>
        <v>304</v>
      </c>
      <c r="AO20" s="585" t="s">
        <v>97</v>
      </c>
      <c r="AP20" s="585" t="s">
        <v>97</v>
      </c>
      <c r="AQ20" s="585" t="s">
        <v>97</v>
      </c>
      <c r="AR20" s="585" t="s">
        <v>97</v>
      </c>
      <c r="AS20" s="585" t="s">
        <v>97</v>
      </c>
      <c r="AT20" s="585">
        <f>AT24</f>
        <v>0.25</v>
      </c>
      <c r="AU20" s="614" t="s">
        <v>97</v>
      </c>
      <c r="AV20" s="637">
        <f>AV22+AV26+AV24+AV21</f>
        <v>9.8000000000000007</v>
      </c>
      <c r="AW20" s="637">
        <f>AW22+AW26</f>
        <v>0</v>
      </c>
      <c r="AX20" s="635">
        <f>AX22+AX26</f>
        <v>402</v>
      </c>
      <c r="AY20" s="585" t="s">
        <v>97</v>
      </c>
      <c r="AZ20" s="585" t="s">
        <v>97</v>
      </c>
      <c r="BA20" s="585" t="s">
        <v>97</v>
      </c>
      <c r="BB20" s="585" t="s">
        <v>97</v>
      </c>
      <c r="BC20" s="585" t="s">
        <v>97</v>
      </c>
      <c r="BD20" s="585" t="s">
        <v>97</v>
      </c>
      <c r="BE20" s="585" t="s">
        <v>97</v>
      </c>
      <c r="BF20" s="637">
        <f>BF22</f>
        <v>12.5</v>
      </c>
      <c r="BG20" s="637">
        <v>0</v>
      </c>
      <c r="BH20" s="635">
        <f>BH22</f>
        <v>411</v>
      </c>
      <c r="BI20" s="585" t="s">
        <v>97</v>
      </c>
      <c r="BJ20" s="585" t="s">
        <v>97</v>
      </c>
      <c r="BK20" s="585" t="s">
        <v>97</v>
      </c>
      <c r="BL20" s="585" t="s">
        <v>97</v>
      </c>
      <c r="BM20" s="585" t="s">
        <v>97</v>
      </c>
      <c r="BN20" s="720">
        <f>BN22+BN26+BN24</f>
        <v>0.25</v>
      </c>
      <c r="BO20" s="637" t="s">
        <v>97</v>
      </c>
      <c r="BP20" s="637">
        <f>BP22+BP24+BP26</f>
        <v>10.7</v>
      </c>
      <c r="BQ20" s="637">
        <v>0</v>
      </c>
      <c r="BR20" s="635">
        <f>BR22+BR26+BR24</f>
        <v>429</v>
      </c>
      <c r="BS20" s="585" t="s">
        <v>97</v>
      </c>
      <c r="BT20" s="585" t="s">
        <v>97</v>
      </c>
      <c r="BU20" s="585" t="s">
        <v>97</v>
      </c>
      <c r="BV20" s="585" t="s">
        <v>97</v>
      </c>
      <c r="BW20" s="585" t="s">
        <v>97</v>
      </c>
      <c r="BX20" s="332" t="s">
        <v>97</v>
      </c>
    </row>
    <row r="21" spans="1:217" s="600" customFormat="1" ht="24" customHeight="1">
      <c r="A21" s="725" t="s">
        <v>98</v>
      </c>
      <c r="B21" s="248" t="s">
        <v>99</v>
      </c>
      <c r="C21" s="614" t="s">
        <v>97</v>
      </c>
      <c r="D21" s="614" t="s">
        <v>97</v>
      </c>
      <c r="E21" s="614" t="s">
        <v>97</v>
      </c>
      <c r="F21" s="614" t="s">
        <v>97</v>
      </c>
      <c r="G21" s="614" t="s">
        <v>97</v>
      </c>
      <c r="H21" s="614" t="s">
        <v>97</v>
      </c>
      <c r="I21" s="614" t="s">
        <v>97</v>
      </c>
      <c r="J21" s="614" t="s">
        <v>97</v>
      </c>
      <c r="K21" s="614" t="s">
        <v>97</v>
      </c>
      <c r="L21" s="614" t="s">
        <v>97</v>
      </c>
      <c r="M21" s="614" t="s">
        <v>97</v>
      </c>
      <c r="N21" s="614" t="s">
        <v>97</v>
      </c>
      <c r="O21" s="614" t="s">
        <v>97</v>
      </c>
      <c r="P21" s="614" t="s">
        <v>97</v>
      </c>
      <c r="Q21" s="612" t="e">
        <f>Q27</f>
        <v>#REF!</v>
      </c>
      <c r="R21" s="612" t="e">
        <f>R27</f>
        <v>#REF!</v>
      </c>
      <c r="S21" s="614" t="s">
        <v>97</v>
      </c>
      <c r="T21" s="614" t="s">
        <v>97</v>
      </c>
      <c r="U21" s="614" t="s">
        <v>97</v>
      </c>
      <c r="V21" s="614" t="s">
        <v>97</v>
      </c>
      <c r="W21" s="612" t="e">
        <f>W27</f>
        <v>#REF!</v>
      </c>
      <c r="X21" s="612" t="e">
        <f>X27</f>
        <v>#REF!</v>
      </c>
      <c r="Y21" s="614" t="s">
        <v>97</v>
      </c>
      <c r="Z21" s="614" t="s">
        <v>97</v>
      </c>
      <c r="AA21" s="614" t="s">
        <v>97</v>
      </c>
      <c r="AB21" s="606">
        <f>AB27</f>
        <v>0</v>
      </c>
      <c r="AC21" s="606">
        <f>AC27</f>
        <v>0</v>
      </c>
      <c r="AD21" s="610" t="s">
        <v>97</v>
      </c>
      <c r="AE21" s="610" t="s">
        <v>97</v>
      </c>
      <c r="AF21" s="610" t="s">
        <v>97</v>
      </c>
      <c r="AG21" s="610" t="s">
        <v>97</v>
      </c>
      <c r="AH21" s="610" t="s">
        <v>97</v>
      </c>
      <c r="AI21" s="610" t="s">
        <v>97</v>
      </c>
      <c r="AJ21" s="614" t="s">
        <v>97</v>
      </c>
      <c r="AK21" s="614" t="s">
        <v>97</v>
      </c>
      <c r="AL21" s="606">
        <f>AL27</f>
        <v>0</v>
      </c>
      <c r="AM21" s="606">
        <f>AM27</f>
        <v>0</v>
      </c>
      <c r="AN21" s="627" t="s">
        <v>97</v>
      </c>
      <c r="AO21" s="614" t="s">
        <v>97</v>
      </c>
      <c r="AP21" s="614" t="s">
        <v>97</v>
      </c>
      <c r="AQ21" s="614" t="s">
        <v>97</v>
      </c>
      <c r="AR21" s="614" t="s">
        <v>97</v>
      </c>
      <c r="AS21" s="614" t="s">
        <v>97</v>
      </c>
      <c r="AT21" s="614" t="s">
        <v>97</v>
      </c>
      <c r="AU21" s="614" t="s">
        <v>97</v>
      </c>
      <c r="AV21" s="606">
        <f>AV27</f>
        <v>0</v>
      </c>
      <c r="AW21" s="606">
        <f>AW27</f>
        <v>0</v>
      </c>
      <c r="AX21" s="627" t="str">
        <f>AX27</f>
        <v>нд</v>
      </c>
      <c r="AY21" s="614" t="s">
        <v>97</v>
      </c>
      <c r="AZ21" s="614" t="s">
        <v>97</v>
      </c>
      <c r="BA21" s="614" t="s">
        <v>97</v>
      </c>
      <c r="BB21" s="614" t="s">
        <v>97</v>
      </c>
      <c r="BC21" s="614" t="s">
        <v>97</v>
      </c>
      <c r="BD21" s="614" t="s">
        <v>97</v>
      </c>
      <c r="BE21" s="614" t="s">
        <v>97</v>
      </c>
      <c r="BF21" s="612">
        <v>0</v>
      </c>
      <c r="BG21" s="606">
        <f>BG27</f>
        <v>0</v>
      </c>
      <c r="BH21" s="614" t="s">
        <v>97</v>
      </c>
      <c r="BI21" s="614" t="s">
        <v>97</v>
      </c>
      <c r="BJ21" s="614" t="s">
        <v>97</v>
      </c>
      <c r="BK21" s="614" t="s">
        <v>97</v>
      </c>
      <c r="BL21" s="614" t="s">
        <v>97</v>
      </c>
      <c r="BM21" s="614" t="s">
        <v>97</v>
      </c>
      <c r="BN21" s="612">
        <v>0</v>
      </c>
      <c r="BO21" s="614" t="s">
        <v>97</v>
      </c>
      <c r="BP21" s="614" t="s">
        <v>97</v>
      </c>
      <c r="BQ21" s="612">
        <v>0</v>
      </c>
      <c r="BR21" s="627">
        <f>BR27</f>
        <v>0</v>
      </c>
      <c r="BS21" s="614" t="s">
        <v>97</v>
      </c>
      <c r="BT21" s="614" t="s">
        <v>97</v>
      </c>
      <c r="BU21" s="614" t="s">
        <v>97</v>
      </c>
      <c r="BV21" s="614" t="s">
        <v>97</v>
      </c>
      <c r="BW21" s="614" t="s">
        <v>97</v>
      </c>
      <c r="BX21" s="332" t="s">
        <v>97</v>
      </c>
    </row>
    <row r="22" spans="1:217" s="717" customFormat="1" ht="24" customHeight="1">
      <c r="A22" s="721" t="s">
        <v>100</v>
      </c>
      <c r="B22" s="585" t="s">
        <v>101</v>
      </c>
      <c r="C22" s="585" t="s">
        <v>97</v>
      </c>
      <c r="D22" s="585" t="s">
        <v>97</v>
      </c>
      <c r="E22" s="585" t="s">
        <v>97</v>
      </c>
      <c r="F22" s="585" t="s">
        <v>97</v>
      </c>
      <c r="G22" s="585" t="s">
        <v>97</v>
      </c>
      <c r="H22" s="585" t="s">
        <v>97</v>
      </c>
      <c r="I22" s="585" t="s">
        <v>97</v>
      </c>
      <c r="J22" s="585" t="s">
        <v>97</v>
      </c>
      <c r="K22" s="585" t="s">
        <v>97</v>
      </c>
      <c r="L22" s="585" t="s">
        <v>97</v>
      </c>
      <c r="M22" s="585" t="s">
        <v>97</v>
      </c>
      <c r="N22" s="585" t="s">
        <v>97</v>
      </c>
      <c r="O22" s="585" t="s">
        <v>97</v>
      </c>
      <c r="P22" s="585" t="s">
        <v>97</v>
      </c>
      <c r="Q22" s="637" t="e">
        <f>Q49</f>
        <v>#REF!</v>
      </c>
      <c r="R22" s="637" t="e">
        <f>R49</f>
        <v>#REF!</v>
      </c>
      <c r="S22" s="585" t="s">
        <v>97</v>
      </c>
      <c r="T22" s="585" t="s">
        <v>97</v>
      </c>
      <c r="U22" s="585" t="s">
        <v>97</v>
      </c>
      <c r="V22" s="585" t="s">
        <v>97</v>
      </c>
      <c r="W22" s="637" t="e">
        <f>W49</f>
        <v>#REF!</v>
      </c>
      <c r="X22" s="637" t="e">
        <f>X49</f>
        <v>#REF!</v>
      </c>
      <c r="Y22" s="585" t="s">
        <v>97</v>
      </c>
      <c r="Z22" s="637" t="str">
        <f>Z47</f>
        <v>нд</v>
      </c>
      <c r="AA22" s="637" t="str">
        <f>AA47</f>
        <v>нд</v>
      </c>
      <c r="AB22" s="637">
        <f>AB47</f>
        <v>12</v>
      </c>
      <c r="AC22" s="637">
        <f>AC47</f>
        <v>0</v>
      </c>
      <c r="AD22" s="635">
        <f>AD47</f>
        <v>313</v>
      </c>
      <c r="AE22" s="635" t="s">
        <v>97</v>
      </c>
      <c r="AF22" s="635" t="s">
        <v>97</v>
      </c>
      <c r="AG22" s="635" t="s">
        <v>97</v>
      </c>
      <c r="AH22" s="635" t="s">
        <v>97</v>
      </c>
      <c r="AI22" s="635" t="s">
        <v>97</v>
      </c>
      <c r="AJ22" s="585" t="s">
        <v>97</v>
      </c>
      <c r="AK22" s="585" t="s">
        <v>97</v>
      </c>
      <c r="AL22" s="637">
        <f>AL47</f>
        <v>11.15</v>
      </c>
      <c r="AM22" s="637">
        <f t="shared" ref="AM22" si="0">AM47</f>
        <v>0</v>
      </c>
      <c r="AN22" s="635">
        <f>AN47</f>
        <v>302</v>
      </c>
      <c r="AO22" s="585" t="s">
        <v>97</v>
      </c>
      <c r="AP22" s="585" t="s">
        <v>97</v>
      </c>
      <c r="AQ22" s="585" t="s">
        <v>97</v>
      </c>
      <c r="AR22" s="585" t="s">
        <v>97</v>
      </c>
      <c r="AS22" s="585" t="s">
        <v>97</v>
      </c>
      <c r="AT22" s="637" t="s">
        <v>97</v>
      </c>
      <c r="AU22" s="637" t="str">
        <f>AU47</f>
        <v>нд</v>
      </c>
      <c r="AV22" s="637">
        <f>AV47</f>
        <v>9.8000000000000007</v>
      </c>
      <c r="AW22" s="637">
        <f>AW47</f>
        <v>0</v>
      </c>
      <c r="AX22" s="635">
        <f>AX47</f>
        <v>400</v>
      </c>
      <c r="AY22" s="585" t="s">
        <v>97</v>
      </c>
      <c r="AZ22" s="585" t="s">
        <v>97</v>
      </c>
      <c r="BA22" s="585" t="s">
        <v>97</v>
      </c>
      <c r="BB22" s="585" t="s">
        <v>97</v>
      </c>
      <c r="BC22" s="585" t="s">
        <v>97</v>
      </c>
      <c r="BD22" s="585" t="s">
        <v>97</v>
      </c>
      <c r="BE22" s="585" t="s">
        <v>97</v>
      </c>
      <c r="BF22" s="637">
        <f t="shared" ref="BF22:BH22" si="1">BF47</f>
        <v>12.5</v>
      </c>
      <c r="BG22" s="637">
        <f t="shared" si="1"/>
        <v>0</v>
      </c>
      <c r="BH22" s="635">
        <f t="shared" si="1"/>
        <v>411</v>
      </c>
      <c r="BI22" s="585" t="s">
        <v>97</v>
      </c>
      <c r="BJ22" s="585" t="s">
        <v>97</v>
      </c>
      <c r="BK22" s="585" t="s">
        <v>97</v>
      </c>
      <c r="BL22" s="585" t="s">
        <v>97</v>
      </c>
      <c r="BM22" s="585" t="s">
        <v>97</v>
      </c>
      <c r="BN22" s="637">
        <f>BN47</f>
        <v>0</v>
      </c>
      <c r="BO22" s="637">
        <f>BO47</f>
        <v>0</v>
      </c>
      <c r="BP22" s="637">
        <f>BP47</f>
        <v>10</v>
      </c>
      <c r="BQ22" s="637">
        <f>BQ47</f>
        <v>0</v>
      </c>
      <c r="BR22" s="635">
        <f>BR47</f>
        <v>428</v>
      </c>
      <c r="BS22" s="585" t="s">
        <v>97</v>
      </c>
      <c r="BT22" s="585" t="s">
        <v>97</v>
      </c>
      <c r="BU22" s="585" t="s">
        <v>97</v>
      </c>
      <c r="BV22" s="585" t="s">
        <v>97</v>
      </c>
      <c r="BW22" s="585" t="s">
        <v>97</v>
      </c>
      <c r="BX22" s="854" t="s">
        <v>97</v>
      </c>
    </row>
    <row r="23" spans="1:217" s="600" customFormat="1" ht="33" customHeight="1">
      <c r="A23" s="716" t="s">
        <v>102</v>
      </c>
      <c r="B23" s="248" t="s">
        <v>103</v>
      </c>
      <c r="C23" s="614" t="s">
        <v>97</v>
      </c>
      <c r="D23" s="614" t="s">
        <v>97</v>
      </c>
      <c r="E23" s="614" t="s">
        <v>97</v>
      </c>
      <c r="F23" s="614" t="s">
        <v>97</v>
      </c>
      <c r="G23" s="614" t="s">
        <v>97</v>
      </c>
      <c r="H23" s="614" t="s">
        <v>97</v>
      </c>
      <c r="I23" s="614" t="s">
        <v>97</v>
      </c>
      <c r="J23" s="614" t="s">
        <v>97</v>
      </c>
      <c r="K23" s="614" t="s">
        <v>97</v>
      </c>
      <c r="L23" s="614" t="s">
        <v>97</v>
      </c>
      <c r="M23" s="614" t="s">
        <v>97</v>
      </c>
      <c r="N23" s="614" t="s">
        <v>97</v>
      </c>
      <c r="O23" s="614" t="s">
        <v>97</v>
      </c>
      <c r="P23" s="614" t="s">
        <v>97</v>
      </c>
      <c r="Q23" s="612">
        <f>Q81</f>
        <v>0</v>
      </c>
      <c r="R23" s="612">
        <f>R81</f>
        <v>0</v>
      </c>
      <c r="S23" s="614" t="s">
        <v>97</v>
      </c>
      <c r="T23" s="614" t="s">
        <v>97</v>
      </c>
      <c r="U23" s="614" t="s">
        <v>97</v>
      </c>
      <c r="V23" s="614" t="s">
        <v>97</v>
      </c>
      <c r="W23" s="612">
        <f>W81</f>
        <v>0</v>
      </c>
      <c r="X23" s="612">
        <f>X81</f>
        <v>0</v>
      </c>
      <c r="Y23" s="614" t="s">
        <v>97</v>
      </c>
      <c r="Z23" s="614" t="s">
        <v>97</v>
      </c>
      <c r="AA23" s="614" t="s">
        <v>97</v>
      </c>
      <c r="AB23" s="606" t="str">
        <f>'4'!N99</f>
        <v>нд</v>
      </c>
      <c r="AC23" s="606" t="str">
        <f>'4'!O99</f>
        <v>нд</v>
      </c>
      <c r="AD23" s="610" t="s">
        <v>97</v>
      </c>
      <c r="AE23" s="610" t="s">
        <v>97</v>
      </c>
      <c r="AF23" s="610" t="s">
        <v>97</v>
      </c>
      <c r="AG23" s="610" t="s">
        <v>97</v>
      </c>
      <c r="AH23" s="610" t="s">
        <v>97</v>
      </c>
      <c r="AI23" s="610" t="s">
        <v>97</v>
      </c>
      <c r="AJ23" s="614" t="s">
        <v>97</v>
      </c>
      <c r="AK23" s="614" t="s">
        <v>97</v>
      </c>
      <c r="AL23" s="606" t="str">
        <f>'4'!AE99</f>
        <v>нд</v>
      </c>
      <c r="AM23" s="606">
        <f>'4'!Y99</f>
        <v>0</v>
      </c>
      <c r="AN23" s="614" t="s">
        <v>97</v>
      </c>
      <c r="AO23" s="614" t="s">
        <v>97</v>
      </c>
      <c r="AP23" s="614" t="s">
        <v>97</v>
      </c>
      <c r="AQ23" s="614" t="s">
        <v>97</v>
      </c>
      <c r="AR23" s="614" t="s">
        <v>97</v>
      </c>
      <c r="AS23" s="614" t="s">
        <v>97</v>
      </c>
      <c r="AT23" s="614" t="s">
        <v>97</v>
      </c>
      <c r="AU23" s="614" t="s">
        <v>97</v>
      </c>
      <c r="AV23" s="606">
        <f>'4'!AH99</f>
        <v>0</v>
      </c>
      <c r="AW23" s="606">
        <f>'4'!AI99</f>
        <v>2.9826000000000001</v>
      </c>
      <c r="AX23" s="614" t="s">
        <v>97</v>
      </c>
      <c r="AY23" s="614" t="s">
        <v>97</v>
      </c>
      <c r="AZ23" s="614" t="s">
        <v>97</v>
      </c>
      <c r="BA23" s="614" t="s">
        <v>97</v>
      </c>
      <c r="BB23" s="614" t="s">
        <v>97</v>
      </c>
      <c r="BC23" s="614" t="s">
        <v>97</v>
      </c>
      <c r="BD23" s="614" t="s">
        <v>97</v>
      </c>
      <c r="BE23" s="614" t="s">
        <v>97</v>
      </c>
      <c r="BF23" s="612" t="s">
        <v>97</v>
      </c>
      <c r="BG23" s="606" t="str">
        <f>AZ99</f>
        <v>нд</v>
      </c>
      <c r="BH23" s="614" t="s">
        <v>97</v>
      </c>
      <c r="BI23" s="614" t="s">
        <v>97</v>
      </c>
      <c r="BJ23" s="614" t="s">
        <v>97</v>
      </c>
      <c r="BK23" s="614" t="s">
        <v>97</v>
      </c>
      <c r="BL23" s="614" t="s">
        <v>97</v>
      </c>
      <c r="BM23" s="614" t="s">
        <v>97</v>
      </c>
      <c r="BN23" s="682" t="s">
        <v>97</v>
      </c>
      <c r="BO23" s="682" t="s">
        <v>97</v>
      </c>
      <c r="BP23" s="682" t="s">
        <v>97</v>
      </c>
      <c r="BQ23" s="682" t="s">
        <v>97</v>
      </c>
      <c r="BR23" s="682" t="s">
        <v>97</v>
      </c>
      <c r="BS23" s="614" t="s">
        <v>97</v>
      </c>
      <c r="BT23" s="614" t="s">
        <v>97</v>
      </c>
      <c r="BU23" s="614" t="s">
        <v>97</v>
      </c>
      <c r="BV23" s="614" t="s">
        <v>97</v>
      </c>
      <c r="BW23" s="614" t="s">
        <v>97</v>
      </c>
      <c r="BX23" s="332" t="s">
        <v>97</v>
      </c>
    </row>
    <row r="24" spans="1:217" s="717" customFormat="1" ht="24" customHeight="1">
      <c r="A24" s="721" t="s">
        <v>104</v>
      </c>
      <c r="B24" s="243" t="s">
        <v>105</v>
      </c>
      <c r="C24" s="585" t="s">
        <v>97</v>
      </c>
      <c r="D24" s="585" t="s">
        <v>97</v>
      </c>
      <c r="E24" s="585" t="s">
        <v>97</v>
      </c>
      <c r="F24" s="585" t="s">
        <v>97</v>
      </c>
      <c r="G24" s="585" t="s">
        <v>97</v>
      </c>
      <c r="H24" s="585" t="s">
        <v>97</v>
      </c>
      <c r="I24" s="585" t="s">
        <v>97</v>
      </c>
      <c r="J24" s="585" t="s">
        <v>97</v>
      </c>
      <c r="K24" s="585" t="s">
        <v>97</v>
      </c>
      <c r="L24" s="585" t="s">
        <v>97</v>
      </c>
      <c r="M24" s="585" t="s">
        <v>97</v>
      </c>
      <c r="N24" s="585" t="s">
        <v>97</v>
      </c>
      <c r="O24" s="585" t="s">
        <v>97</v>
      </c>
      <c r="P24" s="585" t="s">
        <v>97</v>
      </c>
      <c r="Q24" s="637">
        <f>Q84</f>
        <v>0</v>
      </c>
      <c r="R24" s="637">
        <f>R84</f>
        <v>0</v>
      </c>
      <c r="S24" s="585" t="s">
        <v>97</v>
      </c>
      <c r="T24" s="585" t="s">
        <v>97</v>
      </c>
      <c r="U24" s="585" t="s">
        <v>97</v>
      </c>
      <c r="V24" s="585" t="s">
        <v>97</v>
      </c>
      <c r="W24" s="637">
        <f>W84</f>
        <v>0</v>
      </c>
      <c r="X24" s="637">
        <f>X84</f>
        <v>0</v>
      </c>
      <c r="Y24" s="585" t="s">
        <v>97</v>
      </c>
      <c r="Z24" s="585">
        <f>Z83</f>
        <v>0.16</v>
      </c>
      <c r="AA24" s="585" t="s">
        <v>97</v>
      </c>
      <c r="AB24" s="631">
        <f>AB83</f>
        <v>0.3</v>
      </c>
      <c r="AC24" s="631">
        <f>'4'!O102</f>
        <v>0</v>
      </c>
      <c r="AD24" s="635" t="s">
        <v>97</v>
      </c>
      <c r="AE24" s="635" t="s">
        <v>97</v>
      </c>
      <c r="AF24" s="635" t="s">
        <v>97</v>
      </c>
      <c r="AG24" s="635" t="s">
        <v>97</v>
      </c>
      <c r="AH24" s="635" t="s">
        <v>97</v>
      </c>
      <c r="AI24" s="635" t="s">
        <v>97</v>
      </c>
      <c r="AJ24" s="585" t="s">
        <v>97</v>
      </c>
      <c r="AK24" s="585" t="s">
        <v>97</v>
      </c>
      <c r="AL24" s="631">
        <f>AL83</f>
        <v>0</v>
      </c>
      <c r="AM24" s="631">
        <f>'4'!Y102</f>
        <v>0</v>
      </c>
      <c r="AN24" s="585" t="s">
        <v>97</v>
      </c>
      <c r="AO24" s="585" t="s">
        <v>97</v>
      </c>
      <c r="AP24" s="585" t="s">
        <v>97</v>
      </c>
      <c r="AQ24" s="585" t="s">
        <v>97</v>
      </c>
      <c r="AR24" s="585" t="s">
        <v>97</v>
      </c>
      <c r="AS24" s="585" t="s">
        <v>97</v>
      </c>
      <c r="AT24" s="585">
        <f>AT83</f>
        <v>0.25</v>
      </c>
      <c r="AU24" s="585" t="s">
        <v>97</v>
      </c>
      <c r="AV24" s="631">
        <f>AV83</f>
        <v>0</v>
      </c>
      <c r="AW24" s="631">
        <f>'4'!AI102</f>
        <v>0</v>
      </c>
      <c r="AX24" s="585" t="s">
        <v>97</v>
      </c>
      <c r="AY24" s="585" t="s">
        <v>97</v>
      </c>
      <c r="AZ24" s="585" t="s">
        <v>97</v>
      </c>
      <c r="BA24" s="585" t="s">
        <v>97</v>
      </c>
      <c r="BB24" s="585" t="s">
        <v>97</v>
      </c>
      <c r="BC24" s="585" t="s">
        <v>97</v>
      </c>
      <c r="BD24" s="585" t="s">
        <v>97</v>
      </c>
      <c r="BE24" s="585" t="s">
        <v>97</v>
      </c>
      <c r="BF24" s="637">
        <v>0</v>
      </c>
      <c r="BG24" s="631">
        <f>AZ102</f>
        <v>0</v>
      </c>
      <c r="BH24" s="585" t="s">
        <v>97</v>
      </c>
      <c r="BI24" s="585" t="s">
        <v>97</v>
      </c>
      <c r="BJ24" s="585" t="s">
        <v>97</v>
      </c>
      <c r="BK24" s="585" t="s">
        <v>97</v>
      </c>
      <c r="BL24" s="585" t="s">
        <v>97</v>
      </c>
      <c r="BM24" s="585" t="s">
        <v>97</v>
      </c>
      <c r="BN24" s="720">
        <f>BN83</f>
        <v>0.25</v>
      </c>
      <c r="BO24" s="637">
        <f>BO83</f>
        <v>0</v>
      </c>
      <c r="BP24" s="637">
        <v>0</v>
      </c>
      <c r="BQ24" s="637">
        <f>BQ83</f>
        <v>0</v>
      </c>
      <c r="BR24" s="637">
        <f>BM1</f>
        <v>0</v>
      </c>
      <c r="BS24" s="585" t="s">
        <v>97</v>
      </c>
      <c r="BT24" s="585" t="s">
        <v>97</v>
      </c>
      <c r="BU24" s="585" t="s">
        <v>97</v>
      </c>
      <c r="BV24" s="585" t="s">
        <v>97</v>
      </c>
      <c r="BW24" s="585" t="s">
        <v>97</v>
      </c>
      <c r="BX24" s="854" t="s">
        <v>97</v>
      </c>
    </row>
    <row r="25" spans="1:217" s="600" customFormat="1" ht="31.5" customHeight="1">
      <c r="A25" s="716" t="s">
        <v>106</v>
      </c>
      <c r="B25" s="248" t="s">
        <v>107</v>
      </c>
      <c r="C25" s="614" t="s">
        <v>97</v>
      </c>
      <c r="D25" s="614" t="s">
        <v>97</v>
      </c>
      <c r="E25" s="614" t="s">
        <v>97</v>
      </c>
      <c r="F25" s="614" t="s">
        <v>97</v>
      </c>
      <c r="G25" s="614" t="s">
        <v>97</v>
      </c>
      <c r="H25" s="614" t="s">
        <v>97</v>
      </c>
      <c r="I25" s="614" t="s">
        <v>97</v>
      </c>
      <c r="J25" s="614" t="s">
        <v>97</v>
      </c>
      <c r="K25" s="614" t="s">
        <v>97</v>
      </c>
      <c r="L25" s="614" t="s">
        <v>97</v>
      </c>
      <c r="M25" s="614" t="s">
        <v>97</v>
      </c>
      <c r="N25" s="614" t="s">
        <v>97</v>
      </c>
      <c r="O25" s="614" t="s">
        <v>97</v>
      </c>
      <c r="P25" s="614" t="s">
        <v>97</v>
      </c>
      <c r="Q25" s="612">
        <f>Q94</f>
        <v>0</v>
      </c>
      <c r="R25" s="612">
        <f>R94</f>
        <v>0</v>
      </c>
      <c r="S25" s="614" t="s">
        <v>97</v>
      </c>
      <c r="T25" s="614" t="s">
        <v>97</v>
      </c>
      <c r="U25" s="614" t="s">
        <v>97</v>
      </c>
      <c r="V25" s="614" t="s">
        <v>97</v>
      </c>
      <c r="W25" s="612">
        <f>W94</f>
        <v>0</v>
      </c>
      <c r="X25" s="612">
        <f>X94</f>
        <v>0</v>
      </c>
      <c r="Y25" s="614" t="s">
        <v>97</v>
      </c>
      <c r="Z25" s="614" t="s">
        <v>97</v>
      </c>
      <c r="AA25" s="614" t="s">
        <v>97</v>
      </c>
      <c r="AB25" s="606">
        <f>'4'!N112</f>
        <v>0</v>
      </c>
      <c r="AC25" s="606">
        <f>'4'!O112</f>
        <v>0</v>
      </c>
      <c r="AD25" s="610" t="s">
        <v>97</v>
      </c>
      <c r="AE25" s="610" t="s">
        <v>97</v>
      </c>
      <c r="AF25" s="610" t="s">
        <v>97</v>
      </c>
      <c r="AG25" s="610" t="s">
        <v>97</v>
      </c>
      <c r="AH25" s="610" t="s">
        <v>97</v>
      </c>
      <c r="AI25" s="610" t="s">
        <v>97</v>
      </c>
      <c r="AJ25" s="614" t="s">
        <v>97</v>
      </c>
      <c r="AK25" s="614" t="s">
        <v>97</v>
      </c>
      <c r="AL25" s="606">
        <f>'4'!AE112</f>
        <v>0</v>
      </c>
      <c r="AM25" s="606">
        <f>'4'!Y112</f>
        <v>0</v>
      </c>
      <c r="AN25" s="614" t="s">
        <v>97</v>
      </c>
      <c r="AO25" s="614" t="s">
        <v>97</v>
      </c>
      <c r="AP25" s="614" t="s">
        <v>97</v>
      </c>
      <c r="AQ25" s="614" t="s">
        <v>97</v>
      </c>
      <c r="AR25" s="614" t="s">
        <v>97</v>
      </c>
      <c r="AS25" s="614" t="s">
        <v>97</v>
      </c>
      <c r="AT25" s="614" t="s">
        <v>97</v>
      </c>
      <c r="AU25" s="614" t="s">
        <v>97</v>
      </c>
      <c r="AV25" s="606">
        <f>'4'!AH112</f>
        <v>0</v>
      </c>
      <c r="AW25" s="606">
        <f>'4'!AI112</f>
        <v>0</v>
      </c>
      <c r="AX25" s="614" t="s">
        <v>97</v>
      </c>
      <c r="AY25" s="614" t="s">
        <v>97</v>
      </c>
      <c r="AZ25" s="614" t="s">
        <v>97</v>
      </c>
      <c r="BA25" s="614" t="s">
        <v>97</v>
      </c>
      <c r="BB25" s="614" t="s">
        <v>97</v>
      </c>
      <c r="BC25" s="614" t="s">
        <v>97</v>
      </c>
      <c r="BD25" s="614" t="s">
        <v>97</v>
      </c>
      <c r="BE25" s="614" t="s">
        <v>97</v>
      </c>
      <c r="BF25" s="612">
        <v>0</v>
      </c>
      <c r="BG25" s="606">
        <f>AZ112</f>
        <v>0</v>
      </c>
      <c r="BH25" s="614" t="s">
        <v>97</v>
      </c>
      <c r="BI25" s="614" t="s">
        <v>97</v>
      </c>
      <c r="BJ25" s="614" t="s">
        <v>97</v>
      </c>
      <c r="BK25" s="614" t="s">
        <v>97</v>
      </c>
      <c r="BL25" s="614" t="s">
        <v>97</v>
      </c>
      <c r="BM25" s="614" t="s">
        <v>97</v>
      </c>
      <c r="BN25" s="612">
        <v>0</v>
      </c>
      <c r="BO25" s="614" t="s">
        <v>97</v>
      </c>
      <c r="BP25" s="614" t="s">
        <v>97</v>
      </c>
      <c r="BQ25" s="612">
        <v>0</v>
      </c>
      <c r="BR25" s="612">
        <v>0</v>
      </c>
      <c r="BS25" s="614" t="s">
        <v>97</v>
      </c>
      <c r="BT25" s="614" t="s">
        <v>97</v>
      </c>
      <c r="BU25" s="614" t="s">
        <v>97</v>
      </c>
      <c r="BV25" s="614" t="s">
        <v>97</v>
      </c>
      <c r="BW25" s="614" t="s">
        <v>97</v>
      </c>
      <c r="BX25" s="332" t="s">
        <v>97</v>
      </c>
    </row>
    <row r="26" spans="1:217" s="924" customFormat="1" ht="23.25" customHeight="1">
      <c r="A26" s="714" t="s">
        <v>108</v>
      </c>
      <c r="B26" s="575" t="s">
        <v>109</v>
      </c>
      <c r="C26" s="644" t="s">
        <v>97</v>
      </c>
      <c r="D26" s="585" t="s">
        <v>97</v>
      </c>
      <c r="E26" s="585" t="s">
        <v>97</v>
      </c>
      <c r="F26" s="585" t="s">
        <v>97</v>
      </c>
      <c r="G26" s="585" t="s">
        <v>97</v>
      </c>
      <c r="H26" s="585" t="s">
        <v>97</v>
      </c>
      <c r="I26" s="585" t="s">
        <v>97</v>
      </c>
      <c r="J26" s="585" t="s">
        <v>97</v>
      </c>
      <c r="K26" s="585" t="s">
        <v>97</v>
      </c>
      <c r="L26" s="585" t="s">
        <v>97</v>
      </c>
      <c r="M26" s="585" t="s">
        <v>97</v>
      </c>
      <c r="N26" s="644" t="s">
        <v>97</v>
      </c>
      <c r="O26" s="644" t="s">
        <v>97</v>
      </c>
      <c r="P26" s="644" t="s">
        <v>97</v>
      </c>
      <c r="Q26" s="641">
        <f>Q95</f>
        <v>0</v>
      </c>
      <c r="R26" s="641">
        <f>R95</f>
        <v>0</v>
      </c>
      <c r="S26" s="644" t="s">
        <v>97</v>
      </c>
      <c r="T26" s="644" t="s">
        <v>97</v>
      </c>
      <c r="U26" s="644" t="s">
        <v>97</v>
      </c>
      <c r="V26" s="644" t="s">
        <v>97</v>
      </c>
      <c r="W26" s="641">
        <f>W95</f>
        <v>0</v>
      </c>
      <c r="X26" s="641">
        <f>X95</f>
        <v>0</v>
      </c>
      <c r="Y26" s="644" t="s">
        <v>97</v>
      </c>
      <c r="Z26" s="636">
        <f>Z95</f>
        <v>0</v>
      </c>
      <c r="AA26" s="636">
        <f>AA95</f>
        <v>0</v>
      </c>
      <c r="AB26" s="636">
        <f>AB95</f>
        <v>0</v>
      </c>
      <c r="AC26" s="636">
        <f>AC95</f>
        <v>0</v>
      </c>
      <c r="AD26" s="639">
        <f>AD95</f>
        <v>2</v>
      </c>
      <c r="AE26" s="635" t="s">
        <v>97</v>
      </c>
      <c r="AF26" s="635" t="s">
        <v>97</v>
      </c>
      <c r="AG26" s="635" t="s">
        <v>97</v>
      </c>
      <c r="AH26" s="635" t="s">
        <v>97</v>
      </c>
      <c r="AI26" s="635" t="s">
        <v>97</v>
      </c>
      <c r="AJ26" s="644" t="s">
        <v>97</v>
      </c>
      <c r="AK26" s="644" t="s">
        <v>97</v>
      </c>
      <c r="AL26" s="636">
        <f t="shared" ref="AL26:AM26" si="2">AL95</f>
        <v>0</v>
      </c>
      <c r="AM26" s="636">
        <f t="shared" si="2"/>
        <v>0</v>
      </c>
      <c r="AN26" s="636">
        <f>AN95</f>
        <v>2</v>
      </c>
      <c r="AO26" s="585" t="s">
        <v>97</v>
      </c>
      <c r="AP26" s="585" t="s">
        <v>97</v>
      </c>
      <c r="AQ26" s="585" t="s">
        <v>97</v>
      </c>
      <c r="AR26" s="585" t="s">
        <v>97</v>
      </c>
      <c r="AS26" s="585" t="s">
        <v>97</v>
      </c>
      <c r="AT26" s="636" t="str">
        <f t="shared" ref="AT26:AX26" si="3">AT95</f>
        <v>нд</v>
      </c>
      <c r="AU26" s="636" t="str">
        <f t="shared" si="3"/>
        <v>нд</v>
      </c>
      <c r="AV26" s="636">
        <f t="shared" si="3"/>
        <v>0</v>
      </c>
      <c r="AW26" s="636">
        <f t="shared" si="3"/>
        <v>0</v>
      </c>
      <c r="AX26" s="639">
        <f t="shared" si="3"/>
        <v>2</v>
      </c>
      <c r="AY26" s="585" t="s">
        <v>97</v>
      </c>
      <c r="AZ26" s="585" t="s">
        <v>97</v>
      </c>
      <c r="BA26" s="585" t="s">
        <v>97</v>
      </c>
      <c r="BB26" s="585" t="s">
        <v>97</v>
      </c>
      <c r="BC26" s="585" t="s">
        <v>97</v>
      </c>
      <c r="BD26" s="644" t="s">
        <v>97</v>
      </c>
      <c r="BE26" s="644" t="s">
        <v>97</v>
      </c>
      <c r="BF26" s="637">
        <v>0</v>
      </c>
      <c r="BG26" s="636">
        <f t="shared" ref="BG26" si="4">BG95</f>
        <v>0</v>
      </c>
      <c r="BH26" s="637" t="s">
        <v>97</v>
      </c>
      <c r="BI26" s="585" t="s">
        <v>97</v>
      </c>
      <c r="BJ26" s="585" t="s">
        <v>97</v>
      </c>
      <c r="BK26" s="585" t="s">
        <v>97</v>
      </c>
      <c r="BL26" s="585" t="s">
        <v>97</v>
      </c>
      <c r="BM26" s="585" t="s">
        <v>97</v>
      </c>
      <c r="BN26" s="713">
        <v>0</v>
      </c>
      <c r="BO26" s="713">
        <f>BO83</f>
        <v>0</v>
      </c>
      <c r="BP26" s="713">
        <f>BP83</f>
        <v>0.7</v>
      </c>
      <c r="BQ26" s="713">
        <f>BQ83</f>
        <v>0</v>
      </c>
      <c r="BR26" s="713">
        <f>BR95</f>
        <v>1</v>
      </c>
      <c r="BS26" s="585" t="s">
        <v>97</v>
      </c>
      <c r="BT26" s="585" t="s">
        <v>97</v>
      </c>
      <c r="BU26" s="585" t="s">
        <v>97</v>
      </c>
      <c r="BV26" s="585" t="s">
        <v>97</v>
      </c>
      <c r="BW26" s="585" t="s">
        <v>97</v>
      </c>
      <c r="BX26" s="854" t="s">
        <v>97</v>
      </c>
    </row>
    <row r="27" spans="1:217" s="600" customFormat="1">
      <c r="A27" s="651" t="s">
        <v>110</v>
      </c>
      <c r="B27" s="650" t="s">
        <v>111</v>
      </c>
      <c r="C27" s="614" t="s">
        <v>97</v>
      </c>
      <c r="D27" s="614" t="s">
        <v>97</v>
      </c>
      <c r="E27" s="614" t="s">
        <v>97</v>
      </c>
      <c r="F27" s="614" t="s">
        <v>97</v>
      </c>
      <c r="G27" s="614" t="s">
        <v>97</v>
      </c>
      <c r="H27" s="614" t="s">
        <v>97</v>
      </c>
      <c r="I27" s="614" t="s">
        <v>97</v>
      </c>
      <c r="J27" s="614" t="s">
        <v>97</v>
      </c>
      <c r="K27" s="614" t="s">
        <v>97</v>
      </c>
      <c r="L27" s="614" t="s">
        <v>97</v>
      </c>
      <c r="M27" s="614" t="s">
        <v>97</v>
      </c>
      <c r="N27" s="332" t="s">
        <v>425</v>
      </c>
      <c r="O27" s="614" t="s">
        <v>97</v>
      </c>
      <c r="P27" s="614" t="s">
        <v>97</v>
      </c>
      <c r="Q27" s="612" t="e">
        <f>Q28</f>
        <v>#REF!</v>
      </c>
      <c r="R27" s="612" t="e">
        <f>R28</f>
        <v>#REF!</v>
      </c>
      <c r="S27" s="614" t="s">
        <v>97</v>
      </c>
      <c r="T27" s="332" t="s">
        <v>425</v>
      </c>
      <c r="U27" s="614" t="s">
        <v>97</v>
      </c>
      <c r="V27" s="614" t="s">
        <v>97</v>
      </c>
      <c r="W27" s="612" t="e">
        <f>W28</f>
        <v>#REF!</v>
      </c>
      <c r="X27" s="612" t="e">
        <f>X28</f>
        <v>#REF!</v>
      </c>
      <c r="Y27" s="614" t="s">
        <v>97</v>
      </c>
      <c r="Z27" s="614" t="s">
        <v>97</v>
      </c>
      <c r="AA27" s="614" t="s">
        <v>97</v>
      </c>
      <c r="AB27" s="612">
        <f>AB28+AB30+AB31</f>
        <v>0</v>
      </c>
      <c r="AC27" s="612">
        <f>AC28</f>
        <v>0</v>
      </c>
      <c r="AD27" s="614" t="s">
        <v>97</v>
      </c>
      <c r="AE27" s="610" t="s">
        <v>97</v>
      </c>
      <c r="AF27" s="610" t="s">
        <v>97</v>
      </c>
      <c r="AG27" s="610" t="s">
        <v>97</v>
      </c>
      <c r="AH27" s="610" t="s">
        <v>97</v>
      </c>
      <c r="AI27" s="610" t="s">
        <v>97</v>
      </c>
      <c r="AJ27" s="614" t="s">
        <v>97</v>
      </c>
      <c r="AK27" s="614" t="s">
        <v>97</v>
      </c>
      <c r="AL27" s="612">
        <f>AL28</f>
        <v>0</v>
      </c>
      <c r="AM27" s="612">
        <f>AM28</f>
        <v>0</v>
      </c>
      <c r="AN27" s="614" t="s">
        <v>97</v>
      </c>
      <c r="AO27" s="614" t="s">
        <v>97</v>
      </c>
      <c r="AP27" s="614" t="s">
        <v>97</v>
      </c>
      <c r="AQ27" s="614" t="s">
        <v>97</v>
      </c>
      <c r="AR27" s="614" t="s">
        <v>97</v>
      </c>
      <c r="AS27" s="614" t="s">
        <v>97</v>
      </c>
      <c r="AT27" s="614" t="s">
        <v>97</v>
      </c>
      <c r="AU27" s="614" t="s">
        <v>97</v>
      </c>
      <c r="AV27" s="612">
        <f>AV28</f>
        <v>0</v>
      </c>
      <c r="AW27" s="612">
        <f>AW28</f>
        <v>0</v>
      </c>
      <c r="AX27" s="614" t="s">
        <v>97</v>
      </c>
      <c r="AY27" s="614" t="s">
        <v>97</v>
      </c>
      <c r="AZ27" s="614" t="s">
        <v>97</v>
      </c>
      <c r="BA27" s="614" t="s">
        <v>97</v>
      </c>
      <c r="BB27" s="614" t="s">
        <v>97</v>
      </c>
      <c r="BC27" s="614" t="s">
        <v>97</v>
      </c>
      <c r="BD27" s="614" t="s">
        <v>97</v>
      </c>
      <c r="BE27" s="614" t="s">
        <v>97</v>
      </c>
      <c r="BF27" s="612">
        <v>0</v>
      </c>
      <c r="BG27" s="612">
        <f>BG28</f>
        <v>0</v>
      </c>
      <c r="BH27" s="612">
        <v>0</v>
      </c>
      <c r="BI27" s="614" t="s">
        <v>97</v>
      </c>
      <c r="BJ27" s="614" t="s">
        <v>97</v>
      </c>
      <c r="BK27" s="614" t="s">
        <v>97</v>
      </c>
      <c r="BL27" s="614" t="s">
        <v>97</v>
      </c>
      <c r="BM27" s="614" t="s">
        <v>97</v>
      </c>
      <c r="BN27" s="612">
        <v>0</v>
      </c>
      <c r="BO27" s="614" t="s">
        <v>97</v>
      </c>
      <c r="BP27" s="614" t="s">
        <v>97</v>
      </c>
      <c r="BQ27" s="612">
        <v>0</v>
      </c>
      <c r="BR27" s="612">
        <v>0</v>
      </c>
      <c r="BS27" s="614" t="s">
        <v>97</v>
      </c>
      <c r="BT27" s="614" t="s">
        <v>97</v>
      </c>
      <c r="BU27" s="614" t="s">
        <v>97</v>
      </c>
      <c r="BV27" s="614" t="s">
        <v>97</v>
      </c>
      <c r="BW27" s="614" t="s">
        <v>97</v>
      </c>
      <c r="BX27" s="332" t="s">
        <v>97</v>
      </c>
    </row>
    <row r="28" spans="1:217" s="600" customFormat="1" ht="30.75" customHeight="1">
      <c r="A28" s="651" t="s">
        <v>112</v>
      </c>
      <c r="B28" s="650" t="s">
        <v>113</v>
      </c>
      <c r="C28" s="614" t="s">
        <v>97</v>
      </c>
      <c r="D28" s="614" t="s">
        <v>97</v>
      </c>
      <c r="E28" s="614" t="s">
        <v>97</v>
      </c>
      <c r="F28" s="614" t="s">
        <v>97</v>
      </c>
      <c r="G28" s="614" t="s">
        <v>97</v>
      </c>
      <c r="H28" s="614" t="s">
        <v>97</v>
      </c>
      <c r="I28" s="614" t="s">
        <v>97</v>
      </c>
      <c r="J28" s="614" t="s">
        <v>97</v>
      </c>
      <c r="K28" s="614" t="s">
        <v>97</v>
      </c>
      <c r="L28" s="614" t="s">
        <v>97</v>
      </c>
      <c r="M28" s="614" t="s">
        <v>97</v>
      </c>
      <c r="N28" s="332" t="s">
        <v>425</v>
      </c>
      <c r="O28" s="614" t="s">
        <v>97</v>
      </c>
      <c r="P28" s="614" t="s">
        <v>97</v>
      </c>
      <c r="Q28" s="612" t="e">
        <f>Q29+Q31+Q32</f>
        <v>#REF!</v>
      </c>
      <c r="R28" s="612" t="e">
        <f>R29+R31+R32</f>
        <v>#REF!</v>
      </c>
      <c r="S28" s="614" t="s">
        <v>97</v>
      </c>
      <c r="T28" s="332" t="s">
        <v>425</v>
      </c>
      <c r="U28" s="614" t="s">
        <v>97</v>
      </c>
      <c r="V28" s="614" t="s">
        <v>97</v>
      </c>
      <c r="W28" s="612" t="e">
        <f>W29+W31+W32</f>
        <v>#REF!</v>
      </c>
      <c r="X28" s="612" t="e">
        <f>X29+X31+X32</f>
        <v>#REF!</v>
      </c>
      <c r="Y28" s="614" t="s">
        <v>97</v>
      </c>
      <c r="Z28" s="614" t="s">
        <v>97</v>
      </c>
      <c r="AA28" s="614" t="s">
        <v>97</v>
      </c>
      <c r="AB28" s="612">
        <f>AB29</f>
        <v>0</v>
      </c>
      <c r="AC28" s="612">
        <f>AC29+AC31+AC32</f>
        <v>0</v>
      </c>
      <c r="AD28" s="614" t="s">
        <v>97</v>
      </c>
      <c r="AE28" s="610" t="s">
        <v>97</v>
      </c>
      <c r="AF28" s="610" t="s">
        <v>97</v>
      </c>
      <c r="AG28" s="610" t="s">
        <v>97</v>
      </c>
      <c r="AH28" s="610" t="s">
        <v>97</v>
      </c>
      <c r="AI28" s="610" t="s">
        <v>97</v>
      </c>
      <c r="AJ28" s="614" t="s">
        <v>97</v>
      </c>
      <c r="AK28" s="614" t="s">
        <v>97</v>
      </c>
      <c r="AL28" s="612">
        <f>AL29+AL31+AL32</f>
        <v>0</v>
      </c>
      <c r="AM28" s="612">
        <f>AM29+AM31+AM32</f>
        <v>0</v>
      </c>
      <c r="AN28" s="614" t="s">
        <v>97</v>
      </c>
      <c r="AO28" s="614" t="s">
        <v>97</v>
      </c>
      <c r="AP28" s="614" t="s">
        <v>97</v>
      </c>
      <c r="AQ28" s="614" t="s">
        <v>97</v>
      </c>
      <c r="AR28" s="614" t="s">
        <v>97</v>
      </c>
      <c r="AS28" s="614" t="s">
        <v>97</v>
      </c>
      <c r="AT28" s="614" t="s">
        <v>97</v>
      </c>
      <c r="AU28" s="614" t="s">
        <v>97</v>
      </c>
      <c r="AV28" s="612">
        <v>0</v>
      </c>
      <c r="AW28" s="612">
        <f>AW29+AW31+AW32</f>
        <v>0</v>
      </c>
      <c r="AX28" s="614" t="s">
        <v>97</v>
      </c>
      <c r="AY28" s="614" t="s">
        <v>97</v>
      </c>
      <c r="AZ28" s="614" t="s">
        <v>97</v>
      </c>
      <c r="BA28" s="614" t="s">
        <v>97</v>
      </c>
      <c r="BB28" s="614" t="s">
        <v>97</v>
      </c>
      <c r="BC28" s="614" t="s">
        <v>97</v>
      </c>
      <c r="BD28" s="614" t="s">
        <v>97</v>
      </c>
      <c r="BE28" s="614" t="s">
        <v>97</v>
      </c>
      <c r="BF28" s="612">
        <v>0</v>
      </c>
      <c r="BG28" s="612">
        <v>0</v>
      </c>
      <c r="BH28" s="612">
        <v>0</v>
      </c>
      <c r="BI28" s="614" t="s">
        <v>97</v>
      </c>
      <c r="BJ28" s="614" t="s">
        <v>97</v>
      </c>
      <c r="BK28" s="614" t="s">
        <v>97</v>
      </c>
      <c r="BL28" s="614" t="s">
        <v>97</v>
      </c>
      <c r="BM28" s="614" t="s">
        <v>97</v>
      </c>
      <c r="BN28" s="612">
        <v>0</v>
      </c>
      <c r="BO28" s="614" t="s">
        <v>97</v>
      </c>
      <c r="BP28" s="614" t="s">
        <v>97</v>
      </c>
      <c r="BQ28" s="612">
        <v>0</v>
      </c>
      <c r="BR28" s="612">
        <v>0</v>
      </c>
      <c r="BS28" s="614" t="s">
        <v>97</v>
      </c>
      <c r="BT28" s="614" t="s">
        <v>97</v>
      </c>
      <c r="BU28" s="614" t="s">
        <v>97</v>
      </c>
      <c r="BV28" s="614" t="s">
        <v>97</v>
      </c>
      <c r="BW28" s="614" t="s">
        <v>97</v>
      </c>
      <c r="BX28" s="332" t="s">
        <v>97</v>
      </c>
    </row>
    <row r="29" spans="1:217" s="600" customFormat="1" ht="31.5" hidden="1" customHeight="1">
      <c r="A29" s="651" t="s">
        <v>114</v>
      </c>
      <c r="B29" s="650" t="s">
        <v>115</v>
      </c>
      <c r="C29" s="614" t="s">
        <v>97</v>
      </c>
      <c r="D29" s="614" t="s">
        <v>97</v>
      </c>
      <c r="E29" s="614" t="s">
        <v>97</v>
      </c>
      <c r="F29" s="614" t="s">
        <v>97</v>
      </c>
      <c r="G29" s="614" t="s">
        <v>97</v>
      </c>
      <c r="H29" s="614" t="s">
        <v>97</v>
      </c>
      <c r="I29" s="614" t="s">
        <v>97</v>
      </c>
      <c r="J29" s="614" t="s">
        <v>97</v>
      </c>
      <c r="K29" s="614" t="s">
        <v>97</v>
      </c>
      <c r="L29" s="614" t="s">
        <v>97</v>
      </c>
      <c r="M29" s="614" t="s">
        <v>97</v>
      </c>
      <c r="N29" s="332" t="s">
        <v>522</v>
      </c>
      <c r="O29" s="614" t="s">
        <v>97</v>
      </c>
      <c r="P29" s="614" t="s">
        <v>97</v>
      </c>
      <c r="Q29" s="612" t="e">
        <f t="shared" ref="Q29:R42" si="5">Q30+Q32+Q33</f>
        <v>#REF!</v>
      </c>
      <c r="R29" s="612" t="e">
        <f t="shared" si="5"/>
        <v>#REF!</v>
      </c>
      <c r="S29" s="614" t="s">
        <v>97</v>
      </c>
      <c r="T29" s="332" t="s">
        <v>522</v>
      </c>
      <c r="U29" s="614" t="s">
        <v>97</v>
      </c>
      <c r="V29" s="614" t="s">
        <v>97</v>
      </c>
      <c r="W29" s="612" t="e">
        <f t="shared" ref="W29:X42" si="6">W30+W32+W33</f>
        <v>#REF!</v>
      </c>
      <c r="X29" s="612" t="e">
        <f t="shared" si="6"/>
        <v>#REF!</v>
      </c>
      <c r="Y29" s="614" t="s">
        <v>97</v>
      </c>
      <c r="Z29" s="614" t="s">
        <v>97</v>
      </c>
      <c r="AA29" s="614" t="s">
        <v>97</v>
      </c>
      <c r="AB29" s="612">
        <v>0</v>
      </c>
      <c r="AC29" s="612">
        <f>AC30</f>
        <v>0</v>
      </c>
      <c r="AD29" s="614" t="s">
        <v>97</v>
      </c>
      <c r="AE29" s="610" t="s">
        <v>97</v>
      </c>
      <c r="AF29" s="610" t="s">
        <v>97</v>
      </c>
      <c r="AG29" s="610" t="s">
        <v>97</v>
      </c>
      <c r="AH29" s="610" t="s">
        <v>97</v>
      </c>
      <c r="AI29" s="610" t="s">
        <v>97</v>
      </c>
      <c r="AJ29" s="614" t="s">
        <v>97</v>
      </c>
      <c r="AK29" s="614" t="s">
        <v>97</v>
      </c>
      <c r="AL29" s="612">
        <f>AL30</f>
        <v>0</v>
      </c>
      <c r="AM29" s="612">
        <f>AM30</f>
        <v>0</v>
      </c>
      <c r="AN29" s="614" t="s">
        <v>97</v>
      </c>
      <c r="AO29" s="614" t="s">
        <v>97</v>
      </c>
      <c r="AP29" s="614" t="s">
        <v>97</v>
      </c>
      <c r="AQ29" s="614" t="s">
        <v>97</v>
      </c>
      <c r="AR29" s="614" t="s">
        <v>97</v>
      </c>
      <c r="AS29" s="614" t="s">
        <v>97</v>
      </c>
      <c r="AT29" s="614" t="s">
        <v>97</v>
      </c>
      <c r="AU29" s="614" t="s">
        <v>97</v>
      </c>
      <c r="AV29" s="612" t="e">
        <f>#REF!</f>
        <v>#REF!</v>
      </c>
      <c r="AW29" s="612">
        <f>AW30</f>
        <v>0</v>
      </c>
      <c r="AX29" s="614" t="s">
        <v>97</v>
      </c>
      <c r="AY29" s="614" t="s">
        <v>97</v>
      </c>
      <c r="AZ29" s="614" t="s">
        <v>97</v>
      </c>
      <c r="BA29" s="614" t="s">
        <v>97</v>
      </c>
      <c r="BB29" s="614" t="s">
        <v>97</v>
      </c>
      <c r="BC29" s="614" t="s">
        <v>97</v>
      </c>
      <c r="BD29" s="614" t="s">
        <v>97</v>
      </c>
      <c r="BE29" s="614" t="s">
        <v>97</v>
      </c>
      <c r="BF29" s="612" t="e">
        <f t="shared" ref="BF29:BF45" si="7">B29+P29+AD29+AR29</f>
        <v>#VALUE!</v>
      </c>
      <c r="BG29" s="612">
        <f>BG30</f>
        <v>0</v>
      </c>
      <c r="BH29" s="612">
        <v>0</v>
      </c>
      <c r="BI29" s="614" t="s">
        <v>97</v>
      </c>
      <c r="BJ29" s="614" t="s">
        <v>97</v>
      </c>
      <c r="BK29" s="614" t="s">
        <v>97</v>
      </c>
      <c r="BL29" s="614" t="s">
        <v>97</v>
      </c>
      <c r="BM29" s="614" t="s">
        <v>97</v>
      </c>
      <c r="BN29" s="660"/>
      <c r="BO29" s="660"/>
      <c r="BP29" s="660"/>
      <c r="BQ29" s="660"/>
      <c r="BR29" s="660"/>
      <c r="BS29" s="614" t="s">
        <v>97</v>
      </c>
      <c r="BT29" s="614" t="s">
        <v>97</v>
      </c>
      <c r="BU29" s="614" t="s">
        <v>97</v>
      </c>
      <c r="BV29" s="614" t="s">
        <v>97</v>
      </c>
      <c r="BW29" s="614" t="s">
        <v>97</v>
      </c>
      <c r="BX29" s="332" t="s">
        <v>97</v>
      </c>
    </row>
    <row r="30" spans="1:217" s="600" customFormat="1" ht="35.65" hidden="1" customHeight="1">
      <c r="A30" s="651" t="s">
        <v>116</v>
      </c>
      <c r="B30" s="650" t="s">
        <v>117</v>
      </c>
      <c r="C30" s="614" t="s">
        <v>97</v>
      </c>
      <c r="D30" s="614" t="s">
        <v>97</v>
      </c>
      <c r="E30" s="614" t="s">
        <v>97</v>
      </c>
      <c r="F30" s="614" t="s">
        <v>97</v>
      </c>
      <c r="G30" s="614" t="s">
        <v>97</v>
      </c>
      <c r="H30" s="614" t="s">
        <v>97</v>
      </c>
      <c r="I30" s="614" t="s">
        <v>97</v>
      </c>
      <c r="J30" s="614" t="s">
        <v>97</v>
      </c>
      <c r="K30" s="614" t="s">
        <v>97</v>
      </c>
      <c r="L30" s="614" t="s">
        <v>97</v>
      </c>
      <c r="M30" s="614" t="s">
        <v>97</v>
      </c>
      <c r="N30" s="332" t="s">
        <v>645</v>
      </c>
      <c r="O30" s="614" t="s">
        <v>97</v>
      </c>
      <c r="P30" s="614" t="s">
        <v>97</v>
      </c>
      <c r="Q30" s="612" t="e">
        <f t="shared" si="5"/>
        <v>#REF!</v>
      </c>
      <c r="R30" s="612" t="e">
        <f t="shared" si="5"/>
        <v>#REF!</v>
      </c>
      <c r="S30" s="614" t="s">
        <v>97</v>
      </c>
      <c r="T30" s="332" t="s">
        <v>645</v>
      </c>
      <c r="U30" s="614" t="s">
        <v>97</v>
      </c>
      <c r="V30" s="614" t="s">
        <v>97</v>
      </c>
      <c r="W30" s="612" t="e">
        <f t="shared" si="6"/>
        <v>#REF!</v>
      </c>
      <c r="X30" s="612" t="e">
        <f t="shared" si="6"/>
        <v>#REF!</v>
      </c>
      <c r="Y30" s="614" t="s">
        <v>97</v>
      </c>
      <c r="Z30" s="614" t="s">
        <v>97</v>
      </c>
      <c r="AA30" s="614" t="s">
        <v>97</v>
      </c>
      <c r="AB30" s="612">
        <f>AB31+AB33+AB34</f>
        <v>0</v>
      </c>
      <c r="AC30" s="612">
        <v>0</v>
      </c>
      <c r="AD30" s="614" t="s">
        <v>97</v>
      </c>
      <c r="AE30" s="610" t="s">
        <v>97</v>
      </c>
      <c r="AF30" s="610" t="s">
        <v>97</v>
      </c>
      <c r="AG30" s="610" t="s">
        <v>97</v>
      </c>
      <c r="AH30" s="610" t="s">
        <v>97</v>
      </c>
      <c r="AI30" s="610" t="s">
        <v>97</v>
      </c>
      <c r="AJ30" s="614" t="s">
        <v>97</v>
      </c>
      <c r="AK30" s="614" t="s">
        <v>97</v>
      </c>
      <c r="AL30" s="612">
        <v>0</v>
      </c>
      <c r="AM30" s="612">
        <v>0</v>
      </c>
      <c r="AN30" s="614" t="s">
        <v>97</v>
      </c>
      <c r="AO30" s="614" t="s">
        <v>97</v>
      </c>
      <c r="AP30" s="614" t="s">
        <v>97</v>
      </c>
      <c r="AQ30" s="614" t="s">
        <v>97</v>
      </c>
      <c r="AR30" s="614" t="s">
        <v>97</v>
      </c>
      <c r="AS30" s="614" t="s">
        <v>97</v>
      </c>
      <c r="AT30" s="614" t="s">
        <v>97</v>
      </c>
      <c r="AU30" s="614" t="s">
        <v>97</v>
      </c>
      <c r="AV30" s="612">
        <v>0</v>
      </c>
      <c r="AW30" s="612">
        <v>0</v>
      </c>
      <c r="AX30" s="614" t="s">
        <v>97</v>
      </c>
      <c r="AY30" s="614" t="s">
        <v>97</v>
      </c>
      <c r="AZ30" s="614" t="s">
        <v>97</v>
      </c>
      <c r="BA30" s="614" t="s">
        <v>97</v>
      </c>
      <c r="BB30" s="614" t="s">
        <v>97</v>
      </c>
      <c r="BC30" s="614" t="s">
        <v>97</v>
      </c>
      <c r="BD30" s="614" t="s">
        <v>97</v>
      </c>
      <c r="BE30" s="614" t="s">
        <v>97</v>
      </c>
      <c r="BF30" s="612" t="e">
        <f t="shared" si="7"/>
        <v>#VALUE!</v>
      </c>
      <c r="BG30" s="612">
        <v>0</v>
      </c>
      <c r="BH30" s="612">
        <v>0</v>
      </c>
      <c r="BI30" s="614" t="s">
        <v>97</v>
      </c>
      <c r="BJ30" s="614" t="s">
        <v>97</v>
      </c>
      <c r="BK30" s="614" t="s">
        <v>97</v>
      </c>
      <c r="BL30" s="614" t="s">
        <v>97</v>
      </c>
      <c r="BM30" s="614" t="s">
        <v>97</v>
      </c>
      <c r="BN30" s="660"/>
      <c r="BO30" s="660"/>
      <c r="BP30" s="660"/>
      <c r="BQ30" s="660"/>
      <c r="BR30" s="660"/>
      <c r="BS30" s="614" t="s">
        <v>97</v>
      </c>
      <c r="BT30" s="614" t="s">
        <v>97</v>
      </c>
      <c r="BU30" s="614" t="s">
        <v>97</v>
      </c>
      <c r="BV30" s="614" t="s">
        <v>97</v>
      </c>
      <c r="BW30" s="614" t="s">
        <v>97</v>
      </c>
      <c r="BX30" s="332" t="s">
        <v>97</v>
      </c>
    </row>
    <row r="31" spans="1:217" s="600" customFormat="1" ht="31.5" hidden="1" customHeight="1">
      <c r="A31" s="651" t="s">
        <v>118</v>
      </c>
      <c r="B31" s="650" t="s">
        <v>119</v>
      </c>
      <c r="C31" s="614" t="s">
        <v>97</v>
      </c>
      <c r="D31" s="614" t="s">
        <v>97</v>
      </c>
      <c r="E31" s="614" t="s">
        <v>97</v>
      </c>
      <c r="F31" s="614" t="s">
        <v>97</v>
      </c>
      <c r="G31" s="614" t="s">
        <v>97</v>
      </c>
      <c r="H31" s="614" t="s">
        <v>97</v>
      </c>
      <c r="I31" s="614" t="s">
        <v>97</v>
      </c>
      <c r="J31" s="614" t="s">
        <v>97</v>
      </c>
      <c r="K31" s="614" t="s">
        <v>97</v>
      </c>
      <c r="L31" s="614" t="s">
        <v>97</v>
      </c>
      <c r="M31" s="614" t="s">
        <v>97</v>
      </c>
      <c r="N31" s="332" t="s">
        <v>426</v>
      </c>
      <c r="O31" s="614" t="s">
        <v>97</v>
      </c>
      <c r="P31" s="614" t="s">
        <v>97</v>
      </c>
      <c r="Q31" s="612" t="e">
        <f t="shared" si="5"/>
        <v>#REF!</v>
      </c>
      <c r="R31" s="612" t="e">
        <f t="shared" si="5"/>
        <v>#REF!</v>
      </c>
      <c r="S31" s="614" t="s">
        <v>97</v>
      </c>
      <c r="T31" s="332" t="s">
        <v>426</v>
      </c>
      <c r="U31" s="614" t="s">
        <v>97</v>
      </c>
      <c r="V31" s="614" t="s">
        <v>97</v>
      </c>
      <c r="W31" s="612" t="e">
        <f t="shared" si="6"/>
        <v>#REF!</v>
      </c>
      <c r="X31" s="612" t="e">
        <f t="shared" si="6"/>
        <v>#REF!</v>
      </c>
      <c r="Y31" s="614" t="s">
        <v>97</v>
      </c>
      <c r="Z31" s="614" t="s">
        <v>97</v>
      </c>
      <c r="AA31" s="614" t="s">
        <v>97</v>
      </c>
      <c r="AB31" s="612">
        <v>0</v>
      </c>
      <c r="AC31" s="612">
        <v>0</v>
      </c>
      <c r="AD31" s="614" t="s">
        <v>97</v>
      </c>
      <c r="AE31" s="610" t="s">
        <v>97</v>
      </c>
      <c r="AF31" s="610" t="s">
        <v>97</v>
      </c>
      <c r="AG31" s="610" t="s">
        <v>97</v>
      </c>
      <c r="AH31" s="610" t="s">
        <v>97</v>
      </c>
      <c r="AI31" s="610" t="s">
        <v>97</v>
      </c>
      <c r="AJ31" s="614" t="s">
        <v>97</v>
      </c>
      <c r="AK31" s="614" t="s">
        <v>97</v>
      </c>
      <c r="AL31" s="612">
        <v>0</v>
      </c>
      <c r="AM31" s="612">
        <v>0</v>
      </c>
      <c r="AN31" s="614" t="s">
        <v>97</v>
      </c>
      <c r="AO31" s="614" t="s">
        <v>97</v>
      </c>
      <c r="AP31" s="614" t="s">
        <v>97</v>
      </c>
      <c r="AQ31" s="614" t="s">
        <v>97</v>
      </c>
      <c r="AR31" s="614" t="s">
        <v>97</v>
      </c>
      <c r="AS31" s="614" t="s">
        <v>97</v>
      </c>
      <c r="AT31" s="614" t="s">
        <v>97</v>
      </c>
      <c r="AU31" s="614" t="s">
        <v>97</v>
      </c>
      <c r="AV31" s="612">
        <v>0</v>
      </c>
      <c r="AW31" s="612">
        <v>0</v>
      </c>
      <c r="AX31" s="614" t="s">
        <v>97</v>
      </c>
      <c r="AY31" s="614" t="s">
        <v>97</v>
      </c>
      <c r="AZ31" s="614" t="s">
        <v>97</v>
      </c>
      <c r="BA31" s="614" t="s">
        <v>97</v>
      </c>
      <c r="BB31" s="614" t="s">
        <v>97</v>
      </c>
      <c r="BC31" s="614" t="s">
        <v>97</v>
      </c>
      <c r="BD31" s="614" t="s">
        <v>97</v>
      </c>
      <c r="BE31" s="614" t="s">
        <v>97</v>
      </c>
      <c r="BF31" s="612" t="e">
        <f t="shared" si="7"/>
        <v>#VALUE!</v>
      </c>
      <c r="BG31" s="612">
        <v>0</v>
      </c>
      <c r="BH31" s="612">
        <v>0</v>
      </c>
      <c r="BI31" s="614" t="s">
        <v>97</v>
      </c>
      <c r="BJ31" s="614" t="s">
        <v>97</v>
      </c>
      <c r="BK31" s="614" t="s">
        <v>97</v>
      </c>
      <c r="BL31" s="614" t="s">
        <v>97</v>
      </c>
      <c r="BM31" s="614" t="s">
        <v>97</v>
      </c>
      <c r="BN31" s="660"/>
      <c r="BO31" s="660"/>
      <c r="BP31" s="660"/>
      <c r="BQ31" s="660"/>
      <c r="BR31" s="660"/>
      <c r="BS31" s="614" t="s">
        <v>97</v>
      </c>
      <c r="BT31" s="614" t="s">
        <v>97</v>
      </c>
      <c r="BU31" s="614" t="s">
        <v>97</v>
      </c>
      <c r="BV31" s="614" t="s">
        <v>97</v>
      </c>
      <c r="BW31" s="614" t="s">
        <v>97</v>
      </c>
      <c r="BX31" s="332" t="s">
        <v>97</v>
      </c>
    </row>
    <row r="32" spans="1:217" s="600" customFormat="1" ht="31.5" hidden="1" customHeight="1">
      <c r="A32" s="651" t="s">
        <v>120</v>
      </c>
      <c r="B32" s="650" t="s">
        <v>121</v>
      </c>
      <c r="C32" s="614" t="s">
        <v>97</v>
      </c>
      <c r="D32" s="614" t="s">
        <v>97</v>
      </c>
      <c r="E32" s="614" t="s">
        <v>97</v>
      </c>
      <c r="F32" s="614" t="s">
        <v>97</v>
      </c>
      <c r="G32" s="614" t="s">
        <v>97</v>
      </c>
      <c r="H32" s="614" t="s">
        <v>97</v>
      </c>
      <c r="I32" s="614" t="s">
        <v>97</v>
      </c>
      <c r="J32" s="614" t="s">
        <v>97</v>
      </c>
      <c r="K32" s="614" t="s">
        <v>97</v>
      </c>
      <c r="L32" s="614" t="s">
        <v>97</v>
      </c>
      <c r="M32" s="614" t="s">
        <v>97</v>
      </c>
      <c r="N32" s="332" t="s">
        <v>427</v>
      </c>
      <c r="O32" s="614" t="s">
        <v>97</v>
      </c>
      <c r="P32" s="614" t="s">
        <v>97</v>
      </c>
      <c r="Q32" s="612" t="e">
        <f t="shared" si="5"/>
        <v>#REF!</v>
      </c>
      <c r="R32" s="612" t="e">
        <f t="shared" si="5"/>
        <v>#REF!</v>
      </c>
      <c r="S32" s="614" t="s">
        <v>97</v>
      </c>
      <c r="T32" s="332" t="s">
        <v>427</v>
      </c>
      <c r="U32" s="614" t="s">
        <v>97</v>
      </c>
      <c r="V32" s="614" t="s">
        <v>97</v>
      </c>
      <c r="W32" s="612" t="e">
        <f t="shared" si="6"/>
        <v>#REF!</v>
      </c>
      <c r="X32" s="612" t="e">
        <f t="shared" si="6"/>
        <v>#REF!</v>
      </c>
      <c r="Y32" s="614" t="s">
        <v>97</v>
      </c>
      <c r="Z32" s="614" t="s">
        <v>97</v>
      </c>
      <c r="AA32" s="614" t="s">
        <v>97</v>
      </c>
      <c r="AB32" s="612">
        <v>0</v>
      </c>
      <c r="AC32" s="612">
        <v>0</v>
      </c>
      <c r="AD32" s="614" t="s">
        <v>97</v>
      </c>
      <c r="AE32" s="610" t="s">
        <v>97</v>
      </c>
      <c r="AF32" s="610" t="s">
        <v>97</v>
      </c>
      <c r="AG32" s="610" t="s">
        <v>97</v>
      </c>
      <c r="AH32" s="610" t="s">
        <v>97</v>
      </c>
      <c r="AI32" s="610" t="s">
        <v>97</v>
      </c>
      <c r="AJ32" s="614" t="s">
        <v>97</v>
      </c>
      <c r="AK32" s="614" t="s">
        <v>97</v>
      </c>
      <c r="AL32" s="612">
        <v>0</v>
      </c>
      <c r="AM32" s="612">
        <v>0</v>
      </c>
      <c r="AN32" s="614" t="s">
        <v>97</v>
      </c>
      <c r="AO32" s="614" t="s">
        <v>97</v>
      </c>
      <c r="AP32" s="614" t="s">
        <v>97</v>
      </c>
      <c r="AQ32" s="614" t="s">
        <v>97</v>
      </c>
      <c r="AR32" s="614" t="s">
        <v>97</v>
      </c>
      <c r="AS32" s="614" t="s">
        <v>97</v>
      </c>
      <c r="AT32" s="614" t="s">
        <v>97</v>
      </c>
      <c r="AU32" s="614" t="s">
        <v>97</v>
      </c>
      <c r="AV32" s="612">
        <v>0</v>
      </c>
      <c r="AW32" s="612">
        <v>0</v>
      </c>
      <c r="AX32" s="614" t="s">
        <v>97</v>
      </c>
      <c r="AY32" s="614" t="s">
        <v>97</v>
      </c>
      <c r="AZ32" s="614" t="s">
        <v>97</v>
      </c>
      <c r="BA32" s="614" t="s">
        <v>97</v>
      </c>
      <c r="BB32" s="614" t="s">
        <v>97</v>
      </c>
      <c r="BC32" s="614" t="s">
        <v>97</v>
      </c>
      <c r="BD32" s="614" t="s">
        <v>97</v>
      </c>
      <c r="BE32" s="614" t="s">
        <v>97</v>
      </c>
      <c r="BF32" s="612" t="e">
        <f t="shared" si="7"/>
        <v>#VALUE!</v>
      </c>
      <c r="BG32" s="612">
        <v>0</v>
      </c>
      <c r="BH32" s="612">
        <v>0</v>
      </c>
      <c r="BI32" s="614" t="s">
        <v>97</v>
      </c>
      <c r="BJ32" s="614" t="s">
        <v>97</v>
      </c>
      <c r="BK32" s="614" t="s">
        <v>97</v>
      </c>
      <c r="BL32" s="614" t="s">
        <v>97</v>
      </c>
      <c r="BM32" s="614" t="s">
        <v>97</v>
      </c>
      <c r="BN32" s="660"/>
      <c r="BO32" s="660"/>
      <c r="BP32" s="660"/>
      <c r="BQ32" s="660"/>
      <c r="BR32" s="660"/>
      <c r="BS32" s="614" t="s">
        <v>97</v>
      </c>
      <c r="BT32" s="614" t="s">
        <v>97</v>
      </c>
      <c r="BU32" s="614" t="s">
        <v>97</v>
      </c>
      <c r="BV32" s="614" t="s">
        <v>97</v>
      </c>
      <c r="BW32" s="614" t="s">
        <v>97</v>
      </c>
      <c r="BX32" s="332" t="s">
        <v>97</v>
      </c>
    </row>
    <row r="33" spans="1:76" s="600" customFormat="1" ht="31.5" hidden="1" customHeight="1">
      <c r="A33" s="651" t="s">
        <v>122</v>
      </c>
      <c r="B33" s="650" t="s">
        <v>123</v>
      </c>
      <c r="C33" s="614" t="s">
        <v>97</v>
      </c>
      <c r="D33" s="614" t="s">
        <v>97</v>
      </c>
      <c r="E33" s="614" t="s">
        <v>97</v>
      </c>
      <c r="F33" s="614" t="s">
        <v>97</v>
      </c>
      <c r="G33" s="614" t="s">
        <v>97</v>
      </c>
      <c r="H33" s="614" t="s">
        <v>97</v>
      </c>
      <c r="I33" s="614" t="s">
        <v>97</v>
      </c>
      <c r="J33" s="614" t="s">
        <v>97</v>
      </c>
      <c r="K33" s="614" t="s">
        <v>97</v>
      </c>
      <c r="L33" s="614" t="s">
        <v>97</v>
      </c>
      <c r="M33" s="614" t="s">
        <v>97</v>
      </c>
      <c r="N33" s="332" t="s">
        <v>371</v>
      </c>
      <c r="O33" s="614" t="s">
        <v>97</v>
      </c>
      <c r="P33" s="614" t="s">
        <v>97</v>
      </c>
      <c r="Q33" s="612" t="e">
        <f t="shared" si="5"/>
        <v>#REF!</v>
      </c>
      <c r="R33" s="612" t="e">
        <f t="shared" si="5"/>
        <v>#REF!</v>
      </c>
      <c r="S33" s="614" t="s">
        <v>97</v>
      </c>
      <c r="T33" s="332" t="s">
        <v>371</v>
      </c>
      <c r="U33" s="614" t="s">
        <v>97</v>
      </c>
      <c r="V33" s="614" t="s">
        <v>97</v>
      </c>
      <c r="W33" s="612" t="e">
        <f t="shared" si="6"/>
        <v>#REF!</v>
      </c>
      <c r="X33" s="612" t="e">
        <f t="shared" si="6"/>
        <v>#REF!</v>
      </c>
      <c r="Y33" s="614" t="s">
        <v>97</v>
      </c>
      <c r="Z33" s="614" t="s">
        <v>97</v>
      </c>
      <c r="AA33" s="614" t="s">
        <v>97</v>
      </c>
      <c r="AB33" s="612">
        <f>SUM(AB34:AB35)</f>
        <v>0</v>
      </c>
      <c r="AC33" s="612">
        <f>SUM(AC34:AC35)</f>
        <v>0</v>
      </c>
      <c r="AD33" s="614" t="s">
        <v>97</v>
      </c>
      <c r="AE33" s="610" t="s">
        <v>97</v>
      </c>
      <c r="AF33" s="610" t="s">
        <v>97</v>
      </c>
      <c r="AG33" s="610" t="s">
        <v>97</v>
      </c>
      <c r="AH33" s="610" t="s">
        <v>97</v>
      </c>
      <c r="AI33" s="610" t="s">
        <v>97</v>
      </c>
      <c r="AJ33" s="614" t="s">
        <v>97</v>
      </c>
      <c r="AK33" s="614" t="s">
        <v>97</v>
      </c>
      <c r="AL33" s="612">
        <f>SUM(AL34:AL35)</f>
        <v>0</v>
      </c>
      <c r="AM33" s="612">
        <f>SUM(AM34:AM35)</f>
        <v>0</v>
      </c>
      <c r="AN33" s="614" t="s">
        <v>97</v>
      </c>
      <c r="AO33" s="614" t="s">
        <v>97</v>
      </c>
      <c r="AP33" s="614" t="s">
        <v>97</v>
      </c>
      <c r="AQ33" s="614" t="s">
        <v>97</v>
      </c>
      <c r="AR33" s="614" t="s">
        <v>97</v>
      </c>
      <c r="AS33" s="614" t="s">
        <v>97</v>
      </c>
      <c r="AT33" s="614" t="s">
        <v>97</v>
      </c>
      <c r="AU33" s="614" t="s">
        <v>97</v>
      </c>
      <c r="AV33" s="612">
        <f>SUM(AV34:AV35)</f>
        <v>0</v>
      </c>
      <c r="AW33" s="612">
        <f>SUM(AW34:AW35)</f>
        <v>0</v>
      </c>
      <c r="AX33" s="614" t="s">
        <v>97</v>
      </c>
      <c r="AY33" s="614" t="s">
        <v>97</v>
      </c>
      <c r="AZ33" s="614" t="s">
        <v>97</v>
      </c>
      <c r="BA33" s="614" t="s">
        <v>97</v>
      </c>
      <c r="BB33" s="614" t="s">
        <v>97</v>
      </c>
      <c r="BC33" s="614" t="s">
        <v>97</v>
      </c>
      <c r="BD33" s="614" t="s">
        <v>97</v>
      </c>
      <c r="BE33" s="614" t="s">
        <v>97</v>
      </c>
      <c r="BF33" s="612" t="e">
        <f t="shared" si="7"/>
        <v>#VALUE!</v>
      </c>
      <c r="BG33" s="612">
        <f>SUM(BG34:BG35)</f>
        <v>0</v>
      </c>
      <c r="BH33" s="612">
        <v>0</v>
      </c>
      <c r="BI33" s="614" t="s">
        <v>97</v>
      </c>
      <c r="BJ33" s="614" t="s">
        <v>97</v>
      </c>
      <c r="BK33" s="614" t="s">
        <v>97</v>
      </c>
      <c r="BL33" s="614" t="s">
        <v>97</v>
      </c>
      <c r="BM33" s="614" t="s">
        <v>97</v>
      </c>
      <c r="BN33" s="660"/>
      <c r="BO33" s="660"/>
      <c r="BP33" s="660"/>
      <c r="BQ33" s="660"/>
      <c r="BR33" s="660"/>
      <c r="BS33" s="614" t="s">
        <v>97</v>
      </c>
      <c r="BT33" s="614" t="s">
        <v>97</v>
      </c>
      <c r="BU33" s="614" t="s">
        <v>97</v>
      </c>
      <c r="BV33" s="614" t="s">
        <v>97</v>
      </c>
      <c r="BW33" s="614" t="s">
        <v>97</v>
      </c>
      <c r="BX33" s="332" t="s">
        <v>97</v>
      </c>
    </row>
    <row r="34" spans="1:76" s="600" customFormat="1" ht="35.25" hidden="1" customHeight="1">
      <c r="A34" s="651" t="s">
        <v>124</v>
      </c>
      <c r="B34" s="650" t="s">
        <v>125</v>
      </c>
      <c r="C34" s="614" t="s">
        <v>97</v>
      </c>
      <c r="D34" s="614" t="s">
        <v>97</v>
      </c>
      <c r="E34" s="614" t="s">
        <v>97</v>
      </c>
      <c r="F34" s="614" t="s">
        <v>97</v>
      </c>
      <c r="G34" s="614" t="s">
        <v>97</v>
      </c>
      <c r="H34" s="614" t="s">
        <v>97</v>
      </c>
      <c r="I34" s="614" t="s">
        <v>97</v>
      </c>
      <c r="J34" s="614" t="s">
        <v>97</v>
      </c>
      <c r="K34" s="614" t="s">
        <v>97</v>
      </c>
      <c r="L34" s="614" t="s">
        <v>97</v>
      </c>
      <c r="M34" s="614" t="s">
        <v>97</v>
      </c>
      <c r="N34" s="332" t="s">
        <v>372</v>
      </c>
      <c r="O34" s="614" t="s">
        <v>97</v>
      </c>
      <c r="P34" s="614" t="s">
        <v>97</v>
      </c>
      <c r="Q34" s="612" t="e">
        <f t="shared" si="5"/>
        <v>#REF!</v>
      </c>
      <c r="R34" s="612" t="e">
        <f t="shared" si="5"/>
        <v>#REF!</v>
      </c>
      <c r="S34" s="614" t="s">
        <v>97</v>
      </c>
      <c r="T34" s="332" t="s">
        <v>372</v>
      </c>
      <c r="U34" s="614" t="s">
        <v>97</v>
      </c>
      <c r="V34" s="614" t="s">
        <v>97</v>
      </c>
      <c r="W34" s="612" t="e">
        <f t="shared" si="6"/>
        <v>#REF!</v>
      </c>
      <c r="X34" s="612" t="e">
        <f t="shared" si="6"/>
        <v>#REF!</v>
      </c>
      <c r="Y34" s="614" t="s">
        <v>97</v>
      </c>
      <c r="Z34" s="614" t="s">
        <v>97</v>
      </c>
      <c r="AA34" s="614" t="s">
        <v>97</v>
      </c>
      <c r="AB34" s="612">
        <v>0</v>
      </c>
      <c r="AC34" s="612">
        <v>0</v>
      </c>
      <c r="AD34" s="614" t="s">
        <v>97</v>
      </c>
      <c r="AE34" s="610" t="s">
        <v>97</v>
      </c>
      <c r="AF34" s="610" t="s">
        <v>97</v>
      </c>
      <c r="AG34" s="610" t="s">
        <v>97</v>
      </c>
      <c r="AH34" s="610" t="s">
        <v>97</v>
      </c>
      <c r="AI34" s="610" t="s">
        <v>97</v>
      </c>
      <c r="AJ34" s="614" t="s">
        <v>97</v>
      </c>
      <c r="AK34" s="614" t="s">
        <v>97</v>
      </c>
      <c r="AL34" s="612">
        <v>0</v>
      </c>
      <c r="AM34" s="612">
        <v>0</v>
      </c>
      <c r="AN34" s="614" t="s">
        <v>97</v>
      </c>
      <c r="AO34" s="614" t="s">
        <v>97</v>
      </c>
      <c r="AP34" s="614" t="s">
        <v>97</v>
      </c>
      <c r="AQ34" s="614" t="s">
        <v>97</v>
      </c>
      <c r="AR34" s="614" t="s">
        <v>97</v>
      </c>
      <c r="AS34" s="614" t="s">
        <v>97</v>
      </c>
      <c r="AT34" s="614" t="s">
        <v>97</v>
      </c>
      <c r="AU34" s="614" t="s">
        <v>97</v>
      </c>
      <c r="AV34" s="612">
        <v>0</v>
      </c>
      <c r="AW34" s="612">
        <v>0</v>
      </c>
      <c r="AX34" s="614" t="s">
        <v>97</v>
      </c>
      <c r="AY34" s="614" t="s">
        <v>97</v>
      </c>
      <c r="AZ34" s="614" t="s">
        <v>97</v>
      </c>
      <c r="BA34" s="614" t="s">
        <v>97</v>
      </c>
      <c r="BB34" s="614" t="s">
        <v>97</v>
      </c>
      <c r="BC34" s="614" t="s">
        <v>97</v>
      </c>
      <c r="BD34" s="614" t="s">
        <v>97</v>
      </c>
      <c r="BE34" s="614" t="s">
        <v>97</v>
      </c>
      <c r="BF34" s="612" t="e">
        <f t="shared" si="7"/>
        <v>#VALUE!</v>
      </c>
      <c r="BG34" s="612">
        <v>0</v>
      </c>
      <c r="BH34" s="612">
        <v>0</v>
      </c>
      <c r="BI34" s="614" t="s">
        <v>97</v>
      </c>
      <c r="BJ34" s="614" t="s">
        <v>97</v>
      </c>
      <c r="BK34" s="614" t="s">
        <v>97</v>
      </c>
      <c r="BL34" s="614" t="s">
        <v>97</v>
      </c>
      <c r="BM34" s="614" t="s">
        <v>97</v>
      </c>
      <c r="BN34" s="660"/>
      <c r="BO34" s="660"/>
      <c r="BP34" s="660"/>
      <c r="BQ34" s="660"/>
      <c r="BR34" s="660"/>
      <c r="BS34" s="614" t="s">
        <v>97</v>
      </c>
      <c r="BT34" s="614" t="s">
        <v>97</v>
      </c>
      <c r="BU34" s="614" t="s">
        <v>97</v>
      </c>
      <c r="BV34" s="614" t="s">
        <v>97</v>
      </c>
      <c r="BW34" s="614" t="s">
        <v>97</v>
      </c>
      <c r="BX34" s="332" t="s">
        <v>97</v>
      </c>
    </row>
    <row r="35" spans="1:76" s="600" customFormat="1" ht="31.5" hidden="1" customHeight="1">
      <c r="A35" s="651" t="s">
        <v>126</v>
      </c>
      <c r="B35" s="650" t="s">
        <v>127</v>
      </c>
      <c r="C35" s="614" t="s">
        <v>97</v>
      </c>
      <c r="D35" s="614" t="s">
        <v>97</v>
      </c>
      <c r="E35" s="614" t="s">
        <v>97</v>
      </c>
      <c r="F35" s="614" t="s">
        <v>97</v>
      </c>
      <c r="G35" s="614" t="s">
        <v>97</v>
      </c>
      <c r="H35" s="614" t="s">
        <v>97</v>
      </c>
      <c r="I35" s="614" t="s">
        <v>97</v>
      </c>
      <c r="J35" s="614" t="s">
        <v>97</v>
      </c>
      <c r="K35" s="614" t="s">
        <v>97</v>
      </c>
      <c r="L35" s="614" t="s">
        <v>97</v>
      </c>
      <c r="M35" s="614" t="s">
        <v>97</v>
      </c>
      <c r="N35" s="332" t="s">
        <v>373</v>
      </c>
      <c r="O35" s="614" t="s">
        <v>97</v>
      </c>
      <c r="P35" s="614" t="s">
        <v>97</v>
      </c>
      <c r="Q35" s="612" t="e">
        <f t="shared" si="5"/>
        <v>#REF!</v>
      </c>
      <c r="R35" s="612" t="e">
        <f t="shared" si="5"/>
        <v>#REF!</v>
      </c>
      <c r="S35" s="614" t="s">
        <v>97</v>
      </c>
      <c r="T35" s="332" t="s">
        <v>373</v>
      </c>
      <c r="U35" s="614" t="s">
        <v>97</v>
      </c>
      <c r="V35" s="614" t="s">
        <v>97</v>
      </c>
      <c r="W35" s="612" t="e">
        <f t="shared" si="6"/>
        <v>#REF!</v>
      </c>
      <c r="X35" s="612" t="e">
        <f t="shared" si="6"/>
        <v>#REF!</v>
      </c>
      <c r="Y35" s="614" t="s">
        <v>97</v>
      </c>
      <c r="Z35" s="614" t="s">
        <v>97</v>
      </c>
      <c r="AA35" s="614" t="s">
        <v>97</v>
      </c>
      <c r="AB35" s="612">
        <v>0</v>
      </c>
      <c r="AC35" s="612">
        <v>0</v>
      </c>
      <c r="AD35" s="614" t="s">
        <v>97</v>
      </c>
      <c r="AE35" s="610" t="s">
        <v>97</v>
      </c>
      <c r="AF35" s="610" t="s">
        <v>97</v>
      </c>
      <c r="AG35" s="610" t="s">
        <v>97</v>
      </c>
      <c r="AH35" s="610" t="s">
        <v>97</v>
      </c>
      <c r="AI35" s="610" t="s">
        <v>97</v>
      </c>
      <c r="AJ35" s="614" t="s">
        <v>97</v>
      </c>
      <c r="AK35" s="614" t="s">
        <v>97</v>
      </c>
      <c r="AL35" s="612">
        <v>0</v>
      </c>
      <c r="AM35" s="612">
        <v>0</v>
      </c>
      <c r="AN35" s="614" t="s">
        <v>97</v>
      </c>
      <c r="AO35" s="614" t="s">
        <v>97</v>
      </c>
      <c r="AP35" s="614" t="s">
        <v>97</v>
      </c>
      <c r="AQ35" s="614" t="s">
        <v>97</v>
      </c>
      <c r="AR35" s="614" t="s">
        <v>97</v>
      </c>
      <c r="AS35" s="614" t="s">
        <v>97</v>
      </c>
      <c r="AT35" s="614" t="s">
        <v>97</v>
      </c>
      <c r="AU35" s="614" t="s">
        <v>97</v>
      </c>
      <c r="AV35" s="612">
        <v>0</v>
      </c>
      <c r="AW35" s="612">
        <v>0</v>
      </c>
      <c r="AX35" s="614" t="s">
        <v>97</v>
      </c>
      <c r="AY35" s="614" t="s">
        <v>97</v>
      </c>
      <c r="AZ35" s="614" t="s">
        <v>97</v>
      </c>
      <c r="BA35" s="614" t="s">
        <v>97</v>
      </c>
      <c r="BB35" s="614" t="s">
        <v>97</v>
      </c>
      <c r="BC35" s="614" t="s">
        <v>97</v>
      </c>
      <c r="BD35" s="614" t="s">
        <v>97</v>
      </c>
      <c r="BE35" s="614" t="s">
        <v>97</v>
      </c>
      <c r="BF35" s="612" t="e">
        <f t="shared" si="7"/>
        <v>#VALUE!</v>
      </c>
      <c r="BG35" s="612">
        <v>0</v>
      </c>
      <c r="BH35" s="612">
        <v>0</v>
      </c>
      <c r="BI35" s="614" t="s">
        <v>97</v>
      </c>
      <c r="BJ35" s="614" t="s">
        <v>97</v>
      </c>
      <c r="BK35" s="614" t="s">
        <v>97</v>
      </c>
      <c r="BL35" s="614" t="s">
        <v>97</v>
      </c>
      <c r="BM35" s="614" t="s">
        <v>97</v>
      </c>
      <c r="BN35" s="660"/>
      <c r="BO35" s="660"/>
      <c r="BP35" s="660"/>
      <c r="BQ35" s="660"/>
      <c r="BR35" s="660"/>
      <c r="BS35" s="614" t="s">
        <v>97</v>
      </c>
      <c r="BT35" s="614" t="s">
        <v>97</v>
      </c>
      <c r="BU35" s="614" t="s">
        <v>97</v>
      </c>
      <c r="BV35" s="614" t="s">
        <v>97</v>
      </c>
      <c r="BW35" s="614" t="s">
        <v>97</v>
      </c>
      <c r="BX35" s="332" t="s">
        <v>97</v>
      </c>
    </row>
    <row r="36" spans="1:76" s="600" customFormat="1" ht="15.75" hidden="1" customHeight="1">
      <c r="A36" s="651" t="s">
        <v>128</v>
      </c>
      <c r="B36" s="650" t="s">
        <v>129</v>
      </c>
      <c r="C36" s="614" t="s">
        <v>97</v>
      </c>
      <c r="D36" s="614" t="s">
        <v>97</v>
      </c>
      <c r="E36" s="614" t="s">
        <v>97</v>
      </c>
      <c r="F36" s="614" t="s">
        <v>97</v>
      </c>
      <c r="G36" s="614" t="s">
        <v>97</v>
      </c>
      <c r="H36" s="614" t="s">
        <v>97</v>
      </c>
      <c r="I36" s="614" t="s">
        <v>97</v>
      </c>
      <c r="J36" s="614" t="s">
        <v>97</v>
      </c>
      <c r="K36" s="614" t="s">
        <v>97</v>
      </c>
      <c r="L36" s="614" t="s">
        <v>97</v>
      </c>
      <c r="M36" s="614" t="s">
        <v>97</v>
      </c>
      <c r="N36" s="332" t="s">
        <v>374</v>
      </c>
      <c r="O36" s="614" t="s">
        <v>97</v>
      </c>
      <c r="P36" s="614" t="s">
        <v>97</v>
      </c>
      <c r="Q36" s="612" t="e">
        <f t="shared" si="5"/>
        <v>#REF!</v>
      </c>
      <c r="R36" s="612" t="e">
        <f t="shared" si="5"/>
        <v>#REF!</v>
      </c>
      <c r="S36" s="614" t="s">
        <v>97</v>
      </c>
      <c r="T36" s="332" t="s">
        <v>374</v>
      </c>
      <c r="U36" s="614" t="s">
        <v>97</v>
      </c>
      <c r="V36" s="614" t="s">
        <v>97</v>
      </c>
      <c r="W36" s="612" t="e">
        <f t="shared" si="6"/>
        <v>#REF!</v>
      </c>
      <c r="X36" s="612" t="e">
        <f t="shared" si="6"/>
        <v>#REF!</v>
      </c>
      <c r="Y36" s="614" t="s">
        <v>97</v>
      </c>
      <c r="Z36" s="614" t="s">
        <v>97</v>
      </c>
      <c r="AA36" s="614" t="s">
        <v>97</v>
      </c>
      <c r="AB36" s="612">
        <f>AB37+AB41</f>
        <v>0</v>
      </c>
      <c r="AC36" s="612">
        <f>AC37+AC41</f>
        <v>0</v>
      </c>
      <c r="AD36" s="614" t="s">
        <v>97</v>
      </c>
      <c r="AE36" s="610" t="s">
        <v>97</v>
      </c>
      <c r="AF36" s="610" t="s">
        <v>97</v>
      </c>
      <c r="AG36" s="610" t="s">
        <v>97</v>
      </c>
      <c r="AH36" s="610" t="s">
        <v>97</v>
      </c>
      <c r="AI36" s="610" t="s">
        <v>97</v>
      </c>
      <c r="AJ36" s="614" t="s">
        <v>97</v>
      </c>
      <c r="AK36" s="614" t="s">
        <v>97</v>
      </c>
      <c r="AL36" s="612">
        <f>AL37+AL41</f>
        <v>0</v>
      </c>
      <c r="AM36" s="612">
        <f>AM37+AM41</f>
        <v>0</v>
      </c>
      <c r="AN36" s="614" t="s">
        <v>97</v>
      </c>
      <c r="AO36" s="614" t="s">
        <v>97</v>
      </c>
      <c r="AP36" s="614" t="s">
        <v>97</v>
      </c>
      <c r="AQ36" s="614" t="s">
        <v>97</v>
      </c>
      <c r="AR36" s="614" t="s">
        <v>97</v>
      </c>
      <c r="AS36" s="614" t="s">
        <v>97</v>
      </c>
      <c r="AT36" s="614" t="s">
        <v>97</v>
      </c>
      <c r="AU36" s="614" t="s">
        <v>97</v>
      </c>
      <c r="AV36" s="612">
        <f>AV37+AV41</f>
        <v>0</v>
      </c>
      <c r="AW36" s="612">
        <f>AW37+AW41</f>
        <v>0</v>
      </c>
      <c r="AX36" s="614" t="s">
        <v>97</v>
      </c>
      <c r="AY36" s="614" t="s">
        <v>97</v>
      </c>
      <c r="AZ36" s="614" t="s">
        <v>97</v>
      </c>
      <c r="BA36" s="614" t="s">
        <v>97</v>
      </c>
      <c r="BB36" s="614" t="s">
        <v>97</v>
      </c>
      <c r="BC36" s="614" t="s">
        <v>97</v>
      </c>
      <c r="BD36" s="614" t="s">
        <v>97</v>
      </c>
      <c r="BE36" s="614" t="s">
        <v>97</v>
      </c>
      <c r="BF36" s="612" t="e">
        <f t="shared" si="7"/>
        <v>#VALUE!</v>
      </c>
      <c r="BG36" s="612">
        <f>BG37+BG41</f>
        <v>0</v>
      </c>
      <c r="BH36" s="612">
        <v>0</v>
      </c>
      <c r="BI36" s="614" t="s">
        <v>97</v>
      </c>
      <c r="BJ36" s="614" t="s">
        <v>97</v>
      </c>
      <c r="BK36" s="614" t="s">
        <v>97</v>
      </c>
      <c r="BL36" s="614" t="s">
        <v>97</v>
      </c>
      <c r="BM36" s="614" t="s">
        <v>97</v>
      </c>
      <c r="BN36" s="660"/>
      <c r="BO36" s="660"/>
      <c r="BP36" s="660"/>
      <c r="BQ36" s="660"/>
      <c r="BR36" s="660"/>
      <c r="BS36" s="614" t="s">
        <v>97</v>
      </c>
      <c r="BT36" s="614" t="s">
        <v>97</v>
      </c>
      <c r="BU36" s="614" t="s">
        <v>97</v>
      </c>
      <c r="BV36" s="614" t="s">
        <v>97</v>
      </c>
      <c r="BW36" s="614" t="s">
        <v>97</v>
      </c>
      <c r="BX36" s="332" t="s">
        <v>97</v>
      </c>
    </row>
    <row r="37" spans="1:76" s="600" customFormat="1" ht="63" hidden="1" customHeight="1">
      <c r="A37" s="651" t="s">
        <v>128</v>
      </c>
      <c r="B37" s="650" t="s">
        <v>130</v>
      </c>
      <c r="C37" s="614" t="s">
        <v>97</v>
      </c>
      <c r="D37" s="614" t="s">
        <v>97</v>
      </c>
      <c r="E37" s="614" t="s">
        <v>97</v>
      </c>
      <c r="F37" s="614" t="s">
        <v>97</v>
      </c>
      <c r="G37" s="614" t="s">
        <v>97</v>
      </c>
      <c r="H37" s="614" t="s">
        <v>97</v>
      </c>
      <c r="I37" s="614" t="s">
        <v>97</v>
      </c>
      <c r="J37" s="614" t="s">
        <v>97</v>
      </c>
      <c r="K37" s="614" t="s">
        <v>97</v>
      </c>
      <c r="L37" s="614" t="s">
        <v>97</v>
      </c>
      <c r="M37" s="614" t="s">
        <v>97</v>
      </c>
      <c r="N37" s="332" t="s">
        <v>335</v>
      </c>
      <c r="O37" s="614" t="s">
        <v>97</v>
      </c>
      <c r="P37" s="614" t="s">
        <v>97</v>
      </c>
      <c r="Q37" s="612" t="e">
        <f t="shared" si="5"/>
        <v>#REF!</v>
      </c>
      <c r="R37" s="612" t="e">
        <f t="shared" si="5"/>
        <v>#REF!</v>
      </c>
      <c r="S37" s="614" t="s">
        <v>97</v>
      </c>
      <c r="T37" s="332" t="s">
        <v>335</v>
      </c>
      <c r="U37" s="614" t="s">
        <v>97</v>
      </c>
      <c r="V37" s="614" t="s">
        <v>97</v>
      </c>
      <c r="W37" s="612" t="e">
        <f t="shared" si="6"/>
        <v>#REF!</v>
      </c>
      <c r="X37" s="612" t="e">
        <f t="shared" si="6"/>
        <v>#REF!</v>
      </c>
      <c r="Y37" s="614" t="s">
        <v>97</v>
      </c>
      <c r="Z37" s="614" t="s">
        <v>97</v>
      </c>
      <c r="AA37" s="614" t="s">
        <v>97</v>
      </c>
      <c r="AB37" s="612">
        <f>SUM(AB38:AB40)</f>
        <v>0</v>
      </c>
      <c r="AC37" s="612">
        <f>SUM(AC38:AC40)</f>
        <v>0</v>
      </c>
      <c r="AD37" s="614" t="s">
        <v>97</v>
      </c>
      <c r="AE37" s="610" t="s">
        <v>97</v>
      </c>
      <c r="AF37" s="610" t="s">
        <v>97</v>
      </c>
      <c r="AG37" s="610" t="s">
        <v>97</v>
      </c>
      <c r="AH37" s="610" t="s">
        <v>97</v>
      </c>
      <c r="AI37" s="610" t="s">
        <v>97</v>
      </c>
      <c r="AJ37" s="614" t="s">
        <v>97</v>
      </c>
      <c r="AK37" s="614" t="s">
        <v>97</v>
      </c>
      <c r="AL37" s="612">
        <f>SUM(AL38:AL40)</f>
        <v>0</v>
      </c>
      <c r="AM37" s="612">
        <f>SUM(AM38:AM40)</f>
        <v>0</v>
      </c>
      <c r="AN37" s="614" t="s">
        <v>97</v>
      </c>
      <c r="AO37" s="614" t="s">
        <v>97</v>
      </c>
      <c r="AP37" s="614" t="s">
        <v>97</v>
      </c>
      <c r="AQ37" s="614" t="s">
        <v>97</v>
      </c>
      <c r="AR37" s="614" t="s">
        <v>97</v>
      </c>
      <c r="AS37" s="614" t="s">
        <v>97</v>
      </c>
      <c r="AT37" s="614" t="s">
        <v>97</v>
      </c>
      <c r="AU37" s="614" t="s">
        <v>97</v>
      </c>
      <c r="AV37" s="612">
        <f>SUM(AV38:AV40)</f>
        <v>0</v>
      </c>
      <c r="AW37" s="612">
        <f>SUM(AW38:AW40)</f>
        <v>0</v>
      </c>
      <c r="AX37" s="614" t="s">
        <v>97</v>
      </c>
      <c r="AY37" s="614" t="s">
        <v>97</v>
      </c>
      <c r="AZ37" s="614" t="s">
        <v>97</v>
      </c>
      <c r="BA37" s="614" t="s">
        <v>97</v>
      </c>
      <c r="BB37" s="614" t="s">
        <v>97</v>
      </c>
      <c r="BC37" s="614" t="s">
        <v>97</v>
      </c>
      <c r="BD37" s="614" t="s">
        <v>97</v>
      </c>
      <c r="BE37" s="614" t="s">
        <v>97</v>
      </c>
      <c r="BF37" s="612" t="e">
        <f t="shared" si="7"/>
        <v>#VALUE!</v>
      </c>
      <c r="BG37" s="612">
        <f>SUM(BG38:BG40)</f>
        <v>0</v>
      </c>
      <c r="BH37" s="612">
        <v>0</v>
      </c>
      <c r="BI37" s="614" t="s">
        <v>97</v>
      </c>
      <c r="BJ37" s="614" t="s">
        <v>97</v>
      </c>
      <c r="BK37" s="614" t="s">
        <v>97</v>
      </c>
      <c r="BL37" s="614" t="s">
        <v>97</v>
      </c>
      <c r="BM37" s="614" t="s">
        <v>97</v>
      </c>
      <c r="BN37" s="660"/>
      <c r="BO37" s="660"/>
      <c r="BP37" s="660"/>
      <c r="BQ37" s="660"/>
      <c r="BR37" s="660"/>
      <c r="BS37" s="614" t="s">
        <v>97</v>
      </c>
      <c r="BT37" s="614" t="s">
        <v>97</v>
      </c>
      <c r="BU37" s="614" t="s">
        <v>97</v>
      </c>
      <c r="BV37" s="614" t="s">
        <v>97</v>
      </c>
      <c r="BW37" s="614" t="s">
        <v>97</v>
      </c>
      <c r="BX37" s="332" t="s">
        <v>97</v>
      </c>
    </row>
    <row r="38" spans="1:76" s="600" customFormat="1" ht="47.25" hidden="1" customHeight="1">
      <c r="A38" s="651" t="s">
        <v>128</v>
      </c>
      <c r="B38" s="650" t="s">
        <v>131</v>
      </c>
      <c r="C38" s="614" t="s">
        <v>97</v>
      </c>
      <c r="D38" s="614" t="s">
        <v>97</v>
      </c>
      <c r="E38" s="614" t="s">
        <v>97</v>
      </c>
      <c r="F38" s="614" t="s">
        <v>97</v>
      </c>
      <c r="G38" s="614" t="s">
        <v>97</v>
      </c>
      <c r="H38" s="614" t="s">
        <v>97</v>
      </c>
      <c r="I38" s="614" t="s">
        <v>97</v>
      </c>
      <c r="J38" s="614" t="s">
        <v>97</v>
      </c>
      <c r="K38" s="614" t="s">
        <v>97</v>
      </c>
      <c r="L38" s="614" t="s">
        <v>97</v>
      </c>
      <c r="M38" s="614" t="s">
        <v>97</v>
      </c>
      <c r="N38" s="332" t="s">
        <v>375</v>
      </c>
      <c r="O38" s="614" t="s">
        <v>97</v>
      </c>
      <c r="P38" s="614" t="s">
        <v>97</v>
      </c>
      <c r="Q38" s="612" t="e">
        <f t="shared" si="5"/>
        <v>#REF!</v>
      </c>
      <c r="R38" s="612" t="e">
        <f t="shared" si="5"/>
        <v>#REF!</v>
      </c>
      <c r="S38" s="614" t="s">
        <v>97</v>
      </c>
      <c r="T38" s="332" t="s">
        <v>375</v>
      </c>
      <c r="U38" s="614" t="s">
        <v>97</v>
      </c>
      <c r="V38" s="614" t="s">
        <v>97</v>
      </c>
      <c r="W38" s="612" t="e">
        <f t="shared" si="6"/>
        <v>#REF!</v>
      </c>
      <c r="X38" s="612" t="e">
        <f t="shared" si="6"/>
        <v>#REF!</v>
      </c>
      <c r="Y38" s="614" t="s">
        <v>97</v>
      </c>
      <c r="Z38" s="614" t="s">
        <v>97</v>
      </c>
      <c r="AA38" s="614" t="s">
        <v>97</v>
      </c>
      <c r="AB38" s="612">
        <v>0</v>
      </c>
      <c r="AC38" s="612">
        <v>0</v>
      </c>
      <c r="AD38" s="614" t="s">
        <v>97</v>
      </c>
      <c r="AE38" s="610" t="s">
        <v>97</v>
      </c>
      <c r="AF38" s="610" t="s">
        <v>97</v>
      </c>
      <c r="AG38" s="610" t="s">
        <v>97</v>
      </c>
      <c r="AH38" s="610" t="s">
        <v>97</v>
      </c>
      <c r="AI38" s="610" t="s">
        <v>97</v>
      </c>
      <c r="AJ38" s="614" t="s">
        <v>97</v>
      </c>
      <c r="AK38" s="614" t="s">
        <v>97</v>
      </c>
      <c r="AL38" s="612">
        <v>0</v>
      </c>
      <c r="AM38" s="612">
        <v>0</v>
      </c>
      <c r="AN38" s="614" t="s">
        <v>97</v>
      </c>
      <c r="AO38" s="614" t="s">
        <v>97</v>
      </c>
      <c r="AP38" s="614" t="s">
        <v>97</v>
      </c>
      <c r="AQ38" s="614" t="s">
        <v>97</v>
      </c>
      <c r="AR38" s="614" t="s">
        <v>97</v>
      </c>
      <c r="AS38" s="614" t="s">
        <v>97</v>
      </c>
      <c r="AT38" s="614" t="s">
        <v>97</v>
      </c>
      <c r="AU38" s="614" t="s">
        <v>97</v>
      </c>
      <c r="AV38" s="612">
        <v>0</v>
      </c>
      <c r="AW38" s="612">
        <v>0</v>
      </c>
      <c r="AX38" s="614" t="s">
        <v>97</v>
      </c>
      <c r="AY38" s="614" t="s">
        <v>97</v>
      </c>
      <c r="AZ38" s="614" t="s">
        <v>97</v>
      </c>
      <c r="BA38" s="614" t="s">
        <v>97</v>
      </c>
      <c r="BB38" s="614" t="s">
        <v>97</v>
      </c>
      <c r="BC38" s="614" t="s">
        <v>97</v>
      </c>
      <c r="BD38" s="614" t="s">
        <v>97</v>
      </c>
      <c r="BE38" s="614" t="s">
        <v>97</v>
      </c>
      <c r="BF38" s="612" t="e">
        <f t="shared" si="7"/>
        <v>#VALUE!</v>
      </c>
      <c r="BG38" s="612">
        <v>0</v>
      </c>
      <c r="BH38" s="612">
        <v>0</v>
      </c>
      <c r="BI38" s="614" t="s">
        <v>97</v>
      </c>
      <c r="BJ38" s="614" t="s">
        <v>97</v>
      </c>
      <c r="BK38" s="614" t="s">
        <v>97</v>
      </c>
      <c r="BL38" s="614" t="s">
        <v>97</v>
      </c>
      <c r="BM38" s="614" t="s">
        <v>97</v>
      </c>
      <c r="BN38" s="660"/>
      <c r="BO38" s="660"/>
      <c r="BP38" s="660"/>
      <c r="BQ38" s="660"/>
      <c r="BR38" s="660"/>
      <c r="BS38" s="614" t="s">
        <v>97</v>
      </c>
      <c r="BT38" s="614" t="s">
        <v>97</v>
      </c>
      <c r="BU38" s="614" t="s">
        <v>97</v>
      </c>
      <c r="BV38" s="614" t="s">
        <v>97</v>
      </c>
      <c r="BW38" s="614" t="s">
        <v>97</v>
      </c>
      <c r="BX38" s="332" t="s">
        <v>97</v>
      </c>
    </row>
    <row r="39" spans="1:76" s="600" customFormat="1" ht="47.25" hidden="1" customHeight="1">
      <c r="A39" s="651" t="s">
        <v>128</v>
      </c>
      <c r="B39" s="650" t="s">
        <v>132</v>
      </c>
      <c r="C39" s="614" t="s">
        <v>97</v>
      </c>
      <c r="D39" s="614" t="s">
        <v>97</v>
      </c>
      <c r="E39" s="614" t="s">
        <v>97</v>
      </c>
      <c r="F39" s="614" t="s">
        <v>97</v>
      </c>
      <c r="G39" s="614" t="s">
        <v>97</v>
      </c>
      <c r="H39" s="614" t="s">
        <v>97</v>
      </c>
      <c r="I39" s="614" t="s">
        <v>97</v>
      </c>
      <c r="J39" s="614" t="s">
        <v>97</v>
      </c>
      <c r="K39" s="614" t="s">
        <v>97</v>
      </c>
      <c r="L39" s="614" t="s">
        <v>97</v>
      </c>
      <c r="M39" s="614" t="s">
        <v>97</v>
      </c>
      <c r="N39" s="332" t="s">
        <v>376</v>
      </c>
      <c r="O39" s="614" t="s">
        <v>97</v>
      </c>
      <c r="P39" s="614" t="s">
        <v>97</v>
      </c>
      <c r="Q39" s="612" t="e">
        <f t="shared" si="5"/>
        <v>#REF!</v>
      </c>
      <c r="R39" s="612" t="e">
        <f t="shared" si="5"/>
        <v>#REF!</v>
      </c>
      <c r="S39" s="614" t="s">
        <v>97</v>
      </c>
      <c r="T39" s="332" t="s">
        <v>376</v>
      </c>
      <c r="U39" s="614" t="s">
        <v>97</v>
      </c>
      <c r="V39" s="614" t="s">
        <v>97</v>
      </c>
      <c r="W39" s="612" t="e">
        <f t="shared" si="6"/>
        <v>#REF!</v>
      </c>
      <c r="X39" s="612" t="e">
        <f t="shared" si="6"/>
        <v>#REF!</v>
      </c>
      <c r="Y39" s="614" t="s">
        <v>97</v>
      </c>
      <c r="Z39" s="614" t="s">
        <v>97</v>
      </c>
      <c r="AA39" s="614" t="s">
        <v>97</v>
      </c>
      <c r="AB39" s="612">
        <v>0</v>
      </c>
      <c r="AC39" s="612">
        <v>0</v>
      </c>
      <c r="AD39" s="614" t="s">
        <v>97</v>
      </c>
      <c r="AE39" s="610" t="s">
        <v>97</v>
      </c>
      <c r="AF39" s="610" t="s">
        <v>97</v>
      </c>
      <c r="AG39" s="610" t="s">
        <v>97</v>
      </c>
      <c r="AH39" s="610" t="s">
        <v>97</v>
      </c>
      <c r="AI39" s="610" t="s">
        <v>97</v>
      </c>
      <c r="AJ39" s="614" t="s">
        <v>97</v>
      </c>
      <c r="AK39" s="614" t="s">
        <v>97</v>
      </c>
      <c r="AL39" s="612">
        <v>0</v>
      </c>
      <c r="AM39" s="612">
        <v>0</v>
      </c>
      <c r="AN39" s="614" t="s">
        <v>97</v>
      </c>
      <c r="AO39" s="614" t="s">
        <v>97</v>
      </c>
      <c r="AP39" s="614" t="s">
        <v>97</v>
      </c>
      <c r="AQ39" s="614" t="s">
        <v>97</v>
      </c>
      <c r="AR39" s="614" t="s">
        <v>97</v>
      </c>
      <c r="AS39" s="614" t="s">
        <v>97</v>
      </c>
      <c r="AT39" s="614" t="s">
        <v>97</v>
      </c>
      <c r="AU39" s="614" t="s">
        <v>97</v>
      </c>
      <c r="AV39" s="612">
        <v>0</v>
      </c>
      <c r="AW39" s="612">
        <v>0</v>
      </c>
      <c r="AX39" s="614" t="s">
        <v>97</v>
      </c>
      <c r="AY39" s="614" t="s">
        <v>97</v>
      </c>
      <c r="AZ39" s="614" t="s">
        <v>97</v>
      </c>
      <c r="BA39" s="614" t="s">
        <v>97</v>
      </c>
      <c r="BB39" s="614" t="s">
        <v>97</v>
      </c>
      <c r="BC39" s="614" t="s">
        <v>97</v>
      </c>
      <c r="BD39" s="614" t="s">
        <v>97</v>
      </c>
      <c r="BE39" s="614" t="s">
        <v>97</v>
      </c>
      <c r="BF39" s="612" t="e">
        <f t="shared" si="7"/>
        <v>#VALUE!</v>
      </c>
      <c r="BG39" s="612">
        <v>0</v>
      </c>
      <c r="BH39" s="612">
        <v>0</v>
      </c>
      <c r="BI39" s="614" t="s">
        <v>97</v>
      </c>
      <c r="BJ39" s="614" t="s">
        <v>97</v>
      </c>
      <c r="BK39" s="614" t="s">
        <v>97</v>
      </c>
      <c r="BL39" s="614" t="s">
        <v>97</v>
      </c>
      <c r="BM39" s="614" t="s">
        <v>97</v>
      </c>
      <c r="BN39" s="660"/>
      <c r="BO39" s="660"/>
      <c r="BP39" s="660"/>
      <c r="BQ39" s="660"/>
      <c r="BR39" s="660"/>
      <c r="BS39" s="614" t="s">
        <v>97</v>
      </c>
      <c r="BT39" s="614" t="s">
        <v>97</v>
      </c>
      <c r="BU39" s="614" t="s">
        <v>97</v>
      </c>
      <c r="BV39" s="614" t="s">
        <v>97</v>
      </c>
      <c r="BW39" s="614" t="s">
        <v>97</v>
      </c>
      <c r="BX39" s="332" t="s">
        <v>97</v>
      </c>
    </row>
    <row r="40" spans="1:76" s="600" customFormat="1" ht="15.75" hidden="1" customHeight="1">
      <c r="A40" s="651" t="s">
        <v>133</v>
      </c>
      <c r="B40" s="650" t="s">
        <v>129</v>
      </c>
      <c r="C40" s="614" t="s">
        <v>97</v>
      </c>
      <c r="D40" s="614" t="s">
        <v>97</v>
      </c>
      <c r="E40" s="614" t="s">
        <v>97</v>
      </c>
      <c r="F40" s="614" t="s">
        <v>97</v>
      </c>
      <c r="G40" s="614" t="s">
        <v>97</v>
      </c>
      <c r="H40" s="614" t="s">
        <v>97</v>
      </c>
      <c r="I40" s="614" t="s">
        <v>97</v>
      </c>
      <c r="J40" s="614" t="s">
        <v>97</v>
      </c>
      <c r="K40" s="614" t="s">
        <v>97</v>
      </c>
      <c r="L40" s="614" t="s">
        <v>97</v>
      </c>
      <c r="M40" s="614" t="s">
        <v>97</v>
      </c>
      <c r="N40" s="332" t="s">
        <v>829</v>
      </c>
      <c r="O40" s="614" t="s">
        <v>97</v>
      </c>
      <c r="P40" s="614" t="s">
        <v>97</v>
      </c>
      <c r="Q40" s="612" t="e">
        <f t="shared" si="5"/>
        <v>#REF!</v>
      </c>
      <c r="R40" s="612" t="e">
        <f t="shared" si="5"/>
        <v>#REF!</v>
      </c>
      <c r="S40" s="614" t="s">
        <v>97</v>
      </c>
      <c r="T40" s="332" t="s">
        <v>829</v>
      </c>
      <c r="U40" s="614" t="s">
        <v>97</v>
      </c>
      <c r="V40" s="614" t="s">
        <v>97</v>
      </c>
      <c r="W40" s="612" t="e">
        <f t="shared" si="6"/>
        <v>#REF!</v>
      </c>
      <c r="X40" s="612" t="e">
        <f t="shared" si="6"/>
        <v>#REF!</v>
      </c>
      <c r="Y40" s="614" t="s">
        <v>97</v>
      </c>
      <c r="Z40" s="614" t="s">
        <v>97</v>
      </c>
      <c r="AA40" s="614" t="s">
        <v>97</v>
      </c>
      <c r="AB40" s="612">
        <v>0</v>
      </c>
      <c r="AC40" s="612">
        <v>0</v>
      </c>
      <c r="AD40" s="614" t="s">
        <v>97</v>
      </c>
      <c r="AE40" s="610" t="s">
        <v>97</v>
      </c>
      <c r="AF40" s="610" t="s">
        <v>97</v>
      </c>
      <c r="AG40" s="610" t="s">
        <v>97</v>
      </c>
      <c r="AH40" s="610" t="s">
        <v>97</v>
      </c>
      <c r="AI40" s="610" t="s">
        <v>97</v>
      </c>
      <c r="AJ40" s="614" t="s">
        <v>97</v>
      </c>
      <c r="AK40" s="614" t="s">
        <v>97</v>
      </c>
      <c r="AL40" s="612">
        <v>0</v>
      </c>
      <c r="AM40" s="612">
        <v>0</v>
      </c>
      <c r="AN40" s="614" t="s">
        <v>97</v>
      </c>
      <c r="AO40" s="614" t="s">
        <v>97</v>
      </c>
      <c r="AP40" s="614" t="s">
        <v>97</v>
      </c>
      <c r="AQ40" s="614" t="s">
        <v>97</v>
      </c>
      <c r="AR40" s="614" t="s">
        <v>97</v>
      </c>
      <c r="AS40" s="614" t="s">
        <v>97</v>
      </c>
      <c r="AT40" s="614" t="s">
        <v>97</v>
      </c>
      <c r="AU40" s="614" t="s">
        <v>97</v>
      </c>
      <c r="AV40" s="612">
        <v>0</v>
      </c>
      <c r="AW40" s="612">
        <v>0</v>
      </c>
      <c r="AX40" s="614" t="s">
        <v>97</v>
      </c>
      <c r="AY40" s="614" t="s">
        <v>97</v>
      </c>
      <c r="AZ40" s="614" t="s">
        <v>97</v>
      </c>
      <c r="BA40" s="614" t="s">
        <v>97</v>
      </c>
      <c r="BB40" s="614" t="s">
        <v>97</v>
      </c>
      <c r="BC40" s="614" t="s">
        <v>97</v>
      </c>
      <c r="BD40" s="614" t="s">
        <v>97</v>
      </c>
      <c r="BE40" s="614" t="s">
        <v>97</v>
      </c>
      <c r="BF40" s="612" t="e">
        <f t="shared" si="7"/>
        <v>#VALUE!</v>
      </c>
      <c r="BG40" s="612">
        <v>0</v>
      </c>
      <c r="BH40" s="612">
        <v>0</v>
      </c>
      <c r="BI40" s="614" t="s">
        <v>97</v>
      </c>
      <c r="BJ40" s="614" t="s">
        <v>97</v>
      </c>
      <c r="BK40" s="614" t="s">
        <v>97</v>
      </c>
      <c r="BL40" s="614" t="s">
        <v>97</v>
      </c>
      <c r="BM40" s="614" t="s">
        <v>97</v>
      </c>
      <c r="BN40" s="660"/>
      <c r="BO40" s="660"/>
      <c r="BP40" s="660"/>
      <c r="BQ40" s="660"/>
      <c r="BR40" s="660"/>
      <c r="BS40" s="614" t="s">
        <v>97</v>
      </c>
      <c r="BT40" s="614" t="s">
        <v>97</v>
      </c>
      <c r="BU40" s="614" t="s">
        <v>97</v>
      </c>
      <c r="BV40" s="614" t="s">
        <v>97</v>
      </c>
      <c r="BW40" s="614" t="s">
        <v>97</v>
      </c>
      <c r="BX40" s="332" t="s">
        <v>97</v>
      </c>
    </row>
    <row r="41" spans="1:76" s="600" customFormat="1" ht="63" hidden="1" customHeight="1">
      <c r="A41" s="651" t="s">
        <v>133</v>
      </c>
      <c r="B41" s="650" t="s">
        <v>130</v>
      </c>
      <c r="C41" s="614" t="s">
        <v>97</v>
      </c>
      <c r="D41" s="614" t="s">
        <v>97</v>
      </c>
      <c r="E41" s="614" t="s">
        <v>97</v>
      </c>
      <c r="F41" s="614" t="s">
        <v>97</v>
      </c>
      <c r="G41" s="614" t="s">
        <v>97</v>
      </c>
      <c r="H41" s="614" t="s">
        <v>97</v>
      </c>
      <c r="I41" s="614" t="s">
        <v>97</v>
      </c>
      <c r="J41" s="614" t="s">
        <v>97</v>
      </c>
      <c r="K41" s="614" t="s">
        <v>97</v>
      </c>
      <c r="L41" s="614" t="s">
        <v>97</v>
      </c>
      <c r="M41" s="614" t="s">
        <v>97</v>
      </c>
      <c r="N41" s="332" t="s">
        <v>830</v>
      </c>
      <c r="O41" s="614" t="s">
        <v>97</v>
      </c>
      <c r="P41" s="614" t="s">
        <v>97</v>
      </c>
      <c r="Q41" s="612" t="e">
        <f t="shared" si="5"/>
        <v>#REF!</v>
      </c>
      <c r="R41" s="612" t="e">
        <f t="shared" si="5"/>
        <v>#REF!</v>
      </c>
      <c r="S41" s="614" t="s">
        <v>97</v>
      </c>
      <c r="T41" s="332" t="s">
        <v>830</v>
      </c>
      <c r="U41" s="614" t="s">
        <v>97</v>
      </c>
      <c r="V41" s="614" t="s">
        <v>97</v>
      </c>
      <c r="W41" s="612" t="e">
        <f t="shared" si="6"/>
        <v>#REF!</v>
      </c>
      <c r="X41" s="612" t="e">
        <f t="shared" si="6"/>
        <v>#REF!</v>
      </c>
      <c r="Y41" s="614" t="s">
        <v>97</v>
      </c>
      <c r="Z41" s="614" t="s">
        <v>97</v>
      </c>
      <c r="AA41" s="614" t="s">
        <v>97</v>
      </c>
      <c r="AB41" s="612">
        <f>SUM(AB42:AB44)</f>
        <v>0</v>
      </c>
      <c r="AC41" s="612">
        <f>SUM(AC42:AC44)</f>
        <v>0</v>
      </c>
      <c r="AD41" s="614" t="s">
        <v>97</v>
      </c>
      <c r="AE41" s="610" t="s">
        <v>97</v>
      </c>
      <c r="AF41" s="610" t="s">
        <v>97</v>
      </c>
      <c r="AG41" s="610" t="s">
        <v>97</v>
      </c>
      <c r="AH41" s="610" t="s">
        <v>97</v>
      </c>
      <c r="AI41" s="610" t="s">
        <v>97</v>
      </c>
      <c r="AJ41" s="614" t="s">
        <v>97</v>
      </c>
      <c r="AK41" s="614" t="s">
        <v>97</v>
      </c>
      <c r="AL41" s="612">
        <f>SUM(AL42:AL44)</f>
        <v>0</v>
      </c>
      <c r="AM41" s="612">
        <f>SUM(AM42:AM44)</f>
        <v>0</v>
      </c>
      <c r="AN41" s="614" t="s">
        <v>97</v>
      </c>
      <c r="AO41" s="614" t="s">
        <v>97</v>
      </c>
      <c r="AP41" s="614" t="s">
        <v>97</v>
      </c>
      <c r="AQ41" s="614" t="s">
        <v>97</v>
      </c>
      <c r="AR41" s="614" t="s">
        <v>97</v>
      </c>
      <c r="AS41" s="614" t="s">
        <v>97</v>
      </c>
      <c r="AT41" s="614" t="s">
        <v>97</v>
      </c>
      <c r="AU41" s="614" t="s">
        <v>97</v>
      </c>
      <c r="AV41" s="612">
        <f>SUM(AV42:AV44)</f>
        <v>0</v>
      </c>
      <c r="AW41" s="612">
        <f>SUM(AW42:AW44)</f>
        <v>0</v>
      </c>
      <c r="AX41" s="614" t="s">
        <v>97</v>
      </c>
      <c r="AY41" s="614" t="s">
        <v>97</v>
      </c>
      <c r="AZ41" s="614" t="s">
        <v>97</v>
      </c>
      <c r="BA41" s="614" t="s">
        <v>97</v>
      </c>
      <c r="BB41" s="614" t="s">
        <v>97</v>
      </c>
      <c r="BC41" s="614" t="s">
        <v>97</v>
      </c>
      <c r="BD41" s="614" t="s">
        <v>97</v>
      </c>
      <c r="BE41" s="614" t="s">
        <v>97</v>
      </c>
      <c r="BF41" s="612" t="e">
        <f t="shared" si="7"/>
        <v>#VALUE!</v>
      </c>
      <c r="BG41" s="612">
        <f>SUM(BG42:BG44)</f>
        <v>0</v>
      </c>
      <c r="BH41" s="612">
        <v>0</v>
      </c>
      <c r="BI41" s="614" t="s">
        <v>97</v>
      </c>
      <c r="BJ41" s="614" t="s">
        <v>97</v>
      </c>
      <c r="BK41" s="614" t="s">
        <v>97</v>
      </c>
      <c r="BL41" s="614" t="s">
        <v>97</v>
      </c>
      <c r="BM41" s="614" t="s">
        <v>97</v>
      </c>
      <c r="BN41" s="660"/>
      <c r="BO41" s="660"/>
      <c r="BP41" s="660"/>
      <c r="BQ41" s="660"/>
      <c r="BR41" s="660"/>
      <c r="BS41" s="614" t="s">
        <v>97</v>
      </c>
      <c r="BT41" s="614" t="s">
        <v>97</v>
      </c>
      <c r="BU41" s="614" t="s">
        <v>97</v>
      </c>
      <c r="BV41" s="614" t="s">
        <v>97</v>
      </c>
      <c r="BW41" s="614" t="s">
        <v>97</v>
      </c>
      <c r="BX41" s="332" t="s">
        <v>97</v>
      </c>
    </row>
    <row r="42" spans="1:76" s="600" customFormat="1" ht="47.25" hidden="1" customHeight="1">
      <c r="A42" s="651" t="s">
        <v>133</v>
      </c>
      <c r="B42" s="650" t="s">
        <v>131</v>
      </c>
      <c r="C42" s="614" t="s">
        <v>97</v>
      </c>
      <c r="D42" s="614" t="s">
        <v>97</v>
      </c>
      <c r="E42" s="614" t="s">
        <v>97</v>
      </c>
      <c r="F42" s="614" t="s">
        <v>97</v>
      </c>
      <c r="G42" s="614" t="s">
        <v>97</v>
      </c>
      <c r="H42" s="614" t="s">
        <v>97</v>
      </c>
      <c r="I42" s="614" t="s">
        <v>97</v>
      </c>
      <c r="J42" s="614" t="s">
        <v>97</v>
      </c>
      <c r="K42" s="614" t="s">
        <v>97</v>
      </c>
      <c r="L42" s="614" t="s">
        <v>97</v>
      </c>
      <c r="M42" s="614" t="s">
        <v>97</v>
      </c>
      <c r="N42" s="332" t="s">
        <v>831</v>
      </c>
      <c r="O42" s="614" t="s">
        <v>97</v>
      </c>
      <c r="P42" s="614" t="s">
        <v>97</v>
      </c>
      <c r="Q42" s="612" t="e">
        <f t="shared" si="5"/>
        <v>#REF!</v>
      </c>
      <c r="R42" s="612" t="e">
        <f t="shared" si="5"/>
        <v>#REF!</v>
      </c>
      <c r="S42" s="614" t="s">
        <v>97</v>
      </c>
      <c r="T42" s="332" t="s">
        <v>831</v>
      </c>
      <c r="U42" s="614" t="s">
        <v>97</v>
      </c>
      <c r="V42" s="614" t="s">
        <v>97</v>
      </c>
      <c r="W42" s="612" t="e">
        <f t="shared" si="6"/>
        <v>#REF!</v>
      </c>
      <c r="X42" s="612" t="e">
        <f t="shared" si="6"/>
        <v>#REF!</v>
      </c>
      <c r="Y42" s="614" t="s">
        <v>97</v>
      </c>
      <c r="Z42" s="614" t="s">
        <v>97</v>
      </c>
      <c r="AA42" s="614" t="s">
        <v>97</v>
      </c>
      <c r="AB42" s="612">
        <v>0</v>
      </c>
      <c r="AC42" s="612">
        <v>0</v>
      </c>
      <c r="AD42" s="614" t="s">
        <v>97</v>
      </c>
      <c r="AE42" s="610" t="s">
        <v>97</v>
      </c>
      <c r="AF42" s="610" t="s">
        <v>97</v>
      </c>
      <c r="AG42" s="610" t="s">
        <v>97</v>
      </c>
      <c r="AH42" s="610" t="s">
        <v>97</v>
      </c>
      <c r="AI42" s="610" t="s">
        <v>97</v>
      </c>
      <c r="AJ42" s="614" t="s">
        <v>97</v>
      </c>
      <c r="AK42" s="614" t="s">
        <v>97</v>
      </c>
      <c r="AL42" s="612">
        <v>0</v>
      </c>
      <c r="AM42" s="612">
        <v>0</v>
      </c>
      <c r="AN42" s="614" t="s">
        <v>97</v>
      </c>
      <c r="AO42" s="614" t="s">
        <v>97</v>
      </c>
      <c r="AP42" s="614" t="s">
        <v>97</v>
      </c>
      <c r="AQ42" s="614" t="s">
        <v>97</v>
      </c>
      <c r="AR42" s="614" t="s">
        <v>97</v>
      </c>
      <c r="AS42" s="614" t="s">
        <v>97</v>
      </c>
      <c r="AT42" s="614" t="s">
        <v>97</v>
      </c>
      <c r="AU42" s="614" t="s">
        <v>97</v>
      </c>
      <c r="AV42" s="612">
        <v>0</v>
      </c>
      <c r="AW42" s="612">
        <v>0</v>
      </c>
      <c r="AX42" s="614" t="s">
        <v>97</v>
      </c>
      <c r="AY42" s="614" t="s">
        <v>97</v>
      </c>
      <c r="AZ42" s="614" t="s">
        <v>97</v>
      </c>
      <c r="BA42" s="614" t="s">
        <v>97</v>
      </c>
      <c r="BB42" s="614" t="s">
        <v>97</v>
      </c>
      <c r="BC42" s="614" t="s">
        <v>97</v>
      </c>
      <c r="BD42" s="614" t="s">
        <v>97</v>
      </c>
      <c r="BE42" s="614" t="s">
        <v>97</v>
      </c>
      <c r="BF42" s="612" t="e">
        <f t="shared" si="7"/>
        <v>#VALUE!</v>
      </c>
      <c r="BG42" s="612">
        <v>0</v>
      </c>
      <c r="BH42" s="612">
        <v>0</v>
      </c>
      <c r="BI42" s="614" t="s">
        <v>97</v>
      </c>
      <c r="BJ42" s="614" t="s">
        <v>97</v>
      </c>
      <c r="BK42" s="614" t="s">
        <v>97</v>
      </c>
      <c r="BL42" s="614" t="s">
        <v>97</v>
      </c>
      <c r="BM42" s="614" t="s">
        <v>97</v>
      </c>
      <c r="BN42" s="660"/>
      <c r="BO42" s="660"/>
      <c r="BP42" s="660"/>
      <c r="BQ42" s="660"/>
      <c r="BR42" s="660"/>
      <c r="BS42" s="614" t="s">
        <v>97</v>
      </c>
      <c r="BT42" s="614" t="s">
        <v>97</v>
      </c>
      <c r="BU42" s="614" t="s">
        <v>97</v>
      </c>
      <c r="BV42" s="614" t="s">
        <v>97</v>
      </c>
      <c r="BW42" s="614" t="s">
        <v>97</v>
      </c>
      <c r="BX42" s="332" t="s">
        <v>97</v>
      </c>
    </row>
    <row r="43" spans="1:76" s="600" customFormat="1" ht="47.25" hidden="1" customHeight="1">
      <c r="A43" s="651" t="s">
        <v>133</v>
      </c>
      <c r="B43" s="650" t="s">
        <v>134</v>
      </c>
      <c r="C43" s="614" t="s">
        <v>97</v>
      </c>
      <c r="D43" s="614" t="s">
        <v>97</v>
      </c>
      <c r="E43" s="614" t="s">
        <v>97</v>
      </c>
      <c r="F43" s="614" t="s">
        <v>97</v>
      </c>
      <c r="G43" s="614" t="s">
        <v>97</v>
      </c>
      <c r="H43" s="614" t="s">
        <v>97</v>
      </c>
      <c r="I43" s="614" t="s">
        <v>97</v>
      </c>
      <c r="J43" s="614" t="s">
        <v>97</v>
      </c>
      <c r="K43" s="614" t="s">
        <v>97</v>
      </c>
      <c r="L43" s="614" t="s">
        <v>97</v>
      </c>
      <c r="M43" s="614" t="s">
        <v>97</v>
      </c>
      <c r="N43" s="332" t="s">
        <v>832</v>
      </c>
      <c r="O43" s="614" t="s">
        <v>97</v>
      </c>
      <c r="P43" s="614" t="s">
        <v>97</v>
      </c>
      <c r="Q43" s="612" t="e">
        <f>Q44+Q46+#REF!</f>
        <v>#REF!</v>
      </c>
      <c r="R43" s="612" t="e">
        <f>R44+R46+#REF!</f>
        <v>#REF!</v>
      </c>
      <c r="S43" s="614" t="s">
        <v>97</v>
      </c>
      <c r="T43" s="332" t="s">
        <v>832</v>
      </c>
      <c r="U43" s="614" t="s">
        <v>97</v>
      </c>
      <c r="V43" s="614" t="s">
        <v>97</v>
      </c>
      <c r="W43" s="612" t="e">
        <f>W44+W46+#REF!</f>
        <v>#REF!</v>
      </c>
      <c r="X43" s="612" t="e">
        <f>X44+X46+#REF!</f>
        <v>#REF!</v>
      </c>
      <c r="Y43" s="614" t="s">
        <v>97</v>
      </c>
      <c r="Z43" s="614" t="s">
        <v>97</v>
      </c>
      <c r="AA43" s="614" t="s">
        <v>97</v>
      </c>
      <c r="AB43" s="612">
        <v>0</v>
      </c>
      <c r="AC43" s="612">
        <v>0</v>
      </c>
      <c r="AD43" s="614" t="s">
        <v>97</v>
      </c>
      <c r="AE43" s="610" t="s">
        <v>97</v>
      </c>
      <c r="AF43" s="610" t="s">
        <v>97</v>
      </c>
      <c r="AG43" s="610" t="s">
        <v>97</v>
      </c>
      <c r="AH43" s="610" t="s">
        <v>97</v>
      </c>
      <c r="AI43" s="610" t="s">
        <v>97</v>
      </c>
      <c r="AJ43" s="614" t="s">
        <v>97</v>
      </c>
      <c r="AK43" s="614" t="s">
        <v>97</v>
      </c>
      <c r="AL43" s="612">
        <v>0</v>
      </c>
      <c r="AM43" s="612">
        <v>0</v>
      </c>
      <c r="AN43" s="614" t="s">
        <v>97</v>
      </c>
      <c r="AO43" s="614" t="s">
        <v>97</v>
      </c>
      <c r="AP43" s="614" t="s">
        <v>97</v>
      </c>
      <c r="AQ43" s="614" t="s">
        <v>97</v>
      </c>
      <c r="AR43" s="614" t="s">
        <v>97</v>
      </c>
      <c r="AS43" s="614" t="s">
        <v>97</v>
      </c>
      <c r="AT43" s="614" t="s">
        <v>97</v>
      </c>
      <c r="AU43" s="614" t="s">
        <v>97</v>
      </c>
      <c r="AV43" s="612">
        <v>0</v>
      </c>
      <c r="AW43" s="612">
        <v>0</v>
      </c>
      <c r="AX43" s="614" t="s">
        <v>97</v>
      </c>
      <c r="AY43" s="614" t="s">
        <v>97</v>
      </c>
      <c r="AZ43" s="614" t="s">
        <v>97</v>
      </c>
      <c r="BA43" s="614" t="s">
        <v>97</v>
      </c>
      <c r="BB43" s="614" t="s">
        <v>97</v>
      </c>
      <c r="BC43" s="614" t="s">
        <v>97</v>
      </c>
      <c r="BD43" s="614" t="s">
        <v>97</v>
      </c>
      <c r="BE43" s="614" t="s">
        <v>97</v>
      </c>
      <c r="BF43" s="612" t="e">
        <f t="shared" si="7"/>
        <v>#VALUE!</v>
      </c>
      <c r="BG43" s="612">
        <v>0</v>
      </c>
      <c r="BH43" s="612">
        <v>0</v>
      </c>
      <c r="BI43" s="614" t="s">
        <v>97</v>
      </c>
      <c r="BJ43" s="614" t="s">
        <v>97</v>
      </c>
      <c r="BK43" s="614" t="s">
        <v>97</v>
      </c>
      <c r="BL43" s="614" t="s">
        <v>97</v>
      </c>
      <c r="BM43" s="614" t="s">
        <v>97</v>
      </c>
      <c r="BN43" s="660"/>
      <c r="BO43" s="660"/>
      <c r="BP43" s="660"/>
      <c r="BQ43" s="660"/>
      <c r="BR43" s="660"/>
      <c r="BS43" s="614" t="s">
        <v>97</v>
      </c>
      <c r="BT43" s="614" t="s">
        <v>97</v>
      </c>
      <c r="BU43" s="614" t="s">
        <v>97</v>
      </c>
      <c r="BV43" s="614" t="s">
        <v>97</v>
      </c>
      <c r="BW43" s="614" t="s">
        <v>97</v>
      </c>
      <c r="BX43" s="332" t="s">
        <v>97</v>
      </c>
    </row>
    <row r="44" spans="1:76" s="600" customFormat="1" ht="47.25" hidden="1" customHeight="1">
      <c r="A44" s="651" t="s">
        <v>135</v>
      </c>
      <c r="B44" s="650" t="s">
        <v>136</v>
      </c>
      <c r="C44" s="614" t="s">
        <v>97</v>
      </c>
      <c r="D44" s="614" t="s">
        <v>97</v>
      </c>
      <c r="E44" s="614" t="s">
        <v>97</v>
      </c>
      <c r="F44" s="614" t="s">
        <v>97</v>
      </c>
      <c r="G44" s="614" t="s">
        <v>97</v>
      </c>
      <c r="H44" s="614" t="s">
        <v>97</v>
      </c>
      <c r="I44" s="614" t="s">
        <v>97</v>
      </c>
      <c r="J44" s="614" t="s">
        <v>97</v>
      </c>
      <c r="K44" s="614" t="s">
        <v>97</v>
      </c>
      <c r="L44" s="614" t="s">
        <v>97</v>
      </c>
      <c r="M44" s="614" t="s">
        <v>97</v>
      </c>
      <c r="N44" s="332" t="s">
        <v>833</v>
      </c>
      <c r="O44" s="614" t="s">
        <v>97</v>
      </c>
      <c r="P44" s="614" t="s">
        <v>97</v>
      </c>
      <c r="Q44" s="612" t="e">
        <f>Q45+#REF!+Q47</f>
        <v>#REF!</v>
      </c>
      <c r="R44" s="612" t="e">
        <f>R45+#REF!+R47</f>
        <v>#REF!</v>
      </c>
      <c r="S44" s="614" t="s">
        <v>97</v>
      </c>
      <c r="T44" s="332" t="s">
        <v>833</v>
      </c>
      <c r="U44" s="614" t="s">
        <v>97</v>
      </c>
      <c r="V44" s="614" t="s">
        <v>97</v>
      </c>
      <c r="W44" s="612" t="e">
        <f>W45+#REF!+W47</f>
        <v>#REF!</v>
      </c>
      <c r="X44" s="612" t="e">
        <f>X45+#REF!+X47</f>
        <v>#REF!</v>
      </c>
      <c r="Y44" s="614" t="s">
        <v>97</v>
      </c>
      <c r="Z44" s="614" t="s">
        <v>97</v>
      </c>
      <c r="AA44" s="614" t="s">
        <v>97</v>
      </c>
      <c r="AB44" s="612">
        <v>0</v>
      </c>
      <c r="AC44" s="612">
        <v>0</v>
      </c>
      <c r="AD44" s="614" t="s">
        <v>97</v>
      </c>
      <c r="AE44" s="610" t="s">
        <v>97</v>
      </c>
      <c r="AF44" s="610" t="s">
        <v>97</v>
      </c>
      <c r="AG44" s="610" t="s">
        <v>97</v>
      </c>
      <c r="AH44" s="610" t="s">
        <v>97</v>
      </c>
      <c r="AI44" s="610" t="s">
        <v>97</v>
      </c>
      <c r="AJ44" s="614" t="s">
        <v>97</v>
      </c>
      <c r="AK44" s="614" t="s">
        <v>97</v>
      </c>
      <c r="AL44" s="612">
        <v>0</v>
      </c>
      <c r="AM44" s="612">
        <v>0</v>
      </c>
      <c r="AN44" s="614" t="s">
        <v>97</v>
      </c>
      <c r="AO44" s="614" t="s">
        <v>97</v>
      </c>
      <c r="AP44" s="614" t="s">
        <v>97</v>
      </c>
      <c r="AQ44" s="614" t="s">
        <v>97</v>
      </c>
      <c r="AR44" s="614" t="s">
        <v>97</v>
      </c>
      <c r="AS44" s="614" t="s">
        <v>97</v>
      </c>
      <c r="AT44" s="614" t="s">
        <v>97</v>
      </c>
      <c r="AU44" s="614" t="s">
        <v>97</v>
      </c>
      <c r="AV44" s="612">
        <v>0</v>
      </c>
      <c r="AW44" s="612">
        <v>0</v>
      </c>
      <c r="AX44" s="614" t="s">
        <v>97</v>
      </c>
      <c r="AY44" s="614" t="s">
        <v>97</v>
      </c>
      <c r="AZ44" s="614" t="s">
        <v>97</v>
      </c>
      <c r="BA44" s="614" t="s">
        <v>97</v>
      </c>
      <c r="BB44" s="614" t="s">
        <v>97</v>
      </c>
      <c r="BC44" s="614" t="s">
        <v>97</v>
      </c>
      <c r="BD44" s="614" t="s">
        <v>97</v>
      </c>
      <c r="BE44" s="614" t="s">
        <v>97</v>
      </c>
      <c r="BF44" s="612" t="e">
        <f t="shared" si="7"/>
        <v>#VALUE!</v>
      </c>
      <c r="BG44" s="612">
        <v>0</v>
      </c>
      <c r="BH44" s="612">
        <v>0</v>
      </c>
      <c r="BI44" s="614" t="s">
        <v>97</v>
      </c>
      <c r="BJ44" s="614" t="s">
        <v>97</v>
      </c>
      <c r="BK44" s="614" t="s">
        <v>97</v>
      </c>
      <c r="BL44" s="614" t="s">
        <v>97</v>
      </c>
      <c r="BM44" s="614" t="s">
        <v>97</v>
      </c>
      <c r="BN44" s="660"/>
      <c r="BO44" s="660"/>
      <c r="BP44" s="660"/>
      <c r="BQ44" s="660"/>
      <c r="BR44" s="660"/>
      <c r="BS44" s="614" t="s">
        <v>97</v>
      </c>
      <c r="BT44" s="614" t="s">
        <v>97</v>
      </c>
      <c r="BU44" s="614" t="s">
        <v>97</v>
      </c>
      <c r="BV44" s="614" t="s">
        <v>97</v>
      </c>
      <c r="BW44" s="614" t="s">
        <v>97</v>
      </c>
      <c r="BX44" s="332" t="s">
        <v>97</v>
      </c>
    </row>
    <row r="45" spans="1:76" s="600" customFormat="1" ht="43.5" hidden="1" customHeight="1">
      <c r="A45" s="651" t="s">
        <v>137</v>
      </c>
      <c r="B45" s="650" t="s">
        <v>138</v>
      </c>
      <c r="C45" s="614" t="s">
        <v>97</v>
      </c>
      <c r="D45" s="614" t="s">
        <v>97</v>
      </c>
      <c r="E45" s="614" t="s">
        <v>97</v>
      </c>
      <c r="F45" s="614" t="s">
        <v>97</v>
      </c>
      <c r="G45" s="614" t="s">
        <v>97</v>
      </c>
      <c r="H45" s="614" t="s">
        <v>97</v>
      </c>
      <c r="I45" s="614" t="s">
        <v>97</v>
      </c>
      <c r="J45" s="614" t="s">
        <v>97</v>
      </c>
      <c r="K45" s="614" t="s">
        <v>97</v>
      </c>
      <c r="L45" s="614" t="s">
        <v>97</v>
      </c>
      <c r="M45" s="614" t="s">
        <v>97</v>
      </c>
      <c r="N45" s="332" t="s">
        <v>834</v>
      </c>
      <c r="O45" s="614" t="s">
        <v>97</v>
      </c>
      <c r="P45" s="614" t="s">
        <v>97</v>
      </c>
      <c r="Q45" s="612" t="e">
        <f>Q46+Q47+Q48</f>
        <v>#REF!</v>
      </c>
      <c r="R45" s="612" t="e">
        <f>R46+R47+R48</f>
        <v>#REF!</v>
      </c>
      <c r="S45" s="614" t="s">
        <v>97</v>
      </c>
      <c r="T45" s="332" t="s">
        <v>834</v>
      </c>
      <c r="U45" s="614" t="s">
        <v>97</v>
      </c>
      <c r="V45" s="614" t="s">
        <v>97</v>
      </c>
      <c r="W45" s="612" t="e">
        <f>W46+W47+W48</f>
        <v>#REF!</v>
      </c>
      <c r="X45" s="612" t="e">
        <f>X46+X47+X48</f>
        <v>#REF!</v>
      </c>
      <c r="Y45" s="614" t="s">
        <v>97</v>
      </c>
      <c r="Z45" s="614" t="s">
        <v>97</v>
      </c>
      <c r="AA45" s="614" t="s">
        <v>97</v>
      </c>
      <c r="AB45" s="612">
        <v>0</v>
      </c>
      <c r="AC45" s="612">
        <f>SUM(AC46:AC47)</f>
        <v>0</v>
      </c>
      <c r="AD45" s="614" t="s">
        <v>97</v>
      </c>
      <c r="AE45" s="610" t="s">
        <v>97</v>
      </c>
      <c r="AF45" s="610" t="s">
        <v>97</v>
      </c>
      <c r="AG45" s="610" t="s">
        <v>97</v>
      </c>
      <c r="AH45" s="610" t="s">
        <v>97</v>
      </c>
      <c r="AI45" s="610" t="s">
        <v>97</v>
      </c>
      <c r="AJ45" s="614" t="s">
        <v>97</v>
      </c>
      <c r="AK45" s="614" t="s">
        <v>97</v>
      </c>
      <c r="AL45" s="612">
        <v>0</v>
      </c>
      <c r="AM45" s="612">
        <f>SUM(AM46:AM47)</f>
        <v>0</v>
      </c>
      <c r="AN45" s="614" t="s">
        <v>97</v>
      </c>
      <c r="AO45" s="614" t="s">
        <v>97</v>
      </c>
      <c r="AP45" s="614" t="s">
        <v>97</v>
      </c>
      <c r="AQ45" s="614" t="s">
        <v>97</v>
      </c>
      <c r="AR45" s="614" t="s">
        <v>97</v>
      </c>
      <c r="AS45" s="614" t="s">
        <v>97</v>
      </c>
      <c r="AT45" s="614" t="s">
        <v>97</v>
      </c>
      <c r="AU45" s="614" t="s">
        <v>97</v>
      </c>
      <c r="AV45" s="612">
        <v>0</v>
      </c>
      <c r="AW45" s="612">
        <f>SUM(AW46:AW47)</f>
        <v>0</v>
      </c>
      <c r="AX45" s="614" t="s">
        <v>97</v>
      </c>
      <c r="AY45" s="614" t="s">
        <v>97</v>
      </c>
      <c r="AZ45" s="614" t="s">
        <v>97</v>
      </c>
      <c r="BA45" s="614" t="s">
        <v>97</v>
      </c>
      <c r="BB45" s="614" t="s">
        <v>97</v>
      </c>
      <c r="BC45" s="614" t="s">
        <v>97</v>
      </c>
      <c r="BD45" s="614" t="s">
        <v>97</v>
      </c>
      <c r="BE45" s="614" t="s">
        <v>97</v>
      </c>
      <c r="BF45" s="612" t="e">
        <f t="shared" si="7"/>
        <v>#VALUE!</v>
      </c>
      <c r="BG45" s="612">
        <f>SUM(BG46:BG47)</f>
        <v>0</v>
      </c>
      <c r="BH45" s="612">
        <v>0</v>
      </c>
      <c r="BI45" s="614" t="s">
        <v>97</v>
      </c>
      <c r="BJ45" s="614" t="s">
        <v>97</v>
      </c>
      <c r="BK45" s="614" t="s">
        <v>97</v>
      </c>
      <c r="BL45" s="614" t="s">
        <v>97</v>
      </c>
      <c r="BM45" s="614" t="s">
        <v>97</v>
      </c>
      <c r="BN45" s="660"/>
      <c r="BO45" s="660"/>
      <c r="BP45" s="660"/>
      <c r="BQ45" s="660"/>
      <c r="BR45" s="660"/>
      <c r="BS45" s="614" t="s">
        <v>97</v>
      </c>
      <c r="BT45" s="614" t="s">
        <v>97</v>
      </c>
      <c r="BU45" s="614" t="s">
        <v>97</v>
      </c>
      <c r="BV45" s="614" t="s">
        <v>97</v>
      </c>
      <c r="BW45" s="614" t="s">
        <v>97</v>
      </c>
      <c r="BX45" s="332" t="s">
        <v>97</v>
      </c>
    </row>
    <row r="46" spans="1:76" s="600" customFormat="1" ht="47.25">
      <c r="A46" s="651" t="s">
        <v>139</v>
      </c>
      <c r="B46" s="650" t="s">
        <v>140</v>
      </c>
      <c r="C46" s="614" t="s">
        <v>97</v>
      </c>
      <c r="D46" s="614" t="s">
        <v>97</v>
      </c>
      <c r="E46" s="614" t="s">
        <v>97</v>
      </c>
      <c r="F46" s="614" t="s">
        <v>97</v>
      </c>
      <c r="G46" s="614" t="s">
        <v>97</v>
      </c>
      <c r="H46" s="614" t="s">
        <v>97</v>
      </c>
      <c r="I46" s="614" t="s">
        <v>97</v>
      </c>
      <c r="J46" s="614" t="s">
        <v>97</v>
      </c>
      <c r="K46" s="614" t="s">
        <v>97</v>
      </c>
      <c r="L46" s="614" t="s">
        <v>97</v>
      </c>
      <c r="M46" s="614" t="s">
        <v>97</v>
      </c>
      <c r="N46" s="332" t="s">
        <v>835</v>
      </c>
      <c r="O46" s="614" t="s">
        <v>97</v>
      </c>
      <c r="P46" s="614" t="s">
        <v>97</v>
      </c>
      <c r="Q46" s="612" t="e">
        <f>#REF!+Q48+Q49</f>
        <v>#REF!</v>
      </c>
      <c r="R46" s="612" t="e">
        <f>#REF!+R48+R49</f>
        <v>#REF!</v>
      </c>
      <c r="S46" s="614" t="s">
        <v>97</v>
      </c>
      <c r="T46" s="332" t="s">
        <v>835</v>
      </c>
      <c r="U46" s="614" t="s">
        <v>97</v>
      </c>
      <c r="V46" s="614" t="s">
        <v>97</v>
      </c>
      <c r="W46" s="612" t="e">
        <f>#REF!+W48+W49</f>
        <v>#REF!</v>
      </c>
      <c r="X46" s="612" t="e">
        <f>#REF!+X48+X49</f>
        <v>#REF!</v>
      </c>
      <c r="Y46" s="614" t="s">
        <v>97</v>
      </c>
      <c r="Z46" s="614" t="s">
        <v>97</v>
      </c>
      <c r="AA46" s="614" t="s">
        <v>97</v>
      </c>
      <c r="AB46" s="612">
        <v>0</v>
      </c>
      <c r="AC46" s="612">
        <v>0</v>
      </c>
      <c r="AD46" s="614" t="s">
        <v>97</v>
      </c>
      <c r="AE46" s="610" t="s">
        <v>97</v>
      </c>
      <c r="AF46" s="610" t="s">
        <v>97</v>
      </c>
      <c r="AG46" s="610" t="s">
        <v>97</v>
      </c>
      <c r="AH46" s="610" t="s">
        <v>97</v>
      </c>
      <c r="AI46" s="610" t="s">
        <v>97</v>
      </c>
      <c r="AJ46" s="614" t="s">
        <v>97</v>
      </c>
      <c r="AK46" s="614" t="s">
        <v>97</v>
      </c>
      <c r="AL46" s="612">
        <v>0</v>
      </c>
      <c r="AM46" s="612">
        <v>0</v>
      </c>
      <c r="AN46" s="614" t="s">
        <v>97</v>
      </c>
      <c r="AO46" s="614" t="s">
        <v>97</v>
      </c>
      <c r="AP46" s="614" t="s">
        <v>97</v>
      </c>
      <c r="AQ46" s="614" t="s">
        <v>97</v>
      </c>
      <c r="AR46" s="614" t="s">
        <v>97</v>
      </c>
      <c r="AS46" s="614" t="s">
        <v>97</v>
      </c>
      <c r="AT46" s="614" t="s">
        <v>97</v>
      </c>
      <c r="AU46" s="614" t="s">
        <v>97</v>
      </c>
      <c r="AV46" s="612">
        <v>0</v>
      </c>
      <c r="AW46" s="612">
        <v>0</v>
      </c>
      <c r="AX46" s="614" t="s">
        <v>97</v>
      </c>
      <c r="AY46" s="614" t="s">
        <v>97</v>
      </c>
      <c r="AZ46" s="614" t="s">
        <v>97</v>
      </c>
      <c r="BA46" s="614" t="s">
        <v>97</v>
      </c>
      <c r="BB46" s="614" t="s">
        <v>97</v>
      </c>
      <c r="BC46" s="614" t="s">
        <v>97</v>
      </c>
      <c r="BD46" s="614" t="s">
        <v>97</v>
      </c>
      <c r="BE46" s="614" t="s">
        <v>97</v>
      </c>
      <c r="BF46" s="612">
        <v>0</v>
      </c>
      <c r="BG46" s="612">
        <v>0</v>
      </c>
      <c r="BH46" s="612">
        <v>0</v>
      </c>
      <c r="BI46" s="614" t="s">
        <v>97</v>
      </c>
      <c r="BJ46" s="614" t="s">
        <v>97</v>
      </c>
      <c r="BK46" s="614" t="s">
        <v>97</v>
      </c>
      <c r="BL46" s="614" t="s">
        <v>97</v>
      </c>
      <c r="BM46" s="614" t="s">
        <v>97</v>
      </c>
      <c r="BN46" s="612">
        <v>0</v>
      </c>
      <c r="BO46" s="614" t="s">
        <v>97</v>
      </c>
      <c r="BP46" s="614" t="s">
        <v>97</v>
      </c>
      <c r="BQ46" s="612">
        <v>0</v>
      </c>
      <c r="BR46" s="612">
        <v>0</v>
      </c>
      <c r="BS46" s="614" t="s">
        <v>97</v>
      </c>
      <c r="BT46" s="614" t="s">
        <v>97</v>
      </c>
      <c r="BU46" s="614" t="s">
        <v>97</v>
      </c>
      <c r="BV46" s="614" t="s">
        <v>97</v>
      </c>
      <c r="BW46" s="614" t="s">
        <v>97</v>
      </c>
      <c r="BX46" s="332" t="s">
        <v>97</v>
      </c>
    </row>
    <row r="47" spans="1:76" s="717" customFormat="1" ht="32.25" customHeight="1">
      <c r="A47" s="646" t="s">
        <v>141</v>
      </c>
      <c r="B47" s="645" t="s">
        <v>142</v>
      </c>
      <c r="C47" s="644" t="s">
        <v>97</v>
      </c>
      <c r="D47" s="585" t="s">
        <v>97</v>
      </c>
      <c r="E47" s="585" t="s">
        <v>97</v>
      </c>
      <c r="F47" s="585" t="s">
        <v>97</v>
      </c>
      <c r="G47" s="585" t="s">
        <v>97</v>
      </c>
      <c r="H47" s="585" t="s">
        <v>97</v>
      </c>
      <c r="I47" s="585" t="s">
        <v>97</v>
      </c>
      <c r="J47" s="585" t="s">
        <v>97</v>
      </c>
      <c r="K47" s="585" t="s">
        <v>97</v>
      </c>
      <c r="L47" s="585" t="s">
        <v>97</v>
      </c>
      <c r="M47" s="585" t="s">
        <v>97</v>
      </c>
      <c r="N47" s="854" t="s">
        <v>425</v>
      </c>
      <c r="O47" s="585" t="s">
        <v>97</v>
      </c>
      <c r="P47" s="585" t="s">
        <v>97</v>
      </c>
      <c r="Q47" s="637">
        <v>0</v>
      </c>
      <c r="R47" s="637">
        <v>0</v>
      </c>
      <c r="S47" s="585" t="s">
        <v>97</v>
      </c>
      <c r="T47" s="854" t="s">
        <v>425</v>
      </c>
      <c r="U47" s="585" t="s">
        <v>97</v>
      </c>
      <c r="V47" s="585" t="s">
        <v>97</v>
      </c>
      <c r="W47" s="637">
        <v>0</v>
      </c>
      <c r="X47" s="637">
        <v>0</v>
      </c>
      <c r="Y47" s="585" t="s">
        <v>97</v>
      </c>
      <c r="Z47" s="644" t="s">
        <v>97</v>
      </c>
      <c r="AA47" s="644" t="s">
        <v>97</v>
      </c>
      <c r="AB47" s="641">
        <f>AB52+AB69</f>
        <v>12</v>
      </c>
      <c r="AC47" s="641">
        <v>0</v>
      </c>
      <c r="AD47" s="644">
        <f>AD69</f>
        <v>313</v>
      </c>
      <c r="AE47" s="635" t="s">
        <v>97</v>
      </c>
      <c r="AF47" s="635" t="s">
        <v>97</v>
      </c>
      <c r="AG47" s="635" t="s">
        <v>97</v>
      </c>
      <c r="AH47" s="635" t="s">
        <v>97</v>
      </c>
      <c r="AI47" s="635" t="s">
        <v>97</v>
      </c>
      <c r="AJ47" s="585" t="s">
        <v>97</v>
      </c>
      <c r="AK47" s="585" t="s">
        <v>97</v>
      </c>
      <c r="AL47" s="641">
        <f>AL51+AL69</f>
        <v>11.15</v>
      </c>
      <c r="AM47" s="641">
        <f>AM49+AM52+AM69</f>
        <v>0</v>
      </c>
      <c r="AN47" s="644">
        <f>AN51</f>
        <v>302</v>
      </c>
      <c r="AO47" s="585" t="s">
        <v>97</v>
      </c>
      <c r="AP47" s="585" t="s">
        <v>97</v>
      </c>
      <c r="AQ47" s="585" t="s">
        <v>97</v>
      </c>
      <c r="AR47" s="585" t="s">
        <v>97</v>
      </c>
      <c r="AS47" s="585" t="s">
        <v>97</v>
      </c>
      <c r="AT47" s="585" t="s">
        <v>97</v>
      </c>
      <c r="AU47" s="585" t="s">
        <v>97</v>
      </c>
      <c r="AV47" s="641">
        <f>AV51+AV69</f>
        <v>9.8000000000000007</v>
      </c>
      <c r="AW47" s="641">
        <f>AW49+AW52+AW69</f>
        <v>0</v>
      </c>
      <c r="AX47" s="640">
        <f>AX49+AX52+AX69</f>
        <v>400</v>
      </c>
      <c r="AY47" s="585" t="s">
        <v>97</v>
      </c>
      <c r="AZ47" s="585" t="s">
        <v>97</v>
      </c>
      <c r="BA47" s="585" t="s">
        <v>97</v>
      </c>
      <c r="BB47" s="585" t="s">
        <v>97</v>
      </c>
      <c r="BC47" s="585" t="s">
        <v>97</v>
      </c>
      <c r="BD47" s="585" t="s">
        <v>97</v>
      </c>
      <c r="BE47" s="585" t="s">
        <v>97</v>
      </c>
      <c r="BF47" s="637">
        <f>BF52</f>
        <v>12.5</v>
      </c>
      <c r="BG47" s="637">
        <v>0</v>
      </c>
      <c r="BH47" s="635">
        <f>BH69</f>
        <v>411</v>
      </c>
      <c r="BI47" s="585" t="s">
        <v>97</v>
      </c>
      <c r="BJ47" s="585" t="s">
        <v>97</v>
      </c>
      <c r="BK47" s="585" t="s">
        <v>97</v>
      </c>
      <c r="BL47" s="585" t="s">
        <v>97</v>
      </c>
      <c r="BM47" s="585" t="s">
        <v>97</v>
      </c>
      <c r="BN47" s="641">
        <f>BN51+BN69</f>
        <v>0</v>
      </c>
      <c r="BO47" s="641">
        <v>0</v>
      </c>
      <c r="BP47" s="641">
        <f>BP51+BP69</f>
        <v>10</v>
      </c>
      <c r="BQ47" s="641">
        <v>0</v>
      </c>
      <c r="BR47" s="640">
        <f>BR51+BR69</f>
        <v>428</v>
      </c>
      <c r="BS47" s="585" t="s">
        <v>97</v>
      </c>
      <c r="BT47" s="585" t="s">
        <v>97</v>
      </c>
      <c r="BU47" s="585" t="s">
        <v>97</v>
      </c>
      <c r="BV47" s="585" t="s">
        <v>97</v>
      </c>
      <c r="BW47" s="585" t="s">
        <v>97</v>
      </c>
      <c r="BX47" s="854" t="s">
        <v>97</v>
      </c>
    </row>
    <row r="48" spans="1:76" s="709" customFormat="1" ht="31.5">
      <c r="A48" s="711" t="s">
        <v>143</v>
      </c>
      <c r="B48" s="650" t="s">
        <v>144</v>
      </c>
      <c r="C48" s="614" t="s">
        <v>97</v>
      </c>
      <c r="D48" s="614" t="s">
        <v>97</v>
      </c>
      <c r="E48" s="614" t="s">
        <v>97</v>
      </c>
      <c r="F48" s="614" t="s">
        <v>97</v>
      </c>
      <c r="G48" s="614" t="s">
        <v>97</v>
      </c>
      <c r="H48" s="614" t="s">
        <v>97</v>
      </c>
      <c r="I48" s="614" t="s">
        <v>97</v>
      </c>
      <c r="J48" s="614" t="s">
        <v>97</v>
      </c>
      <c r="K48" s="614" t="s">
        <v>97</v>
      </c>
      <c r="L48" s="614" t="s">
        <v>97</v>
      </c>
      <c r="M48" s="614" t="s">
        <v>97</v>
      </c>
      <c r="N48" s="335" t="s">
        <v>425</v>
      </c>
      <c r="O48" s="706" t="s">
        <v>97</v>
      </c>
      <c r="P48" s="706" t="s">
        <v>97</v>
      </c>
      <c r="Q48" s="705">
        <v>0</v>
      </c>
      <c r="R48" s="705">
        <v>0</v>
      </c>
      <c r="S48" s="706" t="s">
        <v>97</v>
      </c>
      <c r="T48" s="335" t="s">
        <v>425</v>
      </c>
      <c r="U48" s="706" t="s">
        <v>97</v>
      </c>
      <c r="V48" s="706" t="s">
        <v>97</v>
      </c>
      <c r="W48" s="705">
        <v>0</v>
      </c>
      <c r="X48" s="705">
        <v>0</v>
      </c>
      <c r="Y48" s="706" t="s">
        <v>97</v>
      </c>
      <c r="Z48" s="614" t="s">
        <v>97</v>
      </c>
      <c r="AA48" s="614" t="s">
        <v>97</v>
      </c>
      <c r="AB48" s="612">
        <v>0</v>
      </c>
      <c r="AC48" s="612">
        <v>0</v>
      </c>
      <c r="AD48" s="614" t="s">
        <v>97</v>
      </c>
      <c r="AE48" s="610" t="s">
        <v>97</v>
      </c>
      <c r="AF48" s="610" t="s">
        <v>97</v>
      </c>
      <c r="AG48" s="610" t="s">
        <v>97</v>
      </c>
      <c r="AH48" s="610" t="s">
        <v>97</v>
      </c>
      <c r="AI48" s="610" t="s">
        <v>97</v>
      </c>
      <c r="AJ48" s="706" t="s">
        <v>97</v>
      </c>
      <c r="AK48" s="706" t="s">
        <v>97</v>
      </c>
      <c r="AL48" s="612">
        <v>0</v>
      </c>
      <c r="AM48" s="612">
        <f>AM49+AM72+AM79</f>
        <v>0</v>
      </c>
      <c r="AN48" s="614" t="s">
        <v>97</v>
      </c>
      <c r="AO48" s="614" t="s">
        <v>97</v>
      </c>
      <c r="AP48" s="614" t="s">
        <v>97</v>
      </c>
      <c r="AQ48" s="614" t="s">
        <v>97</v>
      </c>
      <c r="AR48" s="614" t="s">
        <v>97</v>
      </c>
      <c r="AS48" s="614" t="s">
        <v>97</v>
      </c>
      <c r="AT48" s="614" t="s">
        <v>97</v>
      </c>
      <c r="AU48" s="614" t="s">
        <v>97</v>
      </c>
      <c r="AV48" s="612">
        <v>0</v>
      </c>
      <c r="AW48" s="612">
        <f>AW49+AW72+AW79</f>
        <v>0</v>
      </c>
      <c r="AX48" s="614" t="s">
        <v>97</v>
      </c>
      <c r="AY48" s="614" t="s">
        <v>97</v>
      </c>
      <c r="AZ48" s="614" t="s">
        <v>97</v>
      </c>
      <c r="BA48" s="614" t="s">
        <v>97</v>
      </c>
      <c r="BB48" s="614" t="s">
        <v>97</v>
      </c>
      <c r="BC48" s="614" t="s">
        <v>97</v>
      </c>
      <c r="BD48" s="706" t="s">
        <v>97</v>
      </c>
      <c r="BE48" s="706" t="s">
        <v>97</v>
      </c>
      <c r="BF48" s="612">
        <v>0</v>
      </c>
      <c r="BG48" s="612">
        <v>0</v>
      </c>
      <c r="BH48" s="612" t="s">
        <v>97</v>
      </c>
      <c r="BI48" s="614" t="s">
        <v>97</v>
      </c>
      <c r="BJ48" s="614" t="s">
        <v>97</v>
      </c>
      <c r="BK48" s="614" t="s">
        <v>97</v>
      </c>
      <c r="BL48" s="614" t="s">
        <v>97</v>
      </c>
      <c r="BM48" s="614" t="s">
        <v>97</v>
      </c>
      <c r="BN48" s="661">
        <f>BN51</f>
        <v>0</v>
      </c>
      <c r="BO48" s="661">
        <f>BO51</f>
        <v>0</v>
      </c>
      <c r="BP48" s="661">
        <v>0</v>
      </c>
      <c r="BQ48" s="661">
        <f>BQ51</f>
        <v>0</v>
      </c>
      <c r="BR48" s="661">
        <f>BR51</f>
        <v>0</v>
      </c>
      <c r="BS48" s="614" t="s">
        <v>97</v>
      </c>
      <c r="BT48" s="614" t="s">
        <v>97</v>
      </c>
      <c r="BU48" s="614" t="s">
        <v>97</v>
      </c>
      <c r="BV48" s="614" t="s">
        <v>97</v>
      </c>
      <c r="BW48" s="614" t="s">
        <v>97</v>
      </c>
      <c r="BX48" s="332" t="s">
        <v>97</v>
      </c>
    </row>
    <row r="49" spans="1:217" s="600" customFormat="1">
      <c r="A49" s="708" t="s">
        <v>145</v>
      </c>
      <c r="B49" s="707" t="s">
        <v>146</v>
      </c>
      <c r="C49" s="706" t="s">
        <v>97</v>
      </c>
      <c r="D49" s="614" t="s">
        <v>97</v>
      </c>
      <c r="E49" s="614" t="s">
        <v>97</v>
      </c>
      <c r="F49" s="614" t="s">
        <v>97</v>
      </c>
      <c r="G49" s="614" t="s">
        <v>97</v>
      </c>
      <c r="H49" s="614" t="s">
        <v>97</v>
      </c>
      <c r="I49" s="614" t="s">
        <v>97</v>
      </c>
      <c r="J49" s="614" t="s">
        <v>97</v>
      </c>
      <c r="K49" s="614" t="s">
        <v>97</v>
      </c>
      <c r="L49" s="614" t="s">
        <v>97</v>
      </c>
      <c r="M49" s="614" t="s">
        <v>97</v>
      </c>
      <c r="N49" s="332" t="s">
        <v>425</v>
      </c>
      <c r="O49" s="614" t="s">
        <v>97</v>
      </c>
      <c r="P49" s="614" t="s">
        <v>97</v>
      </c>
      <c r="Q49" s="612" t="e">
        <f>Q50+#REF!+#REF!</f>
        <v>#REF!</v>
      </c>
      <c r="R49" s="612" t="e">
        <f>R50+#REF!+#REF!</f>
        <v>#REF!</v>
      </c>
      <c r="S49" s="614" t="s">
        <v>97</v>
      </c>
      <c r="T49" s="332" t="s">
        <v>425</v>
      </c>
      <c r="U49" s="614" t="s">
        <v>97</v>
      </c>
      <c r="V49" s="614" t="s">
        <v>97</v>
      </c>
      <c r="W49" s="612" t="e">
        <f>W50+#REF!+#REF!</f>
        <v>#REF!</v>
      </c>
      <c r="X49" s="612" t="e">
        <f>X50+#REF!+#REF!</f>
        <v>#REF!</v>
      </c>
      <c r="Y49" s="614" t="s">
        <v>97</v>
      </c>
      <c r="Z49" s="706" t="s">
        <v>97</v>
      </c>
      <c r="AA49" s="706" t="s">
        <v>97</v>
      </c>
      <c r="AB49" s="705">
        <v>0</v>
      </c>
      <c r="AC49" s="705">
        <v>0</v>
      </c>
      <c r="AD49" s="706" t="s">
        <v>97</v>
      </c>
      <c r="AE49" s="610" t="s">
        <v>97</v>
      </c>
      <c r="AF49" s="610" t="s">
        <v>97</v>
      </c>
      <c r="AG49" s="610" t="s">
        <v>97</v>
      </c>
      <c r="AH49" s="610" t="s">
        <v>97</v>
      </c>
      <c r="AI49" s="610" t="s">
        <v>97</v>
      </c>
      <c r="AJ49" s="614" t="s">
        <v>97</v>
      </c>
      <c r="AK49" s="614" t="s">
        <v>97</v>
      </c>
      <c r="AL49" s="705">
        <v>0</v>
      </c>
      <c r="AM49" s="705">
        <v>0</v>
      </c>
      <c r="AN49" s="706" t="str">
        <f>AN64</f>
        <v>нд</v>
      </c>
      <c r="AO49" s="614" t="s">
        <v>97</v>
      </c>
      <c r="AP49" s="614" t="s">
        <v>97</v>
      </c>
      <c r="AQ49" s="614" t="s">
        <v>97</v>
      </c>
      <c r="AR49" s="614" t="s">
        <v>97</v>
      </c>
      <c r="AS49" s="614" t="s">
        <v>97</v>
      </c>
      <c r="AT49" s="705">
        <f>SUM(AT53:AT66)</f>
        <v>0</v>
      </c>
      <c r="AU49" s="705">
        <f>SUM(AU53:AU66)</f>
        <v>0</v>
      </c>
      <c r="AV49" s="705">
        <v>0</v>
      </c>
      <c r="AW49" s="705">
        <f>SUM(AW53:AW66)</f>
        <v>0</v>
      </c>
      <c r="AX49" s="705">
        <f>SUM(AX53:AX66)</f>
        <v>0</v>
      </c>
      <c r="AY49" s="614" t="s">
        <v>97</v>
      </c>
      <c r="AZ49" s="614" t="s">
        <v>97</v>
      </c>
      <c r="BA49" s="614" t="s">
        <v>97</v>
      </c>
      <c r="BB49" s="614" t="s">
        <v>97</v>
      </c>
      <c r="BC49" s="614" t="s">
        <v>97</v>
      </c>
      <c r="BD49" s="614" t="s">
        <v>97</v>
      </c>
      <c r="BE49" s="614" t="s">
        <v>97</v>
      </c>
      <c r="BF49" s="612">
        <v>0</v>
      </c>
      <c r="BG49" s="705">
        <v>0</v>
      </c>
      <c r="BH49" s="705" t="s">
        <v>97</v>
      </c>
      <c r="BI49" s="614" t="s">
        <v>97</v>
      </c>
      <c r="BJ49" s="614" t="s">
        <v>97</v>
      </c>
      <c r="BK49" s="614" t="s">
        <v>97</v>
      </c>
      <c r="BL49" s="614" t="s">
        <v>97</v>
      </c>
      <c r="BM49" s="614" t="s">
        <v>97</v>
      </c>
      <c r="BN49" s="612">
        <v>0</v>
      </c>
      <c r="BO49" s="614" t="s">
        <v>97</v>
      </c>
      <c r="BP49" s="682" t="s">
        <v>97</v>
      </c>
      <c r="BQ49" s="612">
        <v>0</v>
      </c>
      <c r="BR49" s="682" t="s">
        <v>97</v>
      </c>
      <c r="BS49" s="614" t="s">
        <v>97</v>
      </c>
      <c r="BT49" s="614" t="s">
        <v>97</v>
      </c>
      <c r="BU49" s="614" t="s">
        <v>97</v>
      </c>
      <c r="BV49" s="614" t="s">
        <v>97</v>
      </c>
      <c r="BW49" s="614" t="s">
        <v>97</v>
      </c>
      <c r="BX49" s="332" t="s">
        <v>97</v>
      </c>
    </row>
    <row r="50" spans="1:217" s="709" customFormat="1" ht="31.5">
      <c r="A50" s="651" t="s">
        <v>148</v>
      </c>
      <c r="B50" s="650" t="s">
        <v>149</v>
      </c>
      <c r="C50" s="614" t="s">
        <v>97</v>
      </c>
      <c r="D50" s="614" t="s">
        <v>97</v>
      </c>
      <c r="E50" s="614" t="s">
        <v>97</v>
      </c>
      <c r="F50" s="614" t="s">
        <v>97</v>
      </c>
      <c r="G50" s="614" t="s">
        <v>97</v>
      </c>
      <c r="H50" s="614" t="s">
        <v>97</v>
      </c>
      <c r="I50" s="614" t="s">
        <v>97</v>
      </c>
      <c r="J50" s="614" t="s">
        <v>97</v>
      </c>
      <c r="K50" s="614" t="s">
        <v>97</v>
      </c>
      <c r="L50" s="614" t="s">
        <v>97</v>
      </c>
      <c r="M50" s="614" t="s">
        <v>97</v>
      </c>
      <c r="N50" s="335" t="s">
        <v>425</v>
      </c>
      <c r="O50" s="706" t="s">
        <v>97</v>
      </c>
      <c r="P50" s="706" t="s">
        <v>97</v>
      </c>
      <c r="Q50" s="705" t="e">
        <f>#REF!+#REF!</f>
        <v>#REF!</v>
      </c>
      <c r="R50" s="705" t="e">
        <f>#REF!+#REF!</f>
        <v>#REF!</v>
      </c>
      <c r="S50" s="706" t="s">
        <v>97</v>
      </c>
      <c r="T50" s="335" t="s">
        <v>425</v>
      </c>
      <c r="U50" s="706" t="s">
        <v>97</v>
      </c>
      <c r="V50" s="706" t="s">
        <v>97</v>
      </c>
      <c r="W50" s="705" t="e">
        <f>#REF!+#REF!</f>
        <v>#REF!</v>
      </c>
      <c r="X50" s="705" t="e">
        <f>#REF!+#REF!</f>
        <v>#REF!</v>
      </c>
      <c r="Y50" s="706" t="s">
        <v>97</v>
      </c>
      <c r="Z50" s="619" t="s">
        <v>97</v>
      </c>
      <c r="AA50" s="619" t="s">
        <v>97</v>
      </c>
      <c r="AB50" s="606">
        <v>0</v>
      </c>
      <c r="AC50" s="606">
        <v>0</v>
      </c>
      <c r="AD50" s="619" t="s">
        <v>97</v>
      </c>
      <c r="AE50" s="610" t="s">
        <v>97</v>
      </c>
      <c r="AF50" s="610" t="s">
        <v>97</v>
      </c>
      <c r="AG50" s="610" t="s">
        <v>97</v>
      </c>
      <c r="AH50" s="610" t="s">
        <v>97</v>
      </c>
      <c r="AI50" s="610" t="s">
        <v>97</v>
      </c>
      <c r="AJ50" s="706" t="s">
        <v>97</v>
      </c>
      <c r="AK50" s="706" t="s">
        <v>97</v>
      </c>
      <c r="AL50" s="612">
        <v>0</v>
      </c>
      <c r="AM50" s="612">
        <v>0</v>
      </c>
      <c r="AN50" s="614" t="s">
        <v>97</v>
      </c>
      <c r="AO50" s="614" t="s">
        <v>97</v>
      </c>
      <c r="AP50" s="614" t="s">
        <v>97</v>
      </c>
      <c r="AQ50" s="614" t="s">
        <v>97</v>
      </c>
      <c r="AR50" s="614" t="s">
        <v>97</v>
      </c>
      <c r="AS50" s="614" t="s">
        <v>97</v>
      </c>
      <c r="AT50" s="614" t="s">
        <v>97</v>
      </c>
      <c r="AU50" s="614" t="s">
        <v>97</v>
      </c>
      <c r="AV50" s="612">
        <v>0</v>
      </c>
      <c r="AW50" s="612">
        <v>0</v>
      </c>
      <c r="AX50" s="614" t="s">
        <v>97</v>
      </c>
      <c r="AY50" s="614" t="s">
        <v>97</v>
      </c>
      <c r="AZ50" s="614" t="s">
        <v>97</v>
      </c>
      <c r="BA50" s="614" t="s">
        <v>97</v>
      </c>
      <c r="BB50" s="614" t="s">
        <v>97</v>
      </c>
      <c r="BC50" s="614" t="s">
        <v>97</v>
      </c>
      <c r="BD50" s="706" t="s">
        <v>97</v>
      </c>
      <c r="BE50" s="706" t="s">
        <v>97</v>
      </c>
      <c r="BF50" s="612">
        <v>0</v>
      </c>
      <c r="BG50" s="612">
        <v>0</v>
      </c>
      <c r="BH50" s="612" t="s">
        <v>97</v>
      </c>
      <c r="BI50" s="614" t="s">
        <v>97</v>
      </c>
      <c r="BJ50" s="614" t="s">
        <v>97</v>
      </c>
      <c r="BK50" s="614" t="s">
        <v>97</v>
      </c>
      <c r="BL50" s="614" t="s">
        <v>97</v>
      </c>
      <c r="BM50" s="614" t="s">
        <v>97</v>
      </c>
      <c r="BN50" s="612">
        <v>0</v>
      </c>
      <c r="BO50" s="614" t="s">
        <v>97</v>
      </c>
      <c r="BP50" s="682" t="s">
        <v>97</v>
      </c>
      <c r="BQ50" s="612">
        <v>0</v>
      </c>
      <c r="BR50" s="682" t="s">
        <v>97</v>
      </c>
      <c r="BS50" s="614" t="s">
        <v>97</v>
      </c>
      <c r="BT50" s="614" t="s">
        <v>97</v>
      </c>
      <c r="BU50" s="614" t="s">
        <v>97</v>
      </c>
      <c r="BV50" s="614" t="s">
        <v>97</v>
      </c>
      <c r="BW50" s="614" t="s">
        <v>97</v>
      </c>
      <c r="BX50" s="332" t="s">
        <v>97</v>
      </c>
    </row>
    <row r="51" spans="1:217" s="717" customFormat="1" ht="31.5">
      <c r="A51" s="646" t="s">
        <v>150</v>
      </c>
      <c r="B51" s="645" t="s">
        <v>151</v>
      </c>
      <c r="C51" s="644" t="s">
        <v>97</v>
      </c>
      <c r="D51" s="585" t="s">
        <v>97</v>
      </c>
      <c r="E51" s="585" t="s">
        <v>97</v>
      </c>
      <c r="F51" s="585" t="s">
        <v>97</v>
      </c>
      <c r="G51" s="585" t="s">
        <v>97</v>
      </c>
      <c r="H51" s="585" t="s">
        <v>97</v>
      </c>
      <c r="I51" s="585" t="s">
        <v>97</v>
      </c>
      <c r="J51" s="585" t="s">
        <v>97</v>
      </c>
      <c r="K51" s="585" t="s">
        <v>97</v>
      </c>
      <c r="L51" s="585" t="s">
        <v>97</v>
      </c>
      <c r="M51" s="585" t="s">
        <v>97</v>
      </c>
      <c r="N51" s="853" t="s">
        <v>425</v>
      </c>
      <c r="O51" s="642" t="s">
        <v>97</v>
      </c>
      <c r="P51" s="642" t="s">
        <v>97</v>
      </c>
      <c r="Q51" s="631">
        <v>0</v>
      </c>
      <c r="R51" s="631">
        <v>0</v>
      </c>
      <c r="S51" s="642" t="s">
        <v>97</v>
      </c>
      <c r="T51" s="853" t="s">
        <v>425</v>
      </c>
      <c r="U51" s="642" t="s">
        <v>97</v>
      </c>
      <c r="V51" s="642" t="s">
        <v>97</v>
      </c>
      <c r="W51" s="631">
        <v>0</v>
      </c>
      <c r="X51" s="631">
        <v>0</v>
      </c>
      <c r="Y51" s="642" t="s">
        <v>97</v>
      </c>
      <c r="Z51" s="644" t="s">
        <v>97</v>
      </c>
      <c r="AA51" s="644" t="s">
        <v>97</v>
      </c>
      <c r="AB51" s="641">
        <f>AB52</f>
        <v>12</v>
      </c>
      <c r="AC51" s="641">
        <v>0</v>
      </c>
      <c r="AD51" s="644" t="s">
        <v>97</v>
      </c>
      <c r="AE51" s="635" t="s">
        <v>97</v>
      </c>
      <c r="AF51" s="635" t="s">
        <v>97</v>
      </c>
      <c r="AG51" s="635" t="s">
        <v>97</v>
      </c>
      <c r="AH51" s="635" t="s">
        <v>97</v>
      </c>
      <c r="AI51" s="635" t="s">
        <v>97</v>
      </c>
      <c r="AJ51" s="642" t="s">
        <v>97</v>
      </c>
      <c r="AK51" s="642" t="s">
        <v>97</v>
      </c>
      <c r="AL51" s="641">
        <f>AL52</f>
        <v>11.15</v>
      </c>
      <c r="AM51" s="641">
        <v>0</v>
      </c>
      <c r="AN51" s="644">
        <f>AN52</f>
        <v>302</v>
      </c>
      <c r="AO51" s="585" t="s">
        <v>97</v>
      </c>
      <c r="AP51" s="585" t="s">
        <v>97</v>
      </c>
      <c r="AQ51" s="585" t="s">
        <v>97</v>
      </c>
      <c r="AR51" s="585" t="s">
        <v>97</v>
      </c>
      <c r="AS51" s="585" t="s">
        <v>97</v>
      </c>
      <c r="AT51" s="641" t="s">
        <v>97</v>
      </c>
      <c r="AU51" s="641" t="s">
        <v>97</v>
      </c>
      <c r="AV51" s="641">
        <f>AV52+AV68</f>
        <v>9.8000000000000007</v>
      </c>
      <c r="AW51" s="641">
        <f>AW52+AW68</f>
        <v>0</v>
      </c>
      <c r="AX51" s="641" t="s">
        <v>97</v>
      </c>
      <c r="AY51" s="585" t="s">
        <v>97</v>
      </c>
      <c r="AZ51" s="585" t="s">
        <v>97</v>
      </c>
      <c r="BA51" s="585" t="s">
        <v>97</v>
      </c>
      <c r="BB51" s="585" t="s">
        <v>97</v>
      </c>
      <c r="BC51" s="585" t="s">
        <v>97</v>
      </c>
      <c r="BD51" s="642" t="s">
        <v>97</v>
      </c>
      <c r="BE51" s="642" t="s">
        <v>97</v>
      </c>
      <c r="BF51" s="637">
        <f>BF52</f>
        <v>12.5</v>
      </c>
      <c r="BG51" s="641">
        <v>0</v>
      </c>
      <c r="BH51" s="641" t="s">
        <v>97</v>
      </c>
      <c r="BI51" s="585" t="s">
        <v>97</v>
      </c>
      <c r="BJ51" s="585" t="s">
        <v>97</v>
      </c>
      <c r="BK51" s="585" t="s">
        <v>97</v>
      </c>
      <c r="BL51" s="585" t="s">
        <v>97</v>
      </c>
      <c r="BM51" s="585" t="s">
        <v>97</v>
      </c>
      <c r="BN51" s="632">
        <f>BN52</f>
        <v>0</v>
      </c>
      <c r="BO51" s="632">
        <f>BO52</f>
        <v>0</v>
      </c>
      <c r="BP51" s="632">
        <f>BP52</f>
        <v>10</v>
      </c>
      <c r="BQ51" s="632">
        <f>BQ52</f>
        <v>0</v>
      </c>
      <c r="BR51" s="632">
        <f>BR52</f>
        <v>0</v>
      </c>
      <c r="BS51" s="585" t="s">
        <v>97</v>
      </c>
      <c r="BT51" s="585" t="s">
        <v>97</v>
      </c>
      <c r="BU51" s="585" t="s">
        <v>97</v>
      </c>
      <c r="BV51" s="585" t="s">
        <v>97</v>
      </c>
      <c r="BW51" s="585" t="s">
        <v>97</v>
      </c>
      <c r="BX51" s="854" t="s">
        <v>97</v>
      </c>
    </row>
    <row r="52" spans="1:217" s="924" customFormat="1">
      <c r="A52" s="680" t="s">
        <v>152</v>
      </c>
      <c r="B52" s="679" t="s">
        <v>153</v>
      </c>
      <c r="C52" s="644" t="s">
        <v>97</v>
      </c>
      <c r="D52" s="585" t="s">
        <v>97</v>
      </c>
      <c r="E52" s="585" t="s">
        <v>97</v>
      </c>
      <c r="F52" s="585" t="s">
        <v>97</v>
      </c>
      <c r="G52" s="585" t="s">
        <v>97</v>
      </c>
      <c r="H52" s="585" t="s">
        <v>97</v>
      </c>
      <c r="I52" s="585" t="s">
        <v>97</v>
      </c>
      <c r="J52" s="585" t="s">
        <v>97</v>
      </c>
      <c r="K52" s="585" t="s">
        <v>97</v>
      </c>
      <c r="L52" s="585" t="s">
        <v>97</v>
      </c>
      <c r="M52" s="585" t="s">
        <v>97</v>
      </c>
      <c r="N52" s="928" t="s">
        <v>425</v>
      </c>
      <c r="O52" s="644" t="s">
        <v>97</v>
      </c>
      <c r="P52" s="644" t="s">
        <v>97</v>
      </c>
      <c r="Q52" s="641">
        <v>0</v>
      </c>
      <c r="R52" s="641">
        <v>0</v>
      </c>
      <c r="S52" s="644" t="s">
        <v>97</v>
      </c>
      <c r="T52" s="928" t="s">
        <v>425</v>
      </c>
      <c r="U52" s="644" t="s">
        <v>97</v>
      </c>
      <c r="V52" s="644" t="s">
        <v>97</v>
      </c>
      <c r="W52" s="641">
        <v>0</v>
      </c>
      <c r="X52" s="641">
        <v>0</v>
      </c>
      <c r="Y52" s="644" t="s">
        <v>97</v>
      </c>
      <c r="Z52" s="638" t="s">
        <v>97</v>
      </c>
      <c r="AA52" s="638" t="s">
        <v>97</v>
      </c>
      <c r="AB52" s="641">
        <f>SUM(AB53:AB68)</f>
        <v>12</v>
      </c>
      <c r="AC52" s="636">
        <v>0</v>
      </c>
      <c r="AD52" s="638" t="s">
        <v>97</v>
      </c>
      <c r="AE52" s="635" t="s">
        <v>97</v>
      </c>
      <c r="AF52" s="635" t="s">
        <v>97</v>
      </c>
      <c r="AG52" s="635" t="s">
        <v>97</v>
      </c>
      <c r="AH52" s="635" t="s">
        <v>97</v>
      </c>
      <c r="AI52" s="635" t="s">
        <v>97</v>
      </c>
      <c r="AJ52" s="644" t="s">
        <v>97</v>
      </c>
      <c r="AK52" s="644" t="s">
        <v>97</v>
      </c>
      <c r="AL52" s="636">
        <f>AL57+AL59</f>
        <v>11.15</v>
      </c>
      <c r="AM52" s="636">
        <v>0</v>
      </c>
      <c r="AN52" s="639">
        <f>AN69</f>
        <v>302</v>
      </c>
      <c r="AO52" s="585" t="s">
        <v>97</v>
      </c>
      <c r="AP52" s="585" t="s">
        <v>97</v>
      </c>
      <c r="AQ52" s="585" t="s">
        <v>97</v>
      </c>
      <c r="AR52" s="585" t="s">
        <v>97</v>
      </c>
      <c r="AS52" s="585" t="s">
        <v>97</v>
      </c>
      <c r="AT52" s="636">
        <f t="shared" ref="AT52:AX52" si="8">SUM(AT53:AT67)</f>
        <v>0</v>
      </c>
      <c r="AU52" s="636">
        <f t="shared" si="8"/>
        <v>0</v>
      </c>
      <c r="AV52" s="636">
        <f t="shared" si="8"/>
        <v>9.8000000000000007</v>
      </c>
      <c r="AW52" s="636">
        <f t="shared" si="8"/>
        <v>0</v>
      </c>
      <c r="AX52" s="636">
        <f t="shared" si="8"/>
        <v>0</v>
      </c>
      <c r="AY52" s="585" t="s">
        <v>97</v>
      </c>
      <c r="AZ52" s="585" t="s">
        <v>97</v>
      </c>
      <c r="BA52" s="585" t="s">
        <v>97</v>
      </c>
      <c r="BB52" s="585" t="s">
        <v>97</v>
      </c>
      <c r="BC52" s="585" t="s">
        <v>97</v>
      </c>
      <c r="BD52" s="644" t="s">
        <v>97</v>
      </c>
      <c r="BE52" s="644" t="s">
        <v>97</v>
      </c>
      <c r="BF52" s="637">
        <f>BF63+BF65</f>
        <v>12.5</v>
      </c>
      <c r="BG52" s="636">
        <v>0</v>
      </c>
      <c r="BH52" s="636" t="s">
        <v>97</v>
      </c>
      <c r="BI52" s="585" t="s">
        <v>97</v>
      </c>
      <c r="BJ52" s="585" t="s">
        <v>97</v>
      </c>
      <c r="BK52" s="585" t="s">
        <v>97</v>
      </c>
      <c r="BL52" s="585" t="s">
        <v>97</v>
      </c>
      <c r="BM52" s="585" t="s">
        <v>97</v>
      </c>
      <c r="BN52" s="702">
        <f>SUM(BN53:BN68)</f>
        <v>0</v>
      </c>
      <c r="BO52" s="702">
        <f>SUM(BO53:BO68)</f>
        <v>0</v>
      </c>
      <c r="BP52" s="702">
        <f>SUM(BP53:BP68)</f>
        <v>10</v>
      </c>
      <c r="BQ52" s="702">
        <f>SUM(BQ53:BQ68)</f>
        <v>0</v>
      </c>
      <c r="BR52" s="702">
        <f>SUM(BR53:BR68)</f>
        <v>0</v>
      </c>
      <c r="BS52" s="585" t="s">
        <v>97</v>
      </c>
      <c r="BT52" s="585" t="s">
        <v>97</v>
      </c>
      <c r="BU52" s="585" t="s">
        <v>97</v>
      </c>
      <c r="BV52" s="585" t="s">
        <v>97</v>
      </c>
      <c r="BW52" s="585" t="s">
        <v>97</v>
      </c>
      <c r="BX52" s="854" t="s">
        <v>97</v>
      </c>
    </row>
    <row r="53" spans="1:217" s="703" customFormat="1" ht="30">
      <c r="A53" s="685" t="s">
        <v>657</v>
      </c>
      <c r="B53" s="695" t="s">
        <v>857</v>
      </c>
      <c r="C53" s="217" t="s">
        <v>992</v>
      </c>
      <c r="D53" s="614" t="s">
        <v>97</v>
      </c>
      <c r="E53" s="614" t="s">
        <v>97</v>
      </c>
      <c r="F53" s="614" t="s">
        <v>97</v>
      </c>
      <c r="G53" s="614" t="s">
        <v>97</v>
      </c>
      <c r="H53" s="614" t="s">
        <v>97</v>
      </c>
      <c r="I53" s="614" t="s">
        <v>97</v>
      </c>
      <c r="J53" s="614" t="s">
        <v>97</v>
      </c>
      <c r="K53" s="614" t="s">
        <v>97</v>
      </c>
      <c r="L53" s="614" t="s">
        <v>97</v>
      </c>
      <c r="M53" s="614" t="s">
        <v>97</v>
      </c>
      <c r="N53" s="335" t="s">
        <v>425</v>
      </c>
      <c r="O53" s="706" t="s">
        <v>97</v>
      </c>
      <c r="P53" s="706" t="s">
        <v>97</v>
      </c>
      <c r="Q53" s="705">
        <v>0</v>
      </c>
      <c r="R53" s="705">
        <v>0</v>
      </c>
      <c r="S53" s="706" t="s">
        <v>97</v>
      </c>
      <c r="T53" s="335" t="s">
        <v>425</v>
      </c>
      <c r="U53" s="706" t="s">
        <v>97</v>
      </c>
      <c r="V53" s="706" t="s">
        <v>97</v>
      </c>
      <c r="W53" s="705">
        <v>0</v>
      </c>
      <c r="X53" s="705">
        <v>0</v>
      </c>
      <c r="Y53" s="706" t="s">
        <v>97</v>
      </c>
      <c r="Z53" s="683" t="s">
        <v>97</v>
      </c>
      <c r="AA53" s="683" t="s">
        <v>97</v>
      </c>
      <c r="AB53" s="615">
        <v>6.3</v>
      </c>
      <c r="AC53" s="615">
        <f>SUM(AC55:AC71)</f>
        <v>0</v>
      </c>
      <c r="AD53" s="683" t="s">
        <v>97</v>
      </c>
      <c r="AE53" s="610" t="s">
        <v>97</v>
      </c>
      <c r="AF53" s="610" t="s">
        <v>97</v>
      </c>
      <c r="AG53" s="610" t="s">
        <v>97</v>
      </c>
      <c r="AH53" s="610" t="s">
        <v>97</v>
      </c>
      <c r="AI53" s="610" t="s">
        <v>97</v>
      </c>
      <c r="AJ53" s="706" t="s">
        <v>97</v>
      </c>
      <c r="AK53" s="706" t="s">
        <v>97</v>
      </c>
      <c r="AL53" s="615">
        <v>0</v>
      </c>
      <c r="AM53" s="615">
        <f>SUM(AM55:AM71)</f>
        <v>0</v>
      </c>
      <c r="AN53" s="683" t="s">
        <v>97</v>
      </c>
      <c r="AO53" s="614" t="s">
        <v>97</v>
      </c>
      <c r="AP53" s="614" t="s">
        <v>97</v>
      </c>
      <c r="AQ53" s="614" t="s">
        <v>97</v>
      </c>
      <c r="AR53" s="614" t="s">
        <v>97</v>
      </c>
      <c r="AS53" s="614" t="s">
        <v>97</v>
      </c>
      <c r="AT53" s="694" t="s">
        <v>97</v>
      </c>
      <c r="AU53" s="694" t="s">
        <v>97</v>
      </c>
      <c r="AV53" s="672">
        <v>0</v>
      </c>
      <c r="AW53" s="672">
        <f>SUM(AW55:AW71)</f>
        <v>0</v>
      </c>
      <c r="AX53" s="619" t="s">
        <v>97</v>
      </c>
      <c r="AY53" s="614" t="s">
        <v>97</v>
      </c>
      <c r="AZ53" s="614" t="s">
        <v>97</v>
      </c>
      <c r="BA53" s="614" t="s">
        <v>97</v>
      </c>
      <c r="BB53" s="614" t="s">
        <v>97</v>
      </c>
      <c r="BC53" s="614" t="s">
        <v>97</v>
      </c>
      <c r="BD53" s="706" t="s">
        <v>97</v>
      </c>
      <c r="BE53" s="706" t="s">
        <v>97</v>
      </c>
      <c r="BF53" s="612">
        <v>0</v>
      </c>
      <c r="BG53" s="615">
        <f>SUM(BG55:BG71)</f>
        <v>0</v>
      </c>
      <c r="BH53" s="606">
        <v>0</v>
      </c>
      <c r="BI53" s="614" t="s">
        <v>97</v>
      </c>
      <c r="BJ53" s="614" t="s">
        <v>97</v>
      </c>
      <c r="BK53" s="614" t="s">
        <v>97</v>
      </c>
      <c r="BL53" s="614" t="s">
        <v>97</v>
      </c>
      <c r="BM53" s="614" t="s">
        <v>97</v>
      </c>
      <c r="BN53" s="612">
        <v>0</v>
      </c>
      <c r="BO53" s="614" t="s">
        <v>97</v>
      </c>
      <c r="BP53" s="682" t="s">
        <v>97</v>
      </c>
      <c r="BQ53" s="612">
        <v>0</v>
      </c>
      <c r="BR53" s="682" t="s">
        <v>97</v>
      </c>
      <c r="BS53" s="614" t="s">
        <v>97</v>
      </c>
      <c r="BT53" s="614" t="s">
        <v>97</v>
      </c>
      <c r="BU53" s="614" t="s">
        <v>97</v>
      </c>
      <c r="BV53" s="614" t="s">
        <v>97</v>
      </c>
      <c r="BW53" s="614" t="s">
        <v>97</v>
      </c>
      <c r="BX53" s="332" t="s">
        <v>97</v>
      </c>
    </row>
    <row r="54" spans="1:217" s="276" customFormat="1" ht="30">
      <c r="A54" s="685" t="s">
        <v>658</v>
      </c>
      <c r="B54" s="695" t="s">
        <v>857</v>
      </c>
      <c r="C54" s="217" t="s">
        <v>993</v>
      </c>
      <c r="D54" s="614" t="s">
        <v>97</v>
      </c>
      <c r="E54" s="614" t="s">
        <v>97</v>
      </c>
      <c r="F54" s="614" t="s">
        <v>97</v>
      </c>
      <c r="G54" s="614" t="s">
        <v>97</v>
      </c>
      <c r="H54" s="614" t="s">
        <v>97</v>
      </c>
      <c r="I54" s="614" t="s">
        <v>97</v>
      </c>
      <c r="J54" s="614" t="s">
        <v>97</v>
      </c>
      <c r="K54" s="614" t="s">
        <v>97</v>
      </c>
      <c r="L54" s="614" t="s">
        <v>97</v>
      </c>
      <c r="M54" s="614" t="s">
        <v>97</v>
      </c>
      <c r="N54" s="336" t="s">
        <v>425</v>
      </c>
      <c r="O54" s="619" t="s">
        <v>97</v>
      </c>
      <c r="P54" s="619" t="s">
        <v>97</v>
      </c>
      <c r="Q54" s="606">
        <v>0</v>
      </c>
      <c r="R54" s="606">
        <v>0</v>
      </c>
      <c r="S54" s="619" t="s">
        <v>97</v>
      </c>
      <c r="T54" s="336" t="s">
        <v>425</v>
      </c>
      <c r="U54" s="619" t="s">
        <v>97</v>
      </c>
      <c r="V54" s="619" t="s">
        <v>97</v>
      </c>
      <c r="W54" s="606">
        <v>0</v>
      </c>
      <c r="X54" s="606">
        <v>0</v>
      </c>
      <c r="Y54" s="619" t="s">
        <v>97</v>
      </c>
      <c r="Z54" s="683" t="s">
        <v>97</v>
      </c>
      <c r="AA54" s="683" t="s">
        <v>97</v>
      </c>
      <c r="AB54" s="615">
        <v>0</v>
      </c>
      <c r="AC54" s="615">
        <f>SUM(AC56:AC71)</f>
        <v>0</v>
      </c>
      <c r="AD54" s="683" t="s">
        <v>97</v>
      </c>
      <c r="AE54" s="610" t="s">
        <v>97</v>
      </c>
      <c r="AF54" s="610" t="s">
        <v>97</v>
      </c>
      <c r="AG54" s="610" t="s">
        <v>97</v>
      </c>
      <c r="AH54" s="610" t="s">
        <v>97</v>
      </c>
      <c r="AI54" s="610" t="s">
        <v>97</v>
      </c>
      <c r="AJ54" s="619" t="s">
        <v>97</v>
      </c>
      <c r="AK54" s="619" t="s">
        <v>97</v>
      </c>
      <c r="AL54" s="615">
        <v>0</v>
      </c>
      <c r="AM54" s="615">
        <f>SUM(AM56:AM71)</f>
        <v>0</v>
      </c>
      <c r="AN54" s="683" t="s">
        <v>97</v>
      </c>
      <c r="AO54" s="614" t="s">
        <v>97</v>
      </c>
      <c r="AP54" s="614" t="s">
        <v>97</v>
      </c>
      <c r="AQ54" s="614" t="s">
        <v>97</v>
      </c>
      <c r="AR54" s="614" t="s">
        <v>97</v>
      </c>
      <c r="AS54" s="614" t="s">
        <v>97</v>
      </c>
      <c r="AT54" s="694" t="s">
        <v>97</v>
      </c>
      <c r="AU54" s="694" t="s">
        <v>97</v>
      </c>
      <c r="AV54" s="672">
        <v>0</v>
      </c>
      <c r="AW54" s="672">
        <f>SUM(AW56:AW71)</f>
        <v>0</v>
      </c>
      <c r="AX54" s="619" t="s">
        <v>97</v>
      </c>
      <c r="AY54" s="614" t="s">
        <v>97</v>
      </c>
      <c r="AZ54" s="614" t="s">
        <v>97</v>
      </c>
      <c r="BA54" s="614" t="s">
        <v>97</v>
      </c>
      <c r="BB54" s="614" t="s">
        <v>97</v>
      </c>
      <c r="BC54" s="614" t="s">
        <v>97</v>
      </c>
      <c r="BD54" s="619" t="s">
        <v>97</v>
      </c>
      <c r="BE54" s="619" t="s">
        <v>97</v>
      </c>
      <c r="BF54" s="612">
        <v>0</v>
      </c>
      <c r="BG54" s="615">
        <f>SUM(BG56:BG71)</f>
        <v>0</v>
      </c>
      <c r="BH54" s="606">
        <v>0</v>
      </c>
      <c r="BI54" s="614" t="s">
        <v>97</v>
      </c>
      <c r="BJ54" s="614" t="s">
        <v>97</v>
      </c>
      <c r="BK54" s="614" t="s">
        <v>97</v>
      </c>
      <c r="BL54" s="614" t="s">
        <v>97</v>
      </c>
      <c r="BM54" s="614" t="s">
        <v>97</v>
      </c>
      <c r="BN54" s="612">
        <v>0</v>
      </c>
      <c r="BO54" s="614" t="s">
        <v>97</v>
      </c>
      <c r="BP54" s="682" t="s">
        <v>97</v>
      </c>
      <c r="BQ54" s="612">
        <v>0</v>
      </c>
      <c r="BR54" s="682" t="s">
        <v>97</v>
      </c>
      <c r="BS54" s="614" t="s">
        <v>97</v>
      </c>
      <c r="BT54" s="614" t="s">
        <v>97</v>
      </c>
      <c r="BU54" s="614" t="s">
        <v>97</v>
      </c>
      <c r="BV54" s="614" t="s">
        <v>97</v>
      </c>
      <c r="BW54" s="614" t="s">
        <v>97</v>
      </c>
      <c r="BX54" s="332" t="s">
        <v>97</v>
      </c>
    </row>
    <row r="55" spans="1:217" s="276" customFormat="1" ht="30">
      <c r="A55" s="685" t="s">
        <v>659</v>
      </c>
      <c r="B55" s="684" t="s">
        <v>858</v>
      </c>
      <c r="C55" s="217" t="s">
        <v>994</v>
      </c>
      <c r="D55" s="614" t="s">
        <v>97</v>
      </c>
      <c r="E55" s="614" t="s">
        <v>97</v>
      </c>
      <c r="F55" s="614" t="s">
        <v>97</v>
      </c>
      <c r="G55" s="614" t="s">
        <v>97</v>
      </c>
      <c r="H55" s="614" t="s">
        <v>97</v>
      </c>
      <c r="I55" s="614" t="s">
        <v>97</v>
      </c>
      <c r="J55" s="614" t="s">
        <v>97</v>
      </c>
      <c r="K55" s="614" t="s">
        <v>97</v>
      </c>
      <c r="L55" s="614" t="s">
        <v>97</v>
      </c>
      <c r="M55" s="614" t="s">
        <v>97</v>
      </c>
      <c r="N55" s="336" t="s">
        <v>522</v>
      </c>
      <c r="O55" s="619" t="s">
        <v>97</v>
      </c>
      <c r="P55" s="619" t="s">
        <v>97</v>
      </c>
      <c r="Q55" s="606">
        <v>0</v>
      </c>
      <c r="R55" s="606">
        <v>0</v>
      </c>
      <c r="S55" s="619" t="s">
        <v>97</v>
      </c>
      <c r="T55" s="336" t="s">
        <v>522</v>
      </c>
      <c r="U55" s="619" t="s">
        <v>97</v>
      </c>
      <c r="V55" s="619" t="s">
        <v>97</v>
      </c>
      <c r="W55" s="606">
        <v>0</v>
      </c>
      <c r="X55" s="606">
        <v>0</v>
      </c>
      <c r="Y55" s="619" t="s">
        <v>97</v>
      </c>
      <c r="Z55" s="614" t="s">
        <v>97</v>
      </c>
      <c r="AA55" s="614" t="s">
        <v>97</v>
      </c>
      <c r="AB55" s="612">
        <v>5.7</v>
      </c>
      <c r="AC55" s="612">
        <v>0</v>
      </c>
      <c r="AD55" s="614" t="s">
        <v>97</v>
      </c>
      <c r="AE55" s="610" t="s">
        <v>97</v>
      </c>
      <c r="AF55" s="610" t="s">
        <v>97</v>
      </c>
      <c r="AG55" s="610" t="s">
        <v>97</v>
      </c>
      <c r="AH55" s="610" t="s">
        <v>97</v>
      </c>
      <c r="AI55" s="610" t="s">
        <v>97</v>
      </c>
      <c r="AJ55" s="619" t="s">
        <v>97</v>
      </c>
      <c r="AK55" s="619" t="s">
        <v>97</v>
      </c>
      <c r="AL55" s="612">
        <v>0</v>
      </c>
      <c r="AM55" s="612">
        <v>0</v>
      </c>
      <c r="AN55" s="614" t="s">
        <v>97</v>
      </c>
      <c r="AO55" s="614" t="s">
        <v>97</v>
      </c>
      <c r="AP55" s="614" t="s">
        <v>97</v>
      </c>
      <c r="AQ55" s="614" t="s">
        <v>97</v>
      </c>
      <c r="AR55" s="614" t="s">
        <v>97</v>
      </c>
      <c r="AS55" s="614" t="s">
        <v>97</v>
      </c>
      <c r="AT55" s="614" t="s">
        <v>97</v>
      </c>
      <c r="AU55" s="614" t="s">
        <v>97</v>
      </c>
      <c r="AV55" s="612">
        <v>0</v>
      </c>
      <c r="AW55" s="612">
        <v>0</v>
      </c>
      <c r="AX55" s="619" t="s">
        <v>97</v>
      </c>
      <c r="AY55" s="614" t="s">
        <v>97</v>
      </c>
      <c r="AZ55" s="614" t="s">
        <v>97</v>
      </c>
      <c r="BA55" s="614" t="s">
        <v>97</v>
      </c>
      <c r="BB55" s="614" t="s">
        <v>97</v>
      </c>
      <c r="BC55" s="614" t="s">
        <v>97</v>
      </c>
      <c r="BD55" s="619" t="s">
        <v>97</v>
      </c>
      <c r="BE55" s="619" t="s">
        <v>97</v>
      </c>
      <c r="BF55" s="612">
        <v>0</v>
      </c>
      <c r="BG55" s="606">
        <v>0</v>
      </c>
      <c r="BH55" s="606">
        <v>0</v>
      </c>
      <c r="BI55" s="614" t="s">
        <v>97</v>
      </c>
      <c r="BJ55" s="614" t="s">
        <v>97</v>
      </c>
      <c r="BK55" s="614" t="s">
        <v>97</v>
      </c>
      <c r="BL55" s="614" t="s">
        <v>97</v>
      </c>
      <c r="BM55" s="614" t="s">
        <v>97</v>
      </c>
      <c r="BN55" s="612">
        <v>0</v>
      </c>
      <c r="BO55" s="614" t="s">
        <v>97</v>
      </c>
      <c r="BP55" s="682" t="s">
        <v>97</v>
      </c>
      <c r="BQ55" s="612">
        <v>0</v>
      </c>
      <c r="BR55" s="682" t="s">
        <v>97</v>
      </c>
      <c r="BS55" s="614" t="s">
        <v>97</v>
      </c>
      <c r="BT55" s="614" t="s">
        <v>97</v>
      </c>
      <c r="BU55" s="614" t="s">
        <v>97</v>
      </c>
      <c r="BV55" s="614" t="s">
        <v>97</v>
      </c>
      <c r="BW55" s="614" t="s">
        <v>97</v>
      </c>
      <c r="BX55" s="332" t="s">
        <v>97</v>
      </c>
    </row>
    <row r="56" spans="1:217" s="276" customFormat="1" ht="42.75" customHeight="1">
      <c r="A56" s="685" t="s">
        <v>660</v>
      </c>
      <c r="B56" s="684" t="s">
        <v>858</v>
      </c>
      <c r="C56" s="217" t="s">
        <v>995</v>
      </c>
      <c r="D56" s="614" t="s">
        <v>97</v>
      </c>
      <c r="E56" s="614" t="s">
        <v>97</v>
      </c>
      <c r="F56" s="614" t="s">
        <v>97</v>
      </c>
      <c r="G56" s="614" t="s">
        <v>97</v>
      </c>
      <c r="H56" s="614" t="s">
        <v>97</v>
      </c>
      <c r="I56" s="614" t="s">
        <v>97</v>
      </c>
      <c r="J56" s="614" t="s">
        <v>97</v>
      </c>
      <c r="K56" s="614" t="s">
        <v>97</v>
      </c>
      <c r="L56" s="614" t="s">
        <v>97</v>
      </c>
      <c r="M56" s="614" t="s">
        <v>97</v>
      </c>
      <c r="N56" s="336" t="s">
        <v>425</v>
      </c>
      <c r="O56" s="619" t="s">
        <v>97</v>
      </c>
      <c r="P56" s="619" t="s">
        <v>97</v>
      </c>
      <c r="Q56" s="606">
        <v>0</v>
      </c>
      <c r="R56" s="606">
        <v>0</v>
      </c>
      <c r="S56" s="619" t="s">
        <v>97</v>
      </c>
      <c r="T56" s="336" t="s">
        <v>425</v>
      </c>
      <c r="U56" s="619" t="s">
        <v>97</v>
      </c>
      <c r="V56" s="619" t="s">
        <v>97</v>
      </c>
      <c r="W56" s="606">
        <v>0</v>
      </c>
      <c r="X56" s="606">
        <v>0</v>
      </c>
      <c r="Y56" s="619" t="s">
        <v>97</v>
      </c>
      <c r="Z56" s="614" t="s">
        <v>97</v>
      </c>
      <c r="AA56" s="614" t="s">
        <v>97</v>
      </c>
      <c r="AB56" s="612">
        <v>0</v>
      </c>
      <c r="AC56" s="612">
        <v>0</v>
      </c>
      <c r="AD56" s="614" t="s">
        <v>97</v>
      </c>
      <c r="AE56" s="610" t="s">
        <v>97</v>
      </c>
      <c r="AF56" s="610" t="s">
        <v>97</v>
      </c>
      <c r="AG56" s="610" t="s">
        <v>97</v>
      </c>
      <c r="AH56" s="610" t="s">
        <v>97</v>
      </c>
      <c r="AI56" s="610" t="s">
        <v>97</v>
      </c>
      <c r="AJ56" s="606">
        <v>0</v>
      </c>
      <c r="AK56" s="855">
        <v>0</v>
      </c>
      <c r="AL56" s="612">
        <v>0</v>
      </c>
      <c r="AM56" s="612">
        <v>0</v>
      </c>
      <c r="AN56" s="614" t="s">
        <v>97</v>
      </c>
      <c r="AO56" s="614" t="s">
        <v>97</v>
      </c>
      <c r="AP56" s="614" t="s">
        <v>97</v>
      </c>
      <c r="AQ56" s="614" t="s">
        <v>97</v>
      </c>
      <c r="AR56" s="614" t="s">
        <v>97</v>
      </c>
      <c r="AS56" s="614" t="s">
        <v>97</v>
      </c>
      <c r="AT56" s="614" t="s">
        <v>97</v>
      </c>
      <c r="AU56" s="614" t="s">
        <v>97</v>
      </c>
      <c r="AV56" s="612">
        <v>0</v>
      </c>
      <c r="AW56" s="612">
        <v>0</v>
      </c>
      <c r="AX56" s="619" t="s">
        <v>97</v>
      </c>
      <c r="AY56" s="614" t="s">
        <v>97</v>
      </c>
      <c r="AZ56" s="614" t="s">
        <v>97</v>
      </c>
      <c r="BA56" s="614" t="s">
        <v>97</v>
      </c>
      <c r="BB56" s="614" t="s">
        <v>97</v>
      </c>
      <c r="BC56" s="614" t="s">
        <v>97</v>
      </c>
      <c r="BD56" s="606" t="s">
        <v>97</v>
      </c>
      <c r="BE56" s="606">
        <v>0</v>
      </c>
      <c r="BF56" s="612">
        <v>0</v>
      </c>
      <c r="BG56" s="606">
        <v>0</v>
      </c>
      <c r="BH56" s="606">
        <v>0</v>
      </c>
      <c r="BI56" s="614" t="s">
        <v>97</v>
      </c>
      <c r="BJ56" s="614" t="s">
        <v>97</v>
      </c>
      <c r="BK56" s="614" t="s">
        <v>97</v>
      </c>
      <c r="BL56" s="614" t="s">
        <v>97</v>
      </c>
      <c r="BM56" s="614" t="s">
        <v>97</v>
      </c>
      <c r="BN56" s="612">
        <v>0</v>
      </c>
      <c r="BO56" s="614" t="s">
        <v>97</v>
      </c>
      <c r="BP56" s="682" t="s">
        <v>97</v>
      </c>
      <c r="BQ56" s="612">
        <v>0</v>
      </c>
      <c r="BR56" s="682" t="s">
        <v>97</v>
      </c>
      <c r="BS56" s="614" t="s">
        <v>97</v>
      </c>
      <c r="BT56" s="614" t="s">
        <v>97</v>
      </c>
      <c r="BU56" s="614" t="s">
        <v>97</v>
      </c>
      <c r="BV56" s="614" t="s">
        <v>97</v>
      </c>
      <c r="BW56" s="614" t="s">
        <v>97</v>
      </c>
      <c r="BX56" s="606" t="s">
        <v>97</v>
      </c>
    </row>
    <row r="57" spans="1:217" s="276" customFormat="1" ht="41.25" customHeight="1">
      <c r="A57" s="685" t="s">
        <v>661</v>
      </c>
      <c r="B57" s="684" t="s">
        <v>859</v>
      </c>
      <c r="C57" s="217" t="s">
        <v>1003</v>
      </c>
      <c r="D57" s="614" t="s">
        <v>97</v>
      </c>
      <c r="E57" s="614" t="s">
        <v>97</v>
      </c>
      <c r="F57" s="614" t="s">
        <v>97</v>
      </c>
      <c r="G57" s="614" t="s">
        <v>97</v>
      </c>
      <c r="H57" s="614" t="s">
        <v>97</v>
      </c>
      <c r="I57" s="614" t="s">
        <v>97</v>
      </c>
      <c r="J57" s="614" t="s">
        <v>97</v>
      </c>
      <c r="K57" s="614" t="s">
        <v>97</v>
      </c>
      <c r="L57" s="614" t="s">
        <v>97</v>
      </c>
      <c r="M57" s="614" t="s">
        <v>97</v>
      </c>
      <c r="N57" s="336" t="s">
        <v>522</v>
      </c>
      <c r="O57" s="619" t="s">
        <v>97</v>
      </c>
      <c r="P57" s="619" t="s">
        <v>97</v>
      </c>
      <c r="Q57" s="606">
        <v>0</v>
      </c>
      <c r="R57" s="606">
        <v>0</v>
      </c>
      <c r="S57" s="619" t="s">
        <v>97</v>
      </c>
      <c r="T57" s="336" t="s">
        <v>522</v>
      </c>
      <c r="U57" s="619" t="s">
        <v>97</v>
      </c>
      <c r="V57" s="619" t="s">
        <v>97</v>
      </c>
      <c r="W57" s="606">
        <v>0</v>
      </c>
      <c r="X57" s="606">
        <v>0</v>
      </c>
      <c r="Y57" s="619" t="s">
        <v>97</v>
      </c>
      <c r="Z57" s="614" t="s">
        <v>97</v>
      </c>
      <c r="AA57" s="614" t="s">
        <v>97</v>
      </c>
      <c r="AB57" s="612">
        <v>0</v>
      </c>
      <c r="AC57" s="612">
        <v>0</v>
      </c>
      <c r="AD57" s="614" t="s">
        <v>97</v>
      </c>
      <c r="AE57" s="610" t="s">
        <v>97</v>
      </c>
      <c r="AF57" s="610" t="s">
        <v>97</v>
      </c>
      <c r="AG57" s="610" t="s">
        <v>97</v>
      </c>
      <c r="AH57" s="610" t="s">
        <v>97</v>
      </c>
      <c r="AI57" s="610" t="s">
        <v>97</v>
      </c>
      <c r="AJ57" s="606">
        <v>0</v>
      </c>
      <c r="AK57" s="855">
        <v>0</v>
      </c>
      <c r="AL57" s="612">
        <v>8.15</v>
      </c>
      <c r="AM57" s="612">
        <v>0</v>
      </c>
      <c r="AN57" s="614" t="s">
        <v>97</v>
      </c>
      <c r="AO57" s="614" t="s">
        <v>97</v>
      </c>
      <c r="AP57" s="614" t="s">
        <v>97</v>
      </c>
      <c r="AQ57" s="614" t="s">
        <v>97</v>
      </c>
      <c r="AR57" s="614" t="s">
        <v>97</v>
      </c>
      <c r="AS57" s="614" t="s">
        <v>97</v>
      </c>
      <c r="AT57" s="614" t="s">
        <v>97</v>
      </c>
      <c r="AU57" s="614" t="s">
        <v>97</v>
      </c>
      <c r="AV57" s="612">
        <v>0</v>
      </c>
      <c r="AW57" s="612">
        <v>0</v>
      </c>
      <c r="AX57" s="619" t="s">
        <v>97</v>
      </c>
      <c r="AY57" s="614" t="s">
        <v>97</v>
      </c>
      <c r="AZ57" s="614" t="s">
        <v>97</v>
      </c>
      <c r="BA57" s="614" t="s">
        <v>97</v>
      </c>
      <c r="BB57" s="614" t="s">
        <v>97</v>
      </c>
      <c r="BC57" s="614" t="s">
        <v>97</v>
      </c>
      <c r="BD57" s="606" t="s">
        <v>97</v>
      </c>
      <c r="BE57" s="606">
        <v>0</v>
      </c>
      <c r="BF57" s="612">
        <v>0</v>
      </c>
      <c r="BG57" s="606">
        <v>0</v>
      </c>
      <c r="BH57" s="606">
        <v>0</v>
      </c>
      <c r="BI57" s="614" t="s">
        <v>97</v>
      </c>
      <c r="BJ57" s="614" t="s">
        <v>97</v>
      </c>
      <c r="BK57" s="614" t="s">
        <v>97</v>
      </c>
      <c r="BL57" s="614" t="s">
        <v>97</v>
      </c>
      <c r="BM57" s="614" t="s">
        <v>97</v>
      </c>
      <c r="BN57" s="612">
        <v>0</v>
      </c>
      <c r="BO57" s="614" t="s">
        <v>97</v>
      </c>
      <c r="BP57" s="682" t="s">
        <v>97</v>
      </c>
      <c r="BQ57" s="612">
        <v>0</v>
      </c>
      <c r="BR57" s="682" t="s">
        <v>97</v>
      </c>
      <c r="BS57" s="614" t="s">
        <v>97</v>
      </c>
      <c r="BT57" s="614" t="s">
        <v>97</v>
      </c>
      <c r="BU57" s="614" t="s">
        <v>97</v>
      </c>
      <c r="BV57" s="614" t="s">
        <v>97</v>
      </c>
      <c r="BW57" s="614" t="s">
        <v>97</v>
      </c>
      <c r="BX57" s="621" t="s">
        <v>97</v>
      </c>
    </row>
    <row r="58" spans="1:217" s="276" customFormat="1" ht="38.25" customHeight="1">
      <c r="A58" s="685" t="s">
        <v>662</v>
      </c>
      <c r="B58" s="684" t="s">
        <v>859</v>
      </c>
      <c r="C58" s="217" t="s">
        <v>1004</v>
      </c>
      <c r="D58" s="614" t="s">
        <v>97</v>
      </c>
      <c r="E58" s="614" t="s">
        <v>97</v>
      </c>
      <c r="F58" s="614" t="s">
        <v>97</v>
      </c>
      <c r="G58" s="614" t="s">
        <v>97</v>
      </c>
      <c r="H58" s="614" t="s">
        <v>97</v>
      </c>
      <c r="I58" s="614" t="s">
        <v>97</v>
      </c>
      <c r="J58" s="614" t="s">
        <v>97</v>
      </c>
      <c r="K58" s="614" t="s">
        <v>97</v>
      </c>
      <c r="L58" s="614" t="s">
        <v>97</v>
      </c>
      <c r="M58" s="614" t="s">
        <v>97</v>
      </c>
      <c r="N58" s="336" t="s">
        <v>425</v>
      </c>
      <c r="O58" s="619" t="s">
        <v>97</v>
      </c>
      <c r="P58" s="619" t="s">
        <v>97</v>
      </c>
      <c r="Q58" s="606">
        <v>0</v>
      </c>
      <c r="R58" s="606">
        <v>0</v>
      </c>
      <c r="S58" s="619" t="s">
        <v>97</v>
      </c>
      <c r="T58" s="336" t="s">
        <v>425</v>
      </c>
      <c r="U58" s="619" t="s">
        <v>97</v>
      </c>
      <c r="V58" s="619" t="s">
        <v>97</v>
      </c>
      <c r="W58" s="606">
        <v>0</v>
      </c>
      <c r="X58" s="606">
        <v>0</v>
      </c>
      <c r="Y58" s="619" t="s">
        <v>97</v>
      </c>
      <c r="Z58" s="614" t="s">
        <v>97</v>
      </c>
      <c r="AA58" s="614" t="s">
        <v>97</v>
      </c>
      <c r="AB58" s="612">
        <v>0</v>
      </c>
      <c r="AC58" s="612">
        <v>0</v>
      </c>
      <c r="AD58" s="614" t="s">
        <v>97</v>
      </c>
      <c r="AE58" s="610" t="s">
        <v>97</v>
      </c>
      <c r="AF58" s="610" t="s">
        <v>97</v>
      </c>
      <c r="AG58" s="610" t="s">
        <v>97</v>
      </c>
      <c r="AH58" s="610" t="s">
        <v>97</v>
      </c>
      <c r="AI58" s="610" t="s">
        <v>97</v>
      </c>
      <c r="AJ58" s="619" t="s">
        <v>97</v>
      </c>
      <c r="AK58" s="619" t="s">
        <v>97</v>
      </c>
      <c r="AL58" s="612">
        <v>0</v>
      </c>
      <c r="AM58" s="612">
        <v>0</v>
      </c>
      <c r="AN58" s="614" t="s">
        <v>97</v>
      </c>
      <c r="AO58" s="614" t="s">
        <v>97</v>
      </c>
      <c r="AP58" s="614" t="s">
        <v>97</v>
      </c>
      <c r="AQ58" s="614" t="s">
        <v>97</v>
      </c>
      <c r="AR58" s="614" t="s">
        <v>97</v>
      </c>
      <c r="AS58" s="614" t="s">
        <v>97</v>
      </c>
      <c r="AT58" s="614" t="s">
        <v>97</v>
      </c>
      <c r="AU58" s="614" t="s">
        <v>97</v>
      </c>
      <c r="AV58" s="612">
        <v>0</v>
      </c>
      <c r="AW58" s="612">
        <v>0</v>
      </c>
      <c r="AX58" s="619" t="s">
        <v>97</v>
      </c>
      <c r="AY58" s="614" t="s">
        <v>97</v>
      </c>
      <c r="AZ58" s="614" t="s">
        <v>97</v>
      </c>
      <c r="BA58" s="614" t="s">
        <v>97</v>
      </c>
      <c r="BB58" s="614" t="s">
        <v>97</v>
      </c>
      <c r="BC58" s="614" t="s">
        <v>97</v>
      </c>
      <c r="BD58" s="619" t="s">
        <v>97</v>
      </c>
      <c r="BE58" s="619" t="s">
        <v>97</v>
      </c>
      <c r="BF58" s="612">
        <v>0</v>
      </c>
      <c r="BG58" s="606">
        <v>0</v>
      </c>
      <c r="BH58" s="606">
        <v>0</v>
      </c>
      <c r="BI58" s="614" t="s">
        <v>97</v>
      </c>
      <c r="BJ58" s="614" t="s">
        <v>97</v>
      </c>
      <c r="BK58" s="614" t="s">
        <v>97</v>
      </c>
      <c r="BL58" s="614" t="s">
        <v>97</v>
      </c>
      <c r="BM58" s="614" t="s">
        <v>97</v>
      </c>
      <c r="BN58" s="612">
        <v>0</v>
      </c>
      <c r="BO58" s="614" t="s">
        <v>97</v>
      </c>
      <c r="BP58" s="682" t="s">
        <v>97</v>
      </c>
      <c r="BQ58" s="612">
        <v>0</v>
      </c>
      <c r="BR58" s="682" t="s">
        <v>97</v>
      </c>
      <c r="BS58" s="614" t="s">
        <v>97</v>
      </c>
      <c r="BT58" s="614" t="s">
        <v>97</v>
      </c>
      <c r="BU58" s="614" t="s">
        <v>97</v>
      </c>
      <c r="BV58" s="614" t="s">
        <v>97</v>
      </c>
      <c r="BW58" s="614" t="s">
        <v>97</v>
      </c>
      <c r="BX58" s="722" t="s">
        <v>97</v>
      </c>
    </row>
    <row r="59" spans="1:217" s="276" customFormat="1" ht="26.25" customHeight="1">
      <c r="A59" s="685" t="s">
        <v>814</v>
      </c>
      <c r="B59" s="684" t="s">
        <v>860</v>
      </c>
      <c r="C59" s="217" t="s">
        <v>1005</v>
      </c>
      <c r="D59" s="614" t="s">
        <v>97</v>
      </c>
      <c r="E59" s="614" t="s">
        <v>97</v>
      </c>
      <c r="F59" s="614" t="s">
        <v>97</v>
      </c>
      <c r="G59" s="614" t="s">
        <v>97</v>
      </c>
      <c r="H59" s="614" t="s">
        <v>97</v>
      </c>
      <c r="I59" s="614" t="s">
        <v>97</v>
      </c>
      <c r="J59" s="614" t="s">
        <v>97</v>
      </c>
      <c r="K59" s="614" t="s">
        <v>97</v>
      </c>
      <c r="L59" s="614" t="s">
        <v>97</v>
      </c>
      <c r="M59" s="614" t="s">
        <v>97</v>
      </c>
      <c r="N59" s="336" t="s">
        <v>522</v>
      </c>
      <c r="O59" s="619" t="s">
        <v>97</v>
      </c>
      <c r="P59" s="619" t="s">
        <v>97</v>
      </c>
      <c r="Q59" s="606">
        <v>0</v>
      </c>
      <c r="R59" s="606">
        <v>0</v>
      </c>
      <c r="S59" s="619" t="s">
        <v>97</v>
      </c>
      <c r="T59" s="336" t="s">
        <v>522</v>
      </c>
      <c r="U59" s="619" t="s">
        <v>97</v>
      </c>
      <c r="V59" s="619" t="s">
        <v>97</v>
      </c>
      <c r="W59" s="606">
        <v>0</v>
      </c>
      <c r="X59" s="606">
        <v>0</v>
      </c>
      <c r="Y59" s="619" t="s">
        <v>97</v>
      </c>
      <c r="Z59" s="614" t="s">
        <v>97</v>
      </c>
      <c r="AA59" s="614" t="s">
        <v>97</v>
      </c>
      <c r="AB59" s="612">
        <v>0</v>
      </c>
      <c r="AC59" s="612">
        <v>0</v>
      </c>
      <c r="AD59" s="614" t="s">
        <v>97</v>
      </c>
      <c r="AE59" s="610" t="s">
        <v>97</v>
      </c>
      <c r="AF59" s="610" t="s">
        <v>97</v>
      </c>
      <c r="AG59" s="610" t="s">
        <v>97</v>
      </c>
      <c r="AH59" s="610" t="s">
        <v>97</v>
      </c>
      <c r="AI59" s="610" t="s">
        <v>97</v>
      </c>
      <c r="AJ59" s="619" t="s">
        <v>97</v>
      </c>
      <c r="AK59" s="619" t="s">
        <v>97</v>
      </c>
      <c r="AL59" s="612">
        <v>3</v>
      </c>
      <c r="AM59" s="612">
        <v>0</v>
      </c>
      <c r="AN59" s="614" t="s">
        <v>97</v>
      </c>
      <c r="AO59" s="614" t="s">
        <v>97</v>
      </c>
      <c r="AP59" s="614" t="s">
        <v>97</v>
      </c>
      <c r="AQ59" s="614" t="s">
        <v>97</v>
      </c>
      <c r="AR59" s="614" t="s">
        <v>97</v>
      </c>
      <c r="AS59" s="614" t="s">
        <v>97</v>
      </c>
      <c r="AT59" s="614" t="s">
        <v>97</v>
      </c>
      <c r="AU59" s="614" t="s">
        <v>97</v>
      </c>
      <c r="AV59" s="612">
        <v>0</v>
      </c>
      <c r="AW59" s="612">
        <v>0</v>
      </c>
      <c r="AX59" s="619" t="s">
        <v>97</v>
      </c>
      <c r="AY59" s="614" t="s">
        <v>97</v>
      </c>
      <c r="AZ59" s="614" t="s">
        <v>97</v>
      </c>
      <c r="BA59" s="614" t="s">
        <v>97</v>
      </c>
      <c r="BB59" s="614" t="s">
        <v>97</v>
      </c>
      <c r="BC59" s="614" t="s">
        <v>97</v>
      </c>
      <c r="BD59" s="619" t="s">
        <v>97</v>
      </c>
      <c r="BE59" s="619" t="s">
        <v>97</v>
      </c>
      <c r="BF59" s="612">
        <v>0</v>
      </c>
      <c r="BG59" s="606">
        <v>0</v>
      </c>
      <c r="BH59" s="606">
        <v>0</v>
      </c>
      <c r="BI59" s="614" t="s">
        <v>97</v>
      </c>
      <c r="BJ59" s="614" t="s">
        <v>97</v>
      </c>
      <c r="BK59" s="614" t="s">
        <v>97</v>
      </c>
      <c r="BL59" s="614" t="s">
        <v>97</v>
      </c>
      <c r="BM59" s="614" t="s">
        <v>97</v>
      </c>
      <c r="BN59" s="612">
        <v>0</v>
      </c>
      <c r="BO59" s="614" t="s">
        <v>97</v>
      </c>
      <c r="BP59" s="682" t="s">
        <v>97</v>
      </c>
      <c r="BQ59" s="612">
        <v>0</v>
      </c>
      <c r="BR59" s="682" t="s">
        <v>97</v>
      </c>
      <c r="BS59" s="614" t="s">
        <v>97</v>
      </c>
      <c r="BT59" s="614" t="s">
        <v>97</v>
      </c>
      <c r="BU59" s="614" t="s">
        <v>97</v>
      </c>
      <c r="BV59" s="614" t="s">
        <v>97</v>
      </c>
      <c r="BW59" s="614" t="s">
        <v>97</v>
      </c>
      <c r="BX59" s="722" t="s">
        <v>97</v>
      </c>
    </row>
    <row r="60" spans="1:217" s="276" customFormat="1">
      <c r="A60" s="685" t="s">
        <v>825</v>
      </c>
      <c r="B60" s="684" t="s">
        <v>860</v>
      </c>
      <c r="C60" s="217" t="s">
        <v>1006</v>
      </c>
      <c r="D60" s="614" t="s">
        <v>97</v>
      </c>
      <c r="E60" s="614" t="s">
        <v>97</v>
      </c>
      <c r="F60" s="614" t="s">
        <v>97</v>
      </c>
      <c r="G60" s="614" t="s">
        <v>97</v>
      </c>
      <c r="H60" s="614" t="s">
        <v>97</v>
      </c>
      <c r="I60" s="614" t="s">
        <v>97</v>
      </c>
      <c r="J60" s="614" t="s">
        <v>97</v>
      </c>
      <c r="K60" s="614" t="s">
        <v>97</v>
      </c>
      <c r="L60" s="614" t="s">
        <v>97</v>
      </c>
      <c r="M60" s="614" t="s">
        <v>97</v>
      </c>
      <c r="N60" s="336" t="s">
        <v>425</v>
      </c>
      <c r="O60" s="619" t="s">
        <v>97</v>
      </c>
      <c r="P60" s="619" t="s">
        <v>97</v>
      </c>
      <c r="Q60" s="606">
        <v>0</v>
      </c>
      <c r="R60" s="606">
        <v>0</v>
      </c>
      <c r="S60" s="619" t="s">
        <v>97</v>
      </c>
      <c r="T60" s="336" t="s">
        <v>425</v>
      </c>
      <c r="U60" s="619" t="s">
        <v>97</v>
      </c>
      <c r="V60" s="619" t="s">
        <v>97</v>
      </c>
      <c r="W60" s="606">
        <v>0</v>
      </c>
      <c r="X60" s="606">
        <v>0</v>
      </c>
      <c r="Y60" s="619" t="s">
        <v>97</v>
      </c>
      <c r="Z60" s="614" t="s">
        <v>97</v>
      </c>
      <c r="AA60" s="614" t="s">
        <v>97</v>
      </c>
      <c r="AB60" s="612">
        <v>0</v>
      </c>
      <c r="AC60" s="612">
        <v>0</v>
      </c>
      <c r="AD60" s="614" t="s">
        <v>97</v>
      </c>
      <c r="AE60" s="610" t="s">
        <v>97</v>
      </c>
      <c r="AF60" s="610" t="s">
        <v>97</v>
      </c>
      <c r="AG60" s="610" t="s">
        <v>97</v>
      </c>
      <c r="AH60" s="610" t="s">
        <v>97</v>
      </c>
      <c r="AI60" s="610" t="s">
        <v>97</v>
      </c>
      <c r="AJ60" s="619" t="s">
        <v>97</v>
      </c>
      <c r="AK60" s="619" t="s">
        <v>97</v>
      </c>
      <c r="AL60" s="612">
        <v>0</v>
      </c>
      <c r="AM60" s="612">
        <v>0</v>
      </c>
      <c r="AN60" s="614" t="s">
        <v>97</v>
      </c>
      <c r="AO60" s="614" t="s">
        <v>97</v>
      </c>
      <c r="AP60" s="614" t="s">
        <v>97</v>
      </c>
      <c r="AQ60" s="614" t="s">
        <v>97</v>
      </c>
      <c r="AR60" s="614" t="s">
        <v>97</v>
      </c>
      <c r="AS60" s="614" t="s">
        <v>97</v>
      </c>
      <c r="AT60" s="614" t="s">
        <v>97</v>
      </c>
      <c r="AU60" s="614" t="s">
        <v>97</v>
      </c>
      <c r="AV60" s="612">
        <v>0</v>
      </c>
      <c r="AW60" s="612">
        <v>0</v>
      </c>
      <c r="AX60" s="619" t="s">
        <v>97</v>
      </c>
      <c r="AY60" s="614" t="s">
        <v>97</v>
      </c>
      <c r="AZ60" s="614" t="s">
        <v>97</v>
      </c>
      <c r="BA60" s="614" t="s">
        <v>97</v>
      </c>
      <c r="BB60" s="614" t="s">
        <v>97</v>
      </c>
      <c r="BC60" s="614" t="s">
        <v>97</v>
      </c>
      <c r="BD60" s="619" t="s">
        <v>97</v>
      </c>
      <c r="BE60" s="619" t="s">
        <v>97</v>
      </c>
      <c r="BF60" s="612">
        <v>0</v>
      </c>
      <c r="BG60" s="606">
        <v>0</v>
      </c>
      <c r="BH60" s="606">
        <v>0</v>
      </c>
      <c r="BI60" s="614" t="s">
        <v>97</v>
      </c>
      <c r="BJ60" s="614" t="s">
        <v>97</v>
      </c>
      <c r="BK60" s="614" t="s">
        <v>97</v>
      </c>
      <c r="BL60" s="614" t="s">
        <v>97</v>
      </c>
      <c r="BM60" s="614" t="s">
        <v>97</v>
      </c>
      <c r="BN60" s="612">
        <v>0</v>
      </c>
      <c r="BO60" s="614" t="s">
        <v>97</v>
      </c>
      <c r="BP60" s="682" t="s">
        <v>97</v>
      </c>
      <c r="BQ60" s="612">
        <v>0</v>
      </c>
      <c r="BR60" s="682" t="s">
        <v>97</v>
      </c>
      <c r="BS60" s="614" t="s">
        <v>97</v>
      </c>
      <c r="BT60" s="614" t="s">
        <v>97</v>
      </c>
      <c r="BU60" s="614" t="s">
        <v>97</v>
      </c>
      <c r="BV60" s="614" t="s">
        <v>97</v>
      </c>
      <c r="BW60" s="614" t="s">
        <v>97</v>
      </c>
      <c r="BX60" s="587" t="s">
        <v>97</v>
      </c>
    </row>
    <row r="61" spans="1:217" s="276" customFormat="1" ht="45">
      <c r="A61" s="685" t="s">
        <v>942</v>
      </c>
      <c r="B61" s="684" t="s">
        <v>861</v>
      </c>
      <c r="C61" s="217" t="s">
        <v>1009</v>
      </c>
      <c r="D61" s="614" t="s">
        <v>97</v>
      </c>
      <c r="E61" s="614" t="s">
        <v>97</v>
      </c>
      <c r="F61" s="614" t="s">
        <v>97</v>
      </c>
      <c r="G61" s="614" t="s">
        <v>97</v>
      </c>
      <c r="H61" s="614" t="s">
        <v>97</v>
      </c>
      <c r="I61" s="614" t="s">
        <v>97</v>
      </c>
      <c r="J61" s="614" t="s">
        <v>97</v>
      </c>
      <c r="K61" s="614" t="s">
        <v>97</v>
      </c>
      <c r="L61" s="614" t="s">
        <v>97</v>
      </c>
      <c r="M61" s="614" t="s">
        <v>97</v>
      </c>
      <c r="N61" s="336" t="s">
        <v>425</v>
      </c>
      <c r="O61" s="619" t="s">
        <v>97</v>
      </c>
      <c r="P61" s="619" t="s">
        <v>97</v>
      </c>
      <c r="Q61" s="606">
        <v>0</v>
      </c>
      <c r="R61" s="606">
        <v>0</v>
      </c>
      <c r="S61" s="619" t="s">
        <v>97</v>
      </c>
      <c r="T61" s="336" t="s">
        <v>425</v>
      </c>
      <c r="U61" s="619" t="s">
        <v>97</v>
      </c>
      <c r="V61" s="619" t="s">
        <v>97</v>
      </c>
      <c r="W61" s="606">
        <v>0</v>
      </c>
      <c r="X61" s="606">
        <v>0</v>
      </c>
      <c r="Y61" s="619" t="s">
        <v>97</v>
      </c>
      <c r="Z61" s="614" t="s">
        <v>97</v>
      </c>
      <c r="AA61" s="614" t="s">
        <v>97</v>
      </c>
      <c r="AB61" s="612">
        <v>0</v>
      </c>
      <c r="AC61" s="612">
        <v>0</v>
      </c>
      <c r="AD61" s="614" t="s">
        <v>97</v>
      </c>
      <c r="AE61" s="610" t="s">
        <v>97</v>
      </c>
      <c r="AF61" s="610" t="s">
        <v>97</v>
      </c>
      <c r="AG61" s="610" t="s">
        <v>97</v>
      </c>
      <c r="AH61" s="610" t="s">
        <v>97</v>
      </c>
      <c r="AI61" s="610" t="s">
        <v>97</v>
      </c>
      <c r="AJ61" s="619" t="s">
        <v>97</v>
      </c>
      <c r="AK61" s="619" t="s">
        <v>97</v>
      </c>
      <c r="AL61" s="612">
        <v>0</v>
      </c>
      <c r="AM61" s="612">
        <v>0</v>
      </c>
      <c r="AN61" s="614" t="s">
        <v>97</v>
      </c>
      <c r="AO61" s="614" t="s">
        <v>97</v>
      </c>
      <c r="AP61" s="614" t="s">
        <v>97</v>
      </c>
      <c r="AQ61" s="614" t="s">
        <v>97</v>
      </c>
      <c r="AR61" s="614" t="s">
        <v>97</v>
      </c>
      <c r="AS61" s="614" t="s">
        <v>97</v>
      </c>
      <c r="AT61" s="614" t="s">
        <v>97</v>
      </c>
      <c r="AU61" s="614" t="s">
        <v>97</v>
      </c>
      <c r="AV61" s="612">
        <v>9.8000000000000007</v>
      </c>
      <c r="AW61" s="612">
        <v>0</v>
      </c>
      <c r="AX61" s="619" t="s">
        <v>97</v>
      </c>
      <c r="AY61" s="614" t="s">
        <v>97</v>
      </c>
      <c r="AZ61" s="614" t="s">
        <v>97</v>
      </c>
      <c r="BA61" s="614" t="s">
        <v>97</v>
      </c>
      <c r="BB61" s="614" t="s">
        <v>97</v>
      </c>
      <c r="BC61" s="614" t="s">
        <v>97</v>
      </c>
      <c r="BD61" s="619" t="s">
        <v>97</v>
      </c>
      <c r="BE61" s="619" t="s">
        <v>97</v>
      </c>
      <c r="BF61" s="612">
        <v>0</v>
      </c>
      <c r="BG61" s="606">
        <v>0</v>
      </c>
      <c r="BH61" s="606">
        <v>0</v>
      </c>
      <c r="BI61" s="614" t="s">
        <v>97</v>
      </c>
      <c r="BJ61" s="614" t="s">
        <v>97</v>
      </c>
      <c r="BK61" s="614" t="s">
        <v>97</v>
      </c>
      <c r="BL61" s="614" t="s">
        <v>97</v>
      </c>
      <c r="BM61" s="614" t="s">
        <v>97</v>
      </c>
      <c r="BN61" s="612">
        <v>0</v>
      </c>
      <c r="BO61" s="614" t="s">
        <v>97</v>
      </c>
      <c r="BP61" s="682" t="s">
        <v>97</v>
      </c>
      <c r="BQ61" s="612">
        <v>0</v>
      </c>
      <c r="BR61" s="682" t="s">
        <v>97</v>
      </c>
      <c r="BS61" s="614" t="s">
        <v>97</v>
      </c>
      <c r="BT61" s="614" t="s">
        <v>97</v>
      </c>
      <c r="BU61" s="614" t="s">
        <v>97</v>
      </c>
      <c r="BV61" s="614" t="s">
        <v>97</v>
      </c>
      <c r="BW61" s="614" t="s">
        <v>97</v>
      </c>
      <c r="BX61" s="332" t="s">
        <v>97</v>
      </c>
    </row>
    <row r="62" spans="1:217" s="600" customFormat="1" ht="45">
      <c r="A62" s="685" t="s">
        <v>943</v>
      </c>
      <c r="B62" s="684" t="s">
        <v>861</v>
      </c>
      <c r="C62" s="217" t="s">
        <v>1010</v>
      </c>
      <c r="D62" s="614" t="s">
        <v>97</v>
      </c>
      <c r="E62" s="614" t="s">
        <v>97</v>
      </c>
      <c r="F62" s="614" t="s">
        <v>97</v>
      </c>
      <c r="G62" s="614" t="s">
        <v>97</v>
      </c>
      <c r="H62" s="614" t="s">
        <v>97</v>
      </c>
      <c r="I62" s="614" t="s">
        <v>97</v>
      </c>
      <c r="J62" s="614" t="s">
        <v>97</v>
      </c>
      <c r="K62" s="614" t="s">
        <v>97</v>
      </c>
      <c r="L62" s="614" t="s">
        <v>97</v>
      </c>
      <c r="M62" s="614" t="s">
        <v>97</v>
      </c>
      <c r="N62" s="336" t="s">
        <v>425</v>
      </c>
      <c r="O62" s="619" t="s">
        <v>97</v>
      </c>
      <c r="P62" s="619" t="s">
        <v>97</v>
      </c>
      <c r="Q62" s="606">
        <v>0</v>
      </c>
      <c r="R62" s="606">
        <v>0</v>
      </c>
      <c r="S62" s="619" t="s">
        <v>97</v>
      </c>
      <c r="T62" s="336" t="s">
        <v>425</v>
      </c>
      <c r="U62" s="619" t="s">
        <v>97</v>
      </c>
      <c r="V62" s="619" t="s">
        <v>97</v>
      </c>
      <c r="W62" s="606">
        <v>0</v>
      </c>
      <c r="X62" s="606">
        <v>0</v>
      </c>
      <c r="Y62" s="619" t="s">
        <v>97</v>
      </c>
      <c r="Z62" s="614" t="s">
        <v>97</v>
      </c>
      <c r="AA62" s="614" t="s">
        <v>97</v>
      </c>
      <c r="AB62" s="612">
        <v>0</v>
      </c>
      <c r="AC62" s="612">
        <v>0</v>
      </c>
      <c r="AD62" s="614" t="s">
        <v>97</v>
      </c>
      <c r="AE62" s="610" t="s">
        <v>97</v>
      </c>
      <c r="AF62" s="610" t="s">
        <v>97</v>
      </c>
      <c r="AG62" s="610" t="s">
        <v>97</v>
      </c>
      <c r="AH62" s="610" t="s">
        <v>97</v>
      </c>
      <c r="AI62" s="610" t="s">
        <v>97</v>
      </c>
      <c r="AJ62" s="619" t="s">
        <v>97</v>
      </c>
      <c r="AK62" s="619" t="s">
        <v>97</v>
      </c>
      <c r="AL62" s="612">
        <v>0</v>
      </c>
      <c r="AM62" s="612">
        <v>0</v>
      </c>
      <c r="AN62" s="614" t="s">
        <v>97</v>
      </c>
      <c r="AO62" s="614" t="s">
        <v>97</v>
      </c>
      <c r="AP62" s="614" t="s">
        <v>97</v>
      </c>
      <c r="AQ62" s="614" t="s">
        <v>97</v>
      </c>
      <c r="AR62" s="614" t="s">
        <v>97</v>
      </c>
      <c r="AS62" s="614" t="s">
        <v>97</v>
      </c>
      <c r="AT62" s="614" t="s">
        <v>97</v>
      </c>
      <c r="AU62" s="614" t="s">
        <v>97</v>
      </c>
      <c r="AV62" s="612">
        <v>0</v>
      </c>
      <c r="AW62" s="612">
        <v>0</v>
      </c>
      <c r="AX62" s="619" t="s">
        <v>97</v>
      </c>
      <c r="AY62" s="614" t="s">
        <v>97</v>
      </c>
      <c r="AZ62" s="614" t="s">
        <v>97</v>
      </c>
      <c r="BA62" s="614" t="s">
        <v>97</v>
      </c>
      <c r="BB62" s="614" t="s">
        <v>97</v>
      </c>
      <c r="BC62" s="614" t="s">
        <v>97</v>
      </c>
      <c r="BD62" s="619" t="s">
        <v>97</v>
      </c>
      <c r="BE62" s="619" t="s">
        <v>97</v>
      </c>
      <c r="BF62" s="612">
        <v>0</v>
      </c>
      <c r="BG62" s="606">
        <v>0</v>
      </c>
      <c r="BH62" s="606">
        <v>0</v>
      </c>
      <c r="BI62" s="614" t="s">
        <v>97</v>
      </c>
      <c r="BJ62" s="614" t="s">
        <v>97</v>
      </c>
      <c r="BK62" s="614" t="s">
        <v>97</v>
      </c>
      <c r="BL62" s="614" t="s">
        <v>97</v>
      </c>
      <c r="BM62" s="614" t="s">
        <v>97</v>
      </c>
      <c r="BN62" s="612">
        <v>0</v>
      </c>
      <c r="BO62" s="614" t="s">
        <v>97</v>
      </c>
      <c r="BP62" s="682" t="s">
        <v>97</v>
      </c>
      <c r="BQ62" s="612">
        <v>0</v>
      </c>
      <c r="BR62" s="682" t="s">
        <v>97</v>
      </c>
      <c r="BS62" s="614" t="s">
        <v>97</v>
      </c>
      <c r="BT62" s="614" t="s">
        <v>97</v>
      </c>
      <c r="BU62" s="614" t="s">
        <v>97</v>
      </c>
      <c r="BV62" s="614" t="s">
        <v>97</v>
      </c>
      <c r="BW62" s="614" t="s">
        <v>97</v>
      </c>
      <c r="BX62" s="332" t="s">
        <v>97</v>
      </c>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274"/>
      <c r="DD62" s="274"/>
      <c r="DE62" s="274"/>
      <c r="DF62" s="274"/>
      <c r="DG62" s="274"/>
      <c r="DH62" s="274"/>
      <c r="DI62" s="274"/>
      <c r="DJ62" s="274"/>
      <c r="DK62" s="274"/>
      <c r="DL62" s="274"/>
      <c r="DM62" s="274"/>
      <c r="DN62" s="274"/>
      <c r="DO62" s="274"/>
      <c r="DP62" s="274"/>
      <c r="DQ62" s="274"/>
      <c r="DR62" s="274"/>
      <c r="DS62" s="274"/>
      <c r="DT62" s="274"/>
      <c r="DU62" s="274"/>
      <c r="DV62" s="274"/>
      <c r="DW62" s="274"/>
      <c r="DX62" s="274"/>
      <c r="DY62" s="274"/>
      <c r="DZ62" s="274"/>
      <c r="EA62" s="274"/>
      <c r="EB62" s="274"/>
      <c r="EC62" s="274"/>
      <c r="ED62" s="274"/>
      <c r="EE62" s="274"/>
      <c r="EF62" s="274"/>
      <c r="EG62" s="274"/>
      <c r="EH62" s="274"/>
      <c r="EI62" s="274"/>
      <c r="EJ62" s="274"/>
      <c r="EK62" s="274"/>
      <c r="EL62" s="274"/>
      <c r="EM62" s="274"/>
      <c r="EN62" s="274"/>
      <c r="EO62" s="274"/>
      <c r="EP62" s="274"/>
      <c r="EQ62" s="274"/>
      <c r="ER62" s="274"/>
      <c r="ES62" s="274"/>
      <c r="ET62" s="274"/>
      <c r="EU62" s="274"/>
      <c r="EV62" s="274"/>
      <c r="EW62" s="274"/>
      <c r="EX62" s="274"/>
      <c r="EY62" s="274"/>
      <c r="EZ62" s="274"/>
      <c r="FA62" s="274"/>
      <c r="FB62" s="274"/>
      <c r="FC62" s="274"/>
      <c r="FD62" s="274"/>
      <c r="FE62" s="274"/>
      <c r="FF62" s="274"/>
      <c r="FG62" s="274"/>
      <c r="FH62" s="274"/>
      <c r="FI62" s="274"/>
      <c r="FJ62" s="274"/>
      <c r="FK62" s="274"/>
      <c r="FL62" s="274"/>
      <c r="FM62" s="274"/>
      <c r="FN62" s="274"/>
      <c r="FO62" s="274"/>
      <c r="FP62" s="274"/>
      <c r="FQ62" s="274"/>
      <c r="FR62" s="274"/>
      <c r="FS62" s="274"/>
      <c r="FT62" s="274"/>
      <c r="FU62" s="274"/>
      <c r="FV62" s="274"/>
      <c r="FW62" s="274"/>
      <c r="FX62" s="274"/>
      <c r="FY62" s="274"/>
      <c r="FZ62" s="274"/>
      <c r="GA62" s="274"/>
      <c r="GB62" s="274"/>
      <c r="GC62" s="274"/>
      <c r="GD62" s="274"/>
      <c r="GE62" s="274"/>
      <c r="GF62" s="274"/>
      <c r="GG62" s="274"/>
      <c r="GH62" s="274"/>
      <c r="GI62" s="274"/>
      <c r="GJ62" s="274"/>
      <c r="GK62" s="274"/>
      <c r="GL62" s="274"/>
      <c r="GM62" s="274"/>
      <c r="GN62" s="274"/>
      <c r="GO62" s="274"/>
      <c r="GP62" s="274"/>
      <c r="GQ62" s="274"/>
      <c r="GR62" s="274"/>
      <c r="GS62" s="274"/>
      <c r="GT62" s="274"/>
      <c r="GU62" s="274"/>
      <c r="GV62" s="274"/>
      <c r="GW62" s="274"/>
      <c r="GX62" s="274"/>
      <c r="GY62" s="274"/>
      <c r="GZ62" s="274"/>
      <c r="HA62" s="274"/>
      <c r="HB62" s="274"/>
      <c r="HC62" s="274"/>
      <c r="HD62" s="274"/>
      <c r="HE62" s="274"/>
      <c r="HF62" s="274"/>
      <c r="HG62" s="274"/>
      <c r="HH62" s="274"/>
      <c r="HI62" s="274"/>
    </row>
    <row r="63" spans="1:217" s="600" customFormat="1" ht="33" customHeight="1">
      <c r="A63" s="685" t="s">
        <v>944</v>
      </c>
      <c r="B63" s="684" t="s">
        <v>862</v>
      </c>
      <c r="C63" s="217" t="s">
        <v>1014</v>
      </c>
      <c r="D63" s="614" t="s">
        <v>97</v>
      </c>
      <c r="E63" s="614" t="s">
        <v>97</v>
      </c>
      <c r="F63" s="614" t="s">
        <v>97</v>
      </c>
      <c r="G63" s="614" t="s">
        <v>97</v>
      </c>
      <c r="H63" s="614" t="s">
        <v>97</v>
      </c>
      <c r="I63" s="614" t="s">
        <v>97</v>
      </c>
      <c r="J63" s="614" t="s">
        <v>97</v>
      </c>
      <c r="K63" s="614" t="s">
        <v>97</v>
      </c>
      <c r="L63" s="614" t="s">
        <v>97</v>
      </c>
      <c r="M63" s="614" t="s">
        <v>97</v>
      </c>
      <c r="N63" s="336"/>
      <c r="O63" s="619"/>
      <c r="P63" s="619"/>
      <c r="Q63" s="606"/>
      <c r="R63" s="606"/>
      <c r="S63" s="619"/>
      <c r="T63" s="336"/>
      <c r="U63" s="619"/>
      <c r="V63" s="619"/>
      <c r="W63" s="606"/>
      <c r="X63" s="606"/>
      <c r="Y63" s="619"/>
      <c r="Z63" s="614" t="s">
        <v>97</v>
      </c>
      <c r="AA63" s="614" t="s">
        <v>97</v>
      </c>
      <c r="AB63" s="612">
        <v>0</v>
      </c>
      <c r="AC63" s="612">
        <v>0</v>
      </c>
      <c r="AD63" s="614" t="s">
        <v>97</v>
      </c>
      <c r="AE63" s="610" t="s">
        <v>97</v>
      </c>
      <c r="AF63" s="610" t="s">
        <v>97</v>
      </c>
      <c r="AG63" s="610" t="s">
        <v>97</v>
      </c>
      <c r="AH63" s="610" t="s">
        <v>97</v>
      </c>
      <c r="AI63" s="610" t="s">
        <v>97</v>
      </c>
      <c r="AJ63" s="619" t="s">
        <v>97</v>
      </c>
      <c r="AK63" s="619" t="s">
        <v>97</v>
      </c>
      <c r="AL63" s="612">
        <v>0</v>
      </c>
      <c r="AM63" s="612">
        <v>0</v>
      </c>
      <c r="AN63" s="614" t="s">
        <v>97</v>
      </c>
      <c r="AO63" s="614" t="s">
        <v>97</v>
      </c>
      <c r="AP63" s="614" t="s">
        <v>97</v>
      </c>
      <c r="AQ63" s="614" t="s">
        <v>97</v>
      </c>
      <c r="AR63" s="614" t="s">
        <v>97</v>
      </c>
      <c r="AS63" s="614" t="s">
        <v>97</v>
      </c>
      <c r="AT63" s="614" t="s">
        <v>97</v>
      </c>
      <c r="AU63" s="614" t="s">
        <v>97</v>
      </c>
      <c r="AV63" s="612">
        <v>0</v>
      </c>
      <c r="AW63" s="612">
        <v>0</v>
      </c>
      <c r="AX63" s="619" t="s">
        <v>97</v>
      </c>
      <c r="AY63" s="614" t="s">
        <v>97</v>
      </c>
      <c r="AZ63" s="614" t="s">
        <v>97</v>
      </c>
      <c r="BA63" s="614" t="s">
        <v>97</v>
      </c>
      <c r="BB63" s="614" t="s">
        <v>97</v>
      </c>
      <c r="BC63" s="614" t="s">
        <v>97</v>
      </c>
      <c r="BD63" s="619" t="s">
        <v>97</v>
      </c>
      <c r="BE63" s="619" t="s">
        <v>97</v>
      </c>
      <c r="BF63" s="612">
        <v>7</v>
      </c>
      <c r="BG63" s="606">
        <v>0</v>
      </c>
      <c r="BH63" s="606">
        <v>0</v>
      </c>
      <c r="BI63" s="614" t="s">
        <v>97</v>
      </c>
      <c r="BJ63" s="614" t="s">
        <v>97</v>
      </c>
      <c r="BK63" s="614" t="s">
        <v>97</v>
      </c>
      <c r="BL63" s="614" t="s">
        <v>97</v>
      </c>
      <c r="BM63" s="614" t="s">
        <v>97</v>
      </c>
      <c r="BN63" s="612">
        <v>0</v>
      </c>
      <c r="BO63" s="614" t="s">
        <v>97</v>
      </c>
      <c r="BP63" s="682" t="s">
        <v>97</v>
      </c>
      <c r="BQ63" s="612">
        <v>0</v>
      </c>
      <c r="BR63" s="682" t="s">
        <v>97</v>
      </c>
      <c r="BS63" s="614" t="s">
        <v>97</v>
      </c>
      <c r="BT63" s="614" t="s">
        <v>97</v>
      </c>
      <c r="BU63" s="614" t="s">
        <v>97</v>
      </c>
      <c r="BV63" s="614" t="s">
        <v>97</v>
      </c>
      <c r="BW63" s="614" t="s">
        <v>97</v>
      </c>
      <c r="BX63" s="332" t="s">
        <v>97</v>
      </c>
      <c r="BY63" s="274"/>
      <c r="BZ63" s="274"/>
      <c r="CA63" s="274"/>
      <c r="CB63" s="274"/>
      <c r="CC63" s="274"/>
      <c r="CD63" s="274"/>
      <c r="CE63" s="274"/>
      <c r="CF63" s="274"/>
      <c r="CG63" s="274"/>
      <c r="CH63" s="274"/>
      <c r="CI63" s="274"/>
      <c r="CJ63" s="274"/>
      <c r="CK63" s="274"/>
      <c r="CL63" s="274"/>
      <c r="CM63" s="274"/>
      <c r="CN63" s="274"/>
      <c r="CO63" s="274"/>
      <c r="CP63" s="274"/>
      <c r="CQ63" s="274"/>
      <c r="CR63" s="274"/>
      <c r="CS63" s="274"/>
      <c r="CT63" s="274"/>
      <c r="CU63" s="274"/>
      <c r="CV63" s="274"/>
      <c r="CW63" s="274"/>
      <c r="CX63" s="274"/>
      <c r="CY63" s="274"/>
      <c r="CZ63" s="274"/>
      <c r="DA63" s="274"/>
      <c r="DB63" s="274"/>
      <c r="DC63" s="274"/>
      <c r="DD63" s="274"/>
      <c r="DE63" s="274"/>
      <c r="DF63" s="274"/>
      <c r="DG63" s="274"/>
      <c r="DH63" s="274"/>
      <c r="DI63" s="274"/>
      <c r="DJ63" s="274"/>
      <c r="DK63" s="274"/>
      <c r="DL63" s="274"/>
      <c r="DM63" s="274"/>
      <c r="DN63" s="274"/>
      <c r="DO63" s="274"/>
      <c r="DP63" s="274"/>
      <c r="DQ63" s="274"/>
      <c r="DR63" s="274"/>
      <c r="DS63" s="274"/>
      <c r="DT63" s="274"/>
      <c r="DU63" s="274"/>
      <c r="DV63" s="274"/>
      <c r="DW63" s="274"/>
      <c r="DX63" s="274"/>
      <c r="DY63" s="274"/>
      <c r="DZ63" s="274"/>
      <c r="EA63" s="274"/>
      <c r="EB63" s="274"/>
      <c r="EC63" s="274"/>
      <c r="ED63" s="274"/>
      <c r="EE63" s="274"/>
      <c r="EF63" s="274"/>
      <c r="EG63" s="274"/>
      <c r="EH63" s="274"/>
      <c r="EI63" s="274"/>
      <c r="EJ63" s="274"/>
      <c r="EK63" s="274"/>
      <c r="EL63" s="274"/>
      <c r="EM63" s="274"/>
      <c r="EN63" s="274"/>
      <c r="EO63" s="274"/>
      <c r="EP63" s="274"/>
      <c r="EQ63" s="274"/>
      <c r="ER63" s="274"/>
      <c r="ES63" s="274"/>
      <c r="ET63" s="274"/>
      <c r="EU63" s="274"/>
      <c r="EV63" s="274"/>
      <c r="EW63" s="274"/>
      <c r="EX63" s="274"/>
      <c r="EY63" s="274"/>
      <c r="EZ63" s="274"/>
      <c r="FA63" s="274"/>
      <c r="FB63" s="274"/>
      <c r="FC63" s="274"/>
      <c r="FD63" s="274"/>
      <c r="FE63" s="274"/>
      <c r="FF63" s="274"/>
      <c r="FG63" s="274"/>
      <c r="FH63" s="274"/>
      <c r="FI63" s="274"/>
      <c r="FJ63" s="274"/>
      <c r="FK63" s="274"/>
      <c r="FL63" s="274"/>
      <c r="FM63" s="274"/>
      <c r="FN63" s="274"/>
      <c r="FO63" s="274"/>
      <c r="FP63" s="274"/>
      <c r="FQ63" s="274"/>
      <c r="FR63" s="274"/>
      <c r="FS63" s="274"/>
      <c r="FT63" s="274"/>
      <c r="FU63" s="274"/>
      <c r="FV63" s="274"/>
      <c r="FW63" s="274"/>
      <c r="FX63" s="274"/>
      <c r="FY63" s="274"/>
      <c r="FZ63" s="274"/>
      <c r="GA63" s="274"/>
      <c r="GB63" s="274"/>
      <c r="GC63" s="274"/>
      <c r="GD63" s="274"/>
      <c r="GE63" s="274"/>
      <c r="GF63" s="274"/>
      <c r="GG63" s="274"/>
      <c r="GH63" s="274"/>
      <c r="GI63" s="274"/>
      <c r="GJ63" s="274"/>
      <c r="GK63" s="274"/>
      <c r="GL63" s="274"/>
      <c r="GM63" s="274"/>
      <c r="GN63" s="274"/>
      <c r="GO63" s="274"/>
      <c r="GP63" s="274"/>
      <c r="GQ63" s="274"/>
      <c r="GR63" s="274"/>
      <c r="GS63" s="274"/>
      <c r="GT63" s="274"/>
      <c r="GU63" s="274"/>
      <c r="GV63" s="274"/>
      <c r="GW63" s="274"/>
      <c r="GX63" s="274"/>
      <c r="GY63" s="274"/>
      <c r="GZ63" s="274"/>
      <c r="HA63" s="274"/>
      <c r="HB63" s="274"/>
      <c r="HC63" s="274"/>
      <c r="HD63" s="274"/>
      <c r="HE63" s="274"/>
      <c r="HF63" s="274"/>
      <c r="HG63" s="274"/>
      <c r="HH63" s="274"/>
      <c r="HI63" s="274"/>
    </row>
    <row r="64" spans="1:217" s="703" customFormat="1" ht="39" customHeight="1">
      <c r="A64" s="685" t="s">
        <v>945</v>
      </c>
      <c r="B64" s="684" t="s">
        <v>862</v>
      </c>
      <c r="C64" s="217" t="s">
        <v>1015</v>
      </c>
      <c r="D64" s="614" t="s">
        <v>97</v>
      </c>
      <c r="E64" s="614" t="s">
        <v>97</v>
      </c>
      <c r="F64" s="614" t="s">
        <v>97</v>
      </c>
      <c r="G64" s="614" t="s">
        <v>97</v>
      </c>
      <c r="H64" s="614" t="s">
        <v>97</v>
      </c>
      <c r="I64" s="614" t="s">
        <v>97</v>
      </c>
      <c r="J64" s="614" t="s">
        <v>97</v>
      </c>
      <c r="K64" s="614" t="s">
        <v>97</v>
      </c>
      <c r="L64" s="614" t="s">
        <v>97</v>
      </c>
      <c r="M64" s="614" t="s">
        <v>97</v>
      </c>
      <c r="N64" s="335" t="s">
        <v>425</v>
      </c>
      <c r="O64" s="706" t="s">
        <v>97</v>
      </c>
      <c r="P64" s="706" t="s">
        <v>97</v>
      </c>
      <c r="Q64" s="705">
        <v>0</v>
      </c>
      <c r="R64" s="705">
        <v>0</v>
      </c>
      <c r="S64" s="706" t="s">
        <v>97</v>
      </c>
      <c r="T64" s="335" t="s">
        <v>425</v>
      </c>
      <c r="U64" s="706" t="s">
        <v>97</v>
      </c>
      <c r="V64" s="706" t="s">
        <v>97</v>
      </c>
      <c r="W64" s="705">
        <v>0</v>
      </c>
      <c r="X64" s="705">
        <v>0</v>
      </c>
      <c r="Y64" s="706" t="s">
        <v>97</v>
      </c>
      <c r="Z64" s="614" t="s">
        <v>97</v>
      </c>
      <c r="AA64" s="614" t="s">
        <v>97</v>
      </c>
      <c r="AB64" s="612">
        <v>0</v>
      </c>
      <c r="AC64" s="612">
        <v>0</v>
      </c>
      <c r="AD64" s="614" t="s">
        <v>97</v>
      </c>
      <c r="AE64" s="610" t="s">
        <v>97</v>
      </c>
      <c r="AF64" s="610" t="s">
        <v>97</v>
      </c>
      <c r="AG64" s="610" t="s">
        <v>97</v>
      </c>
      <c r="AH64" s="610" t="s">
        <v>97</v>
      </c>
      <c r="AI64" s="610" t="s">
        <v>97</v>
      </c>
      <c r="AJ64" s="706" t="s">
        <v>97</v>
      </c>
      <c r="AK64" s="706" t="s">
        <v>97</v>
      </c>
      <c r="AL64" s="612">
        <v>0</v>
      </c>
      <c r="AM64" s="612">
        <v>0</v>
      </c>
      <c r="AN64" s="614" t="s">
        <v>97</v>
      </c>
      <c r="AO64" s="614" t="s">
        <v>97</v>
      </c>
      <c r="AP64" s="614" t="s">
        <v>97</v>
      </c>
      <c r="AQ64" s="614" t="s">
        <v>97</v>
      </c>
      <c r="AR64" s="614" t="s">
        <v>97</v>
      </c>
      <c r="AS64" s="614" t="s">
        <v>97</v>
      </c>
      <c r="AT64" s="614" t="s">
        <v>97</v>
      </c>
      <c r="AU64" s="614" t="s">
        <v>97</v>
      </c>
      <c r="AV64" s="612">
        <v>0</v>
      </c>
      <c r="AW64" s="612">
        <v>0</v>
      </c>
      <c r="AX64" s="619" t="s">
        <v>97</v>
      </c>
      <c r="AY64" s="614" t="s">
        <v>97</v>
      </c>
      <c r="AZ64" s="614" t="s">
        <v>97</v>
      </c>
      <c r="BA64" s="614" t="s">
        <v>97</v>
      </c>
      <c r="BB64" s="614" t="s">
        <v>97</v>
      </c>
      <c r="BC64" s="614" t="s">
        <v>97</v>
      </c>
      <c r="BD64" s="706" t="s">
        <v>97</v>
      </c>
      <c r="BE64" s="706" t="s">
        <v>97</v>
      </c>
      <c r="BF64" s="612">
        <v>0</v>
      </c>
      <c r="BG64" s="606">
        <v>0</v>
      </c>
      <c r="BH64" s="606">
        <v>0</v>
      </c>
      <c r="BI64" s="614" t="s">
        <v>97</v>
      </c>
      <c r="BJ64" s="614" t="s">
        <v>97</v>
      </c>
      <c r="BK64" s="614" t="s">
        <v>97</v>
      </c>
      <c r="BL64" s="614" t="s">
        <v>97</v>
      </c>
      <c r="BM64" s="614" t="s">
        <v>97</v>
      </c>
      <c r="BN64" s="612">
        <v>0</v>
      </c>
      <c r="BO64" s="614" t="s">
        <v>97</v>
      </c>
      <c r="BP64" s="682" t="s">
        <v>97</v>
      </c>
      <c r="BQ64" s="612">
        <v>0</v>
      </c>
      <c r="BR64" s="682" t="s">
        <v>97</v>
      </c>
      <c r="BS64" s="614" t="s">
        <v>97</v>
      </c>
      <c r="BT64" s="614" t="s">
        <v>97</v>
      </c>
      <c r="BU64" s="614" t="s">
        <v>97</v>
      </c>
      <c r="BV64" s="614" t="s">
        <v>97</v>
      </c>
      <c r="BW64" s="614" t="s">
        <v>97</v>
      </c>
      <c r="BX64" s="332" t="s">
        <v>97</v>
      </c>
    </row>
    <row r="65" spans="1:217" s="600" customFormat="1" ht="39" customHeight="1">
      <c r="A65" s="685" t="s">
        <v>946</v>
      </c>
      <c r="B65" s="684" t="s">
        <v>863</v>
      </c>
      <c r="C65" s="217" t="s">
        <v>1016</v>
      </c>
      <c r="D65" s="614" t="s">
        <v>97</v>
      </c>
      <c r="E65" s="614" t="s">
        <v>97</v>
      </c>
      <c r="F65" s="614" t="s">
        <v>97</v>
      </c>
      <c r="G65" s="614" t="s">
        <v>97</v>
      </c>
      <c r="H65" s="614" t="s">
        <v>97</v>
      </c>
      <c r="I65" s="614" t="s">
        <v>97</v>
      </c>
      <c r="J65" s="614" t="s">
        <v>97</v>
      </c>
      <c r="K65" s="614" t="s">
        <v>97</v>
      </c>
      <c r="L65" s="614" t="s">
        <v>97</v>
      </c>
      <c r="M65" s="614" t="s">
        <v>97</v>
      </c>
      <c r="N65" s="336" t="s">
        <v>425</v>
      </c>
      <c r="O65" s="619" t="s">
        <v>97</v>
      </c>
      <c r="P65" s="619" t="s">
        <v>97</v>
      </c>
      <c r="Q65" s="606">
        <v>0</v>
      </c>
      <c r="R65" s="606">
        <v>0</v>
      </c>
      <c r="S65" s="619" t="s">
        <v>97</v>
      </c>
      <c r="T65" s="336" t="s">
        <v>425</v>
      </c>
      <c r="U65" s="619" t="s">
        <v>97</v>
      </c>
      <c r="V65" s="619" t="s">
        <v>97</v>
      </c>
      <c r="W65" s="606">
        <v>0</v>
      </c>
      <c r="X65" s="606">
        <v>0</v>
      </c>
      <c r="Y65" s="619" t="s">
        <v>97</v>
      </c>
      <c r="Z65" s="614" t="s">
        <v>97</v>
      </c>
      <c r="AA65" s="614" t="s">
        <v>97</v>
      </c>
      <c r="AB65" s="612">
        <v>0</v>
      </c>
      <c r="AC65" s="612">
        <v>0</v>
      </c>
      <c r="AD65" s="614" t="s">
        <v>97</v>
      </c>
      <c r="AE65" s="610" t="s">
        <v>97</v>
      </c>
      <c r="AF65" s="610" t="s">
        <v>97</v>
      </c>
      <c r="AG65" s="610" t="s">
        <v>97</v>
      </c>
      <c r="AH65" s="610" t="s">
        <v>97</v>
      </c>
      <c r="AI65" s="610" t="s">
        <v>97</v>
      </c>
      <c r="AJ65" s="619" t="s">
        <v>97</v>
      </c>
      <c r="AK65" s="619" t="s">
        <v>97</v>
      </c>
      <c r="AL65" s="612">
        <v>0</v>
      </c>
      <c r="AM65" s="612">
        <v>0</v>
      </c>
      <c r="AN65" s="614" t="s">
        <v>97</v>
      </c>
      <c r="AO65" s="614" t="s">
        <v>97</v>
      </c>
      <c r="AP65" s="614" t="s">
        <v>97</v>
      </c>
      <c r="AQ65" s="614" t="s">
        <v>97</v>
      </c>
      <c r="AR65" s="614" t="s">
        <v>97</v>
      </c>
      <c r="AS65" s="614" t="s">
        <v>97</v>
      </c>
      <c r="AT65" s="614" t="s">
        <v>97</v>
      </c>
      <c r="AU65" s="614" t="s">
        <v>97</v>
      </c>
      <c r="AV65" s="612">
        <v>0</v>
      </c>
      <c r="AW65" s="612">
        <v>0</v>
      </c>
      <c r="AX65" s="619" t="s">
        <v>97</v>
      </c>
      <c r="AY65" s="614" t="s">
        <v>97</v>
      </c>
      <c r="AZ65" s="614" t="s">
        <v>97</v>
      </c>
      <c r="BA65" s="614" t="s">
        <v>97</v>
      </c>
      <c r="BB65" s="614" t="s">
        <v>97</v>
      </c>
      <c r="BC65" s="614" t="s">
        <v>97</v>
      </c>
      <c r="BD65" s="619" t="s">
        <v>97</v>
      </c>
      <c r="BE65" s="619" t="s">
        <v>97</v>
      </c>
      <c r="BF65" s="612">
        <v>5.5</v>
      </c>
      <c r="BG65" s="606">
        <v>0</v>
      </c>
      <c r="BH65" s="606">
        <v>0</v>
      </c>
      <c r="BI65" s="614" t="s">
        <v>97</v>
      </c>
      <c r="BJ65" s="614" t="s">
        <v>97</v>
      </c>
      <c r="BK65" s="614" t="s">
        <v>97</v>
      </c>
      <c r="BL65" s="614" t="s">
        <v>97</v>
      </c>
      <c r="BM65" s="614" t="s">
        <v>97</v>
      </c>
      <c r="BN65" s="612">
        <v>0</v>
      </c>
      <c r="BO65" s="614" t="s">
        <v>97</v>
      </c>
      <c r="BP65" s="682" t="s">
        <v>97</v>
      </c>
      <c r="BQ65" s="612">
        <v>0</v>
      </c>
      <c r="BR65" s="682" t="s">
        <v>97</v>
      </c>
      <c r="BS65" s="614" t="s">
        <v>97</v>
      </c>
      <c r="BT65" s="614" t="s">
        <v>97</v>
      </c>
      <c r="BU65" s="614" t="s">
        <v>97</v>
      </c>
      <c r="BV65" s="614" t="s">
        <v>97</v>
      </c>
      <c r="BW65" s="614" t="s">
        <v>97</v>
      </c>
      <c r="BX65" s="332" t="s">
        <v>97</v>
      </c>
      <c r="BY65" s="274"/>
      <c r="BZ65" s="274"/>
      <c r="CA65" s="274"/>
      <c r="CB65" s="274"/>
      <c r="CC65" s="274"/>
      <c r="CD65" s="274"/>
      <c r="CE65" s="274"/>
      <c r="CF65" s="274"/>
      <c r="CG65" s="274"/>
      <c r="CH65" s="274"/>
      <c r="CI65" s="274"/>
      <c r="CJ65" s="274"/>
      <c r="CK65" s="274"/>
      <c r="CL65" s="274"/>
      <c r="CM65" s="274"/>
      <c r="CN65" s="274"/>
      <c r="CO65" s="274"/>
      <c r="CP65" s="274"/>
      <c r="CQ65" s="274"/>
      <c r="CR65" s="274"/>
      <c r="CS65" s="274"/>
      <c r="CT65" s="274"/>
      <c r="CU65" s="274"/>
      <c r="CV65" s="274"/>
      <c r="CW65" s="274"/>
      <c r="CX65" s="274"/>
      <c r="CY65" s="274"/>
      <c r="CZ65" s="274"/>
      <c r="DA65" s="274"/>
      <c r="DB65" s="274"/>
      <c r="DC65" s="274"/>
      <c r="DD65" s="274"/>
      <c r="DE65" s="274"/>
      <c r="DF65" s="274"/>
      <c r="DG65" s="274"/>
      <c r="DH65" s="274"/>
      <c r="DI65" s="274"/>
      <c r="DJ65" s="274"/>
      <c r="DK65" s="274"/>
      <c r="DL65" s="274"/>
      <c r="DM65" s="274"/>
      <c r="DN65" s="274"/>
      <c r="DO65" s="274"/>
      <c r="DP65" s="274"/>
      <c r="DQ65" s="274"/>
      <c r="DR65" s="274"/>
      <c r="DS65" s="274"/>
      <c r="DT65" s="274"/>
      <c r="DU65" s="274"/>
      <c r="DV65" s="274"/>
      <c r="DW65" s="274"/>
      <c r="DX65" s="274"/>
      <c r="DY65" s="274"/>
      <c r="DZ65" s="274"/>
      <c r="EA65" s="274"/>
      <c r="EB65" s="274"/>
      <c r="EC65" s="274"/>
      <c r="ED65" s="274"/>
      <c r="EE65" s="274"/>
      <c r="EF65" s="274"/>
      <c r="EG65" s="274"/>
      <c r="EH65" s="274"/>
      <c r="EI65" s="274"/>
      <c r="EJ65" s="274"/>
      <c r="EK65" s="274"/>
      <c r="EL65" s="274"/>
      <c r="EM65" s="274"/>
      <c r="EN65" s="274"/>
      <c r="EO65" s="274"/>
      <c r="EP65" s="274"/>
      <c r="EQ65" s="274"/>
      <c r="ER65" s="274"/>
      <c r="ES65" s="274"/>
      <c r="ET65" s="274"/>
      <c r="EU65" s="274"/>
      <c r="EV65" s="274"/>
      <c r="EW65" s="274"/>
      <c r="EX65" s="274"/>
      <c r="EY65" s="274"/>
      <c r="EZ65" s="274"/>
      <c r="FA65" s="274"/>
      <c r="FB65" s="274"/>
      <c r="FC65" s="274"/>
      <c r="FD65" s="274"/>
      <c r="FE65" s="274"/>
      <c r="FF65" s="274"/>
      <c r="FG65" s="274"/>
      <c r="FH65" s="274"/>
      <c r="FI65" s="274"/>
      <c r="FJ65" s="274"/>
      <c r="FK65" s="274"/>
      <c r="FL65" s="274"/>
      <c r="FM65" s="274"/>
      <c r="FN65" s="274"/>
      <c r="FO65" s="274"/>
      <c r="FP65" s="274"/>
      <c r="FQ65" s="274"/>
      <c r="FR65" s="274"/>
      <c r="FS65" s="274"/>
      <c r="FT65" s="274"/>
      <c r="FU65" s="274"/>
      <c r="FV65" s="274"/>
      <c r="FW65" s="274"/>
      <c r="FX65" s="274"/>
      <c r="FY65" s="274"/>
      <c r="FZ65" s="274"/>
      <c r="GA65" s="274"/>
      <c r="GB65" s="274"/>
      <c r="GC65" s="274"/>
      <c r="GD65" s="274"/>
      <c r="GE65" s="274"/>
      <c r="GF65" s="274"/>
      <c r="GG65" s="274"/>
      <c r="GH65" s="274"/>
      <c r="GI65" s="274"/>
      <c r="GJ65" s="274"/>
      <c r="GK65" s="274"/>
      <c r="GL65" s="274"/>
      <c r="GM65" s="274"/>
      <c r="GN65" s="274"/>
      <c r="GO65" s="274"/>
      <c r="GP65" s="274"/>
      <c r="GQ65" s="274"/>
      <c r="GR65" s="274"/>
      <c r="GS65" s="274"/>
      <c r="GT65" s="274"/>
      <c r="GU65" s="274"/>
      <c r="GV65" s="274"/>
      <c r="GW65" s="274"/>
      <c r="GX65" s="274"/>
      <c r="GY65" s="274"/>
      <c r="GZ65" s="274"/>
      <c r="HA65" s="274"/>
      <c r="HB65" s="274"/>
      <c r="HC65" s="274"/>
      <c r="HD65" s="274"/>
      <c r="HE65" s="274"/>
      <c r="HF65" s="274"/>
      <c r="HG65" s="274"/>
      <c r="HH65" s="274"/>
      <c r="HI65" s="274"/>
    </row>
    <row r="66" spans="1:217" s="276" customFormat="1" ht="39" customHeight="1">
      <c r="A66" s="685" t="s">
        <v>947</v>
      </c>
      <c r="B66" s="684" t="s">
        <v>863</v>
      </c>
      <c r="C66" s="217" t="s">
        <v>1017</v>
      </c>
      <c r="D66" s="614" t="s">
        <v>97</v>
      </c>
      <c r="E66" s="614" t="s">
        <v>97</v>
      </c>
      <c r="F66" s="614" t="s">
        <v>97</v>
      </c>
      <c r="G66" s="614" t="s">
        <v>97</v>
      </c>
      <c r="H66" s="614" t="s">
        <v>97</v>
      </c>
      <c r="I66" s="614" t="s">
        <v>97</v>
      </c>
      <c r="J66" s="614" t="s">
        <v>97</v>
      </c>
      <c r="K66" s="614" t="s">
        <v>97</v>
      </c>
      <c r="L66" s="614" t="s">
        <v>97</v>
      </c>
      <c r="M66" s="614" t="s">
        <v>97</v>
      </c>
      <c r="N66" s="336" t="s">
        <v>425</v>
      </c>
      <c r="O66" s="619" t="s">
        <v>97</v>
      </c>
      <c r="P66" s="619" t="s">
        <v>97</v>
      </c>
      <c r="Q66" s="606">
        <v>0</v>
      </c>
      <c r="R66" s="606">
        <v>0</v>
      </c>
      <c r="S66" s="619" t="s">
        <v>97</v>
      </c>
      <c r="T66" s="336" t="s">
        <v>425</v>
      </c>
      <c r="U66" s="619" t="s">
        <v>97</v>
      </c>
      <c r="V66" s="619" t="s">
        <v>97</v>
      </c>
      <c r="W66" s="606">
        <v>0</v>
      </c>
      <c r="X66" s="606">
        <v>0</v>
      </c>
      <c r="Y66" s="619" t="s">
        <v>97</v>
      </c>
      <c r="Z66" s="614" t="s">
        <v>97</v>
      </c>
      <c r="AA66" s="614" t="s">
        <v>97</v>
      </c>
      <c r="AB66" s="612">
        <v>0</v>
      </c>
      <c r="AC66" s="612">
        <v>0</v>
      </c>
      <c r="AD66" s="614" t="s">
        <v>97</v>
      </c>
      <c r="AE66" s="610" t="s">
        <v>97</v>
      </c>
      <c r="AF66" s="610" t="s">
        <v>97</v>
      </c>
      <c r="AG66" s="610" t="s">
        <v>97</v>
      </c>
      <c r="AH66" s="610" t="s">
        <v>97</v>
      </c>
      <c r="AI66" s="610" t="s">
        <v>97</v>
      </c>
      <c r="AJ66" s="619" t="s">
        <v>97</v>
      </c>
      <c r="AK66" s="619" t="s">
        <v>97</v>
      </c>
      <c r="AL66" s="612">
        <v>0</v>
      </c>
      <c r="AM66" s="612">
        <v>0</v>
      </c>
      <c r="AN66" s="614" t="s">
        <v>97</v>
      </c>
      <c r="AO66" s="614" t="s">
        <v>97</v>
      </c>
      <c r="AP66" s="614" t="s">
        <v>97</v>
      </c>
      <c r="AQ66" s="614" t="s">
        <v>97</v>
      </c>
      <c r="AR66" s="614" t="s">
        <v>97</v>
      </c>
      <c r="AS66" s="614" t="s">
        <v>97</v>
      </c>
      <c r="AT66" s="614" t="s">
        <v>97</v>
      </c>
      <c r="AU66" s="614" t="s">
        <v>97</v>
      </c>
      <c r="AV66" s="612">
        <v>0</v>
      </c>
      <c r="AW66" s="612">
        <v>0</v>
      </c>
      <c r="AX66" s="619" t="s">
        <v>97</v>
      </c>
      <c r="AY66" s="614" t="s">
        <v>97</v>
      </c>
      <c r="AZ66" s="614" t="s">
        <v>97</v>
      </c>
      <c r="BA66" s="614" t="s">
        <v>97</v>
      </c>
      <c r="BB66" s="614" t="s">
        <v>97</v>
      </c>
      <c r="BC66" s="614" t="s">
        <v>97</v>
      </c>
      <c r="BD66" s="619" t="s">
        <v>97</v>
      </c>
      <c r="BE66" s="619" t="s">
        <v>97</v>
      </c>
      <c r="BF66" s="612">
        <v>0</v>
      </c>
      <c r="BG66" s="606">
        <v>0</v>
      </c>
      <c r="BH66" s="606">
        <v>0</v>
      </c>
      <c r="BI66" s="614" t="s">
        <v>97</v>
      </c>
      <c r="BJ66" s="614" t="s">
        <v>97</v>
      </c>
      <c r="BK66" s="614" t="s">
        <v>97</v>
      </c>
      <c r="BL66" s="614" t="s">
        <v>97</v>
      </c>
      <c r="BM66" s="614" t="s">
        <v>97</v>
      </c>
      <c r="BN66" s="612">
        <v>0</v>
      </c>
      <c r="BO66" s="614" t="s">
        <v>97</v>
      </c>
      <c r="BP66" s="682" t="s">
        <v>97</v>
      </c>
      <c r="BQ66" s="612">
        <v>0</v>
      </c>
      <c r="BR66" s="682" t="s">
        <v>97</v>
      </c>
      <c r="BS66" s="614" t="s">
        <v>97</v>
      </c>
      <c r="BT66" s="614" t="s">
        <v>97</v>
      </c>
      <c r="BU66" s="614" t="s">
        <v>97</v>
      </c>
      <c r="BV66" s="614" t="s">
        <v>97</v>
      </c>
      <c r="BW66" s="614" t="s">
        <v>97</v>
      </c>
      <c r="BX66" s="332" t="s">
        <v>97</v>
      </c>
    </row>
    <row r="67" spans="1:217" s="600" customFormat="1" ht="39" customHeight="1">
      <c r="A67" s="685" t="s">
        <v>948</v>
      </c>
      <c r="B67" s="684" t="s">
        <v>864</v>
      </c>
      <c r="C67" s="217" t="s">
        <v>1018</v>
      </c>
      <c r="D67" s="614" t="s">
        <v>97</v>
      </c>
      <c r="E67" s="614" t="s">
        <v>97</v>
      </c>
      <c r="F67" s="614" t="s">
        <v>97</v>
      </c>
      <c r="G67" s="614" t="s">
        <v>97</v>
      </c>
      <c r="H67" s="614" t="s">
        <v>97</v>
      </c>
      <c r="I67" s="614" t="s">
        <v>97</v>
      </c>
      <c r="J67" s="614" t="s">
        <v>97</v>
      </c>
      <c r="K67" s="614" t="s">
        <v>97</v>
      </c>
      <c r="L67" s="614" t="s">
        <v>97</v>
      </c>
      <c r="M67" s="614" t="s">
        <v>97</v>
      </c>
      <c r="N67" s="336"/>
      <c r="O67" s="619"/>
      <c r="P67" s="619"/>
      <c r="Q67" s="606"/>
      <c r="R67" s="606"/>
      <c r="S67" s="619"/>
      <c r="T67" s="336"/>
      <c r="U67" s="619"/>
      <c r="V67" s="619"/>
      <c r="W67" s="606"/>
      <c r="X67" s="606"/>
      <c r="Y67" s="619"/>
      <c r="Z67" s="614" t="s">
        <v>97</v>
      </c>
      <c r="AA67" s="614" t="s">
        <v>97</v>
      </c>
      <c r="AB67" s="612">
        <v>0</v>
      </c>
      <c r="AC67" s="612">
        <v>0</v>
      </c>
      <c r="AD67" s="614" t="s">
        <v>97</v>
      </c>
      <c r="AE67" s="610" t="s">
        <v>97</v>
      </c>
      <c r="AF67" s="610" t="s">
        <v>97</v>
      </c>
      <c r="AG67" s="610" t="s">
        <v>97</v>
      </c>
      <c r="AH67" s="610" t="s">
        <v>97</v>
      </c>
      <c r="AI67" s="610" t="s">
        <v>97</v>
      </c>
      <c r="AJ67" s="619" t="s">
        <v>97</v>
      </c>
      <c r="AK67" s="619" t="s">
        <v>97</v>
      </c>
      <c r="AL67" s="612">
        <v>0</v>
      </c>
      <c r="AM67" s="612">
        <v>0</v>
      </c>
      <c r="AN67" s="614" t="s">
        <v>97</v>
      </c>
      <c r="AO67" s="614" t="s">
        <v>97</v>
      </c>
      <c r="AP67" s="614" t="s">
        <v>97</v>
      </c>
      <c r="AQ67" s="614" t="s">
        <v>97</v>
      </c>
      <c r="AR67" s="614" t="s">
        <v>97</v>
      </c>
      <c r="AS67" s="614" t="s">
        <v>97</v>
      </c>
      <c r="AT67" s="614" t="s">
        <v>97</v>
      </c>
      <c r="AU67" s="614" t="s">
        <v>97</v>
      </c>
      <c r="AV67" s="612">
        <v>0</v>
      </c>
      <c r="AW67" s="612">
        <v>0</v>
      </c>
      <c r="AX67" s="619" t="s">
        <v>97</v>
      </c>
      <c r="AY67" s="614" t="s">
        <v>97</v>
      </c>
      <c r="AZ67" s="614" t="s">
        <v>97</v>
      </c>
      <c r="BA67" s="614" t="s">
        <v>97</v>
      </c>
      <c r="BB67" s="614" t="s">
        <v>97</v>
      </c>
      <c r="BC67" s="614" t="s">
        <v>97</v>
      </c>
      <c r="BD67" s="619" t="s">
        <v>97</v>
      </c>
      <c r="BE67" s="619" t="s">
        <v>97</v>
      </c>
      <c r="BF67" s="612">
        <v>0</v>
      </c>
      <c r="BG67" s="606">
        <v>0</v>
      </c>
      <c r="BH67" s="606">
        <v>0</v>
      </c>
      <c r="BI67" s="614" t="s">
        <v>97</v>
      </c>
      <c r="BJ67" s="614" t="s">
        <v>97</v>
      </c>
      <c r="BK67" s="614" t="s">
        <v>97</v>
      </c>
      <c r="BL67" s="614" t="s">
        <v>97</v>
      </c>
      <c r="BM67" s="614" t="s">
        <v>97</v>
      </c>
      <c r="BN67" s="612">
        <v>0</v>
      </c>
      <c r="BO67" s="614" t="s">
        <v>97</v>
      </c>
      <c r="BP67" s="670">
        <v>10</v>
      </c>
      <c r="BQ67" s="612">
        <v>0</v>
      </c>
      <c r="BR67" s="682" t="s">
        <v>97</v>
      </c>
      <c r="BS67" s="614" t="s">
        <v>97</v>
      </c>
      <c r="BT67" s="614" t="s">
        <v>97</v>
      </c>
      <c r="BU67" s="614" t="s">
        <v>97</v>
      </c>
      <c r="BV67" s="614" t="s">
        <v>97</v>
      </c>
      <c r="BW67" s="614" t="s">
        <v>97</v>
      </c>
      <c r="BX67" s="332" t="s">
        <v>97</v>
      </c>
    </row>
    <row r="68" spans="1:217" s="600" customFormat="1" ht="39" customHeight="1">
      <c r="A68" s="685" t="s">
        <v>949</v>
      </c>
      <c r="B68" s="684" t="s">
        <v>864</v>
      </c>
      <c r="C68" s="217" t="s">
        <v>1019</v>
      </c>
      <c r="D68" s="614" t="s">
        <v>97</v>
      </c>
      <c r="E68" s="614" t="s">
        <v>97</v>
      </c>
      <c r="F68" s="614" t="s">
        <v>97</v>
      </c>
      <c r="G68" s="614" t="s">
        <v>97</v>
      </c>
      <c r="H68" s="614" t="s">
        <v>97</v>
      </c>
      <c r="I68" s="614" t="s">
        <v>97</v>
      </c>
      <c r="J68" s="614" t="s">
        <v>97</v>
      </c>
      <c r="K68" s="614" t="s">
        <v>97</v>
      </c>
      <c r="L68" s="614" t="s">
        <v>97</v>
      </c>
      <c r="M68" s="614" t="s">
        <v>97</v>
      </c>
      <c r="N68" s="336" t="s">
        <v>425</v>
      </c>
      <c r="O68" s="619" t="s">
        <v>97</v>
      </c>
      <c r="P68" s="619" t="s">
        <v>97</v>
      </c>
      <c r="Q68" s="606">
        <v>0</v>
      </c>
      <c r="R68" s="606">
        <v>0</v>
      </c>
      <c r="S68" s="619" t="s">
        <v>97</v>
      </c>
      <c r="T68" s="336" t="s">
        <v>425</v>
      </c>
      <c r="U68" s="619" t="s">
        <v>97</v>
      </c>
      <c r="V68" s="619" t="s">
        <v>97</v>
      </c>
      <c r="W68" s="606">
        <v>0</v>
      </c>
      <c r="X68" s="606">
        <v>0</v>
      </c>
      <c r="Y68" s="619" t="s">
        <v>97</v>
      </c>
      <c r="Z68" s="614" t="s">
        <v>97</v>
      </c>
      <c r="AA68" s="614" t="s">
        <v>97</v>
      </c>
      <c r="AB68" s="612">
        <v>0</v>
      </c>
      <c r="AC68" s="612">
        <v>0</v>
      </c>
      <c r="AD68" s="614" t="s">
        <v>97</v>
      </c>
      <c r="AE68" s="610" t="s">
        <v>97</v>
      </c>
      <c r="AF68" s="610" t="s">
        <v>97</v>
      </c>
      <c r="AG68" s="610" t="s">
        <v>97</v>
      </c>
      <c r="AH68" s="610" t="s">
        <v>97</v>
      </c>
      <c r="AI68" s="610" t="s">
        <v>97</v>
      </c>
      <c r="AJ68" s="619" t="s">
        <v>97</v>
      </c>
      <c r="AK68" s="619" t="s">
        <v>97</v>
      </c>
      <c r="AL68" s="612">
        <v>0</v>
      </c>
      <c r="AM68" s="612">
        <v>0</v>
      </c>
      <c r="AN68" s="614" t="s">
        <v>97</v>
      </c>
      <c r="AO68" s="614" t="s">
        <v>97</v>
      </c>
      <c r="AP68" s="614" t="s">
        <v>97</v>
      </c>
      <c r="AQ68" s="614" t="s">
        <v>97</v>
      </c>
      <c r="AR68" s="614" t="s">
        <v>97</v>
      </c>
      <c r="AS68" s="614" t="s">
        <v>97</v>
      </c>
      <c r="AT68" s="614" t="s">
        <v>97</v>
      </c>
      <c r="AU68" s="614" t="s">
        <v>97</v>
      </c>
      <c r="AV68" s="612">
        <v>0</v>
      </c>
      <c r="AW68" s="612">
        <v>0</v>
      </c>
      <c r="AX68" s="619" t="s">
        <v>97</v>
      </c>
      <c r="AY68" s="614" t="s">
        <v>97</v>
      </c>
      <c r="AZ68" s="614" t="s">
        <v>97</v>
      </c>
      <c r="BA68" s="614" t="s">
        <v>97</v>
      </c>
      <c r="BB68" s="614" t="s">
        <v>97</v>
      </c>
      <c r="BC68" s="614" t="s">
        <v>97</v>
      </c>
      <c r="BD68" s="619" t="s">
        <v>97</v>
      </c>
      <c r="BE68" s="619" t="s">
        <v>97</v>
      </c>
      <c r="BF68" s="612">
        <v>0</v>
      </c>
      <c r="BG68" s="612">
        <v>0</v>
      </c>
      <c r="BH68" s="612">
        <v>0</v>
      </c>
      <c r="BI68" s="614" t="s">
        <v>97</v>
      </c>
      <c r="BJ68" s="614" t="s">
        <v>97</v>
      </c>
      <c r="BK68" s="614" t="s">
        <v>97</v>
      </c>
      <c r="BL68" s="614" t="s">
        <v>97</v>
      </c>
      <c r="BM68" s="614" t="s">
        <v>97</v>
      </c>
      <c r="BN68" s="612">
        <v>0</v>
      </c>
      <c r="BO68" s="614" t="s">
        <v>97</v>
      </c>
      <c r="BP68" s="682" t="s">
        <v>97</v>
      </c>
      <c r="BQ68" s="612">
        <v>0</v>
      </c>
      <c r="BR68" s="682" t="s">
        <v>97</v>
      </c>
      <c r="BS68" s="614" t="s">
        <v>97</v>
      </c>
      <c r="BT68" s="614" t="s">
        <v>97</v>
      </c>
      <c r="BU68" s="614" t="s">
        <v>97</v>
      </c>
      <c r="BV68" s="614" t="s">
        <v>97</v>
      </c>
      <c r="BW68" s="614" t="s">
        <v>97</v>
      </c>
      <c r="BX68" s="332" t="s">
        <v>97</v>
      </c>
    </row>
    <row r="69" spans="1:217" s="717" customFormat="1" ht="38.25" customHeight="1">
      <c r="A69" s="680" t="s">
        <v>156</v>
      </c>
      <c r="B69" s="645" t="s">
        <v>157</v>
      </c>
      <c r="C69" s="644" t="s">
        <v>97</v>
      </c>
      <c r="D69" s="585" t="s">
        <v>97</v>
      </c>
      <c r="E69" s="585" t="s">
        <v>97</v>
      </c>
      <c r="F69" s="585" t="s">
        <v>97</v>
      </c>
      <c r="G69" s="585" t="s">
        <v>97</v>
      </c>
      <c r="H69" s="585" t="s">
        <v>97</v>
      </c>
      <c r="I69" s="585" t="s">
        <v>97</v>
      </c>
      <c r="J69" s="585" t="s">
        <v>97</v>
      </c>
      <c r="K69" s="585" t="s">
        <v>97</v>
      </c>
      <c r="L69" s="585" t="s">
        <v>97</v>
      </c>
      <c r="M69" s="585" t="s">
        <v>97</v>
      </c>
      <c r="N69" s="853" t="s">
        <v>522</v>
      </c>
      <c r="O69" s="642" t="s">
        <v>97</v>
      </c>
      <c r="P69" s="642" t="s">
        <v>97</v>
      </c>
      <c r="Q69" s="631">
        <v>0</v>
      </c>
      <c r="R69" s="631">
        <v>0</v>
      </c>
      <c r="S69" s="642" t="s">
        <v>97</v>
      </c>
      <c r="T69" s="853" t="s">
        <v>522</v>
      </c>
      <c r="U69" s="642" t="s">
        <v>97</v>
      </c>
      <c r="V69" s="642" t="s">
        <v>97</v>
      </c>
      <c r="W69" s="631">
        <v>0</v>
      </c>
      <c r="X69" s="631">
        <v>0</v>
      </c>
      <c r="Y69" s="642" t="s">
        <v>97</v>
      </c>
      <c r="Z69" s="638" t="s">
        <v>97</v>
      </c>
      <c r="AA69" s="638" t="s">
        <v>97</v>
      </c>
      <c r="AB69" s="636">
        <v>0</v>
      </c>
      <c r="AC69" s="636">
        <v>0</v>
      </c>
      <c r="AD69" s="638">
        <f>AD70</f>
        <v>313</v>
      </c>
      <c r="AE69" s="635" t="s">
        <v>97</v>
      </c>
      <c r="AF69" s="635" t="s">
        <v>97</v>
      </c>
      <c r="AG69" s="635" t="s">
        <v>97</v>
      </c>
      <c r="AH69" s="635" t="s">
        <v>97</v>
      </c>
      <c r="AI69" s="635" t="s">
        <v>97</v>
      </c>
      <c r="AJ69" s="642" t="s">
        <v>97</v>
      </c>
      <c r="AK69" s="642" t="s">
        <v>97</v>
      </c>
      <c r="AL69" s="636">
        <f>AL70</f>
        <v>0</v>
      </c>
      <c r="AM69" s="636">
        <v>0</v>
      </c>
      <c r="AN69" s="639">
        <f>AN70</f>
        <v>302</v>
      </c>
      <c r="AO69" s="585" t="s">
        <v>97</v>
      </c>
      <c r="AP69" s="585" t="s">
        <v>97</v>
      </c>
      <c r="AQ69" s="585" t="s">
        <v>97</v>
      </c>
      <c r="AR69" s="585" t="s">
        <v>97</v>
      </c>
      <c r="AS69" s="585" t="s">
        <v>97</v>
      </c>
      <c r="AT69" s="638" t="s">
        <v>97</v>
      </c>
      <c r="AU69" s="638" t="s">
        <v>97</v>
      </c>
      <c r="AV69" s="636">
        <v>0</v>
      </c>
      <c r="AW69" s="636">
        <v>0</v>
      </c>
      <c r="AX69" s="638">
        <f>AX70</f>
        <v>400</v>
      </c>
      <c r="AY69" s="585" t="s">
        <v>97</v>
      </c>
      <c r="AZ69" s="585" t="s">
        <v>97</v>
      </c>
      <c r="BA69" s="585" t="s">
        <v>97</v>
      </c>
      <c r="BB69" s="585" t="s">
        <v>97</v>
      </c>
      <c r="BC69" s="585" t="s">
        <v>97</v>
      </c>
      <c r="BD69" s="642" t="s">
        <v>97</v>
      </c>
      <c r="BE69" s="642" t="s">
        <v>97</v>
      </c>
      <c r="BF69" s="637">
        <v>0</v>
      </c>
      <c r="BG69" s="636">
        <v>0</v>
      </c>
      <c r="BH69" s="635">
        <f>BH70</f>
        <v>411</v>
      </c>
      <c r="BI69" s="585" t="s">
        <v>97</v>
      </c>
      <c r="BJ69" s="585" t="s">
        <v>97</v>
      </c>
      <c r="BK69" s="585" t="s">
        <v>97</v>
      </c>
      <c r="BL69" s="585" t="s">
        <v>97</v>
      </c>
      <c r="BM69" s="585" t="s">
        <v>97</v>
      </c>
      <c r="BN69" s="637">
        <v>0</v>
      </c>
      <c r="BO69" s="585" t="s">
        <v>97</v>
      </c>
      <c r="BP69" s="585">
        <v>0</v>
      </c>
      <c r="BQ69" s="637">
        <v>0</v>
      </c>
      <c r="BR69" s="678">
        <f>BR70</f>
        <v>428</v>
      </c>
      <c r="BS69" s="585" t="s">
        <v>97</v>
      </c>
      <c r="BT69" s="585" t="s">
        <v>97</v>
      </c>
      <c r="BU69" s="585" t="s">
        <v>97</v>
      </c>
      <c r="BV69" s="585" t="s">
        <v>97</v>
      </c>
      <c r="BW69" s="585" t="s">
        <v>97</v>
      </c>
      <c r="BX69" s="854" t="s">
        <v>97</v>
      </c>
    </row>
    <row r="70" spans="1:217" s="600" customFormat="1" ht="30" customHeight="1">
      <c r="A70" s="651" t="s">
        <v>158</v>
      </c>
      <c r="B70" s="650" t="s">
        <v>159</v>
      </c>
      <c r="C70" s="614" t="s">
        <v>97</v>
      </c>
      <c r="D70" s="614" t="s">
        <v>97</v>
      </c>
      <c r="E70" s="614" t="s">
        <v>97</v>
      </c>
      <c r="F70" s="614" t="s">
        <v>97</v>
      </c>
      <c r="G70" s="614" t="s">
        <v>97</v>
      </c>
      <c r="H70" s="614" t="s">
        <v>97</v>
      </c>
      <c r="I70" s="614" t="s">
        <v>97</v>
      </c>
      <c r="J70" s="614" t="s">
        <v>97</v>
      </c>
      <c r="K70" s="614" t="s">
        <v>97</v>
      </c>
      <c r="L70" s="614" t="s">
        <v>97</v>
      </c>
      <c r="M70" s="614" t="s">
        <v>97</v>
      </c>
      <c r="N70" s="336" t="s">
        <v>522</v>
      </c>
      <c r="O70" s="619" t="s">
        <v>97</v>
      </c>
      <c r="P70" s="619" t="s">
        <v>97</v>
      </c>
      <c r="Q70" s="606">
        <v>0</v>
      </c>
      <c r="R70" s="606">
        <v>0</v>
      </c>
      <c r="S70" s="619" t="s">
        <v>97</v>
      </c>
      <c r="T70" s="336" t="s">
        <v>522</v>
      </c>
      <c r="U70" s="619" t="s">
        <v>97</v>
      </c>
      <c r="V70" s="619" t="s">
        <v>97</v>
      </c>
      <c r="W70" s="606">
        <v>0</v>
      </c>
      <c r="X70" s="606">
        <v>0</v>
      </c>
      <c r="Y70" s="619" t="s">
        <v>97</v>
      </c>
      <c r="Z70" s="619" t="s">
        <v>97</v>
      </c>
      <c r="AA70" s="619" t="s">
        <v>97</v>
      </c>
      <c r="AB70" s="606">
        <v>0</v>
      </c>
      <c r="AC70" s="606">
        <v>0</v>
      </c>
      <c r="AD70" s="619">
        <f>AD71</f>
        <v>313</v>
      </c>
      <c r="AE70" s="610" t="s">
        <v>97</v>
      </c>
      <c r="AF70" s="610" t="s">
        <v>97</v>
      </c>
      <c r="AG70" s="610" t="s">
        <v>97</v>
      </c>
      <c r="AH70" s="610" t="s">
        <v>97</v>
      </c>
      <c r="AI70" s="610" t="s">
        <v>97</v>
      </c>
      <c r="AJ70" s="619" t="s">
        <v>97</v>
      </c>
      <c r="AK70" s="619" t="s">
        <v>97</v>
      </c>
      <c r="AL70" s="612">
        <v>0</v>
      </c>
      <c r="AM70" s="612">
        <v>0</v>
      </c>
      <c r="AN70" s="610">
        <f>AN71</f>
        <v>302</v>
      </c>
      <c r="AO70" s="614" t="s">
        <v>97</v>
      </c>
      <c r="AP70" s="614" t="s">
        <v>97</v>
      </c>
      <c r="AQ70" s="614" t="s">
        <v>97</v>
      </c>
      <c r="AR70" s="614" t="s">
        <v>97</v>
      </c>
      <c r="AS70" s="614" t="s">
        <v>97</v>
      </c>
      <c r="AT70" s="614" t="s">
        <v>97</v>
      </c>
      <c r="AU70" s="614" t="s">
        <v>97</v>
      </c>
      <c r="AV70" s="612">
        <v>0</v>
      </c>
      <c r="AW70" s="612">
        <v>0</v>
      </c>
      <c r="AX70" s="614">
        <f>AX71</f>
        <v>400</v>
      </c>
      <c r="AY70" s="614" t="s">
        <v>97</v>
      </c>
      <c r="AZ70" s="614" t="s">
        <v>97</v>
      </c>
      <c r="BA70" s="614" t="s">
        <v>97</v>
      </c>
      <c r="BB70" s="614" t="s">
        <v>97</v>
      </c>
      <c r="BC70" s="614" t="s">
        <v>97</v>
      </c>
      <c r="BD70" s="619" t="s">
        <v>97</v>
      </c>
      <c r="BE70" s="619" t="s">
        <v>97</v>
      </c>
      <c r="BF70" s="612">
        <v>0</v>
      </c>
      <c r="BG70" s="612">
        <v>0</v>
      </c>
      <c r="BH70" s="610">
        <f>BH71</f>
        <v>411</v>
      </c>
      <c r="BI70" s="614" t="s">
        <v>97</v>
      </c>
      <c r="BJ70" s="614" t="s">
        <v>97</v>
      </c>
      <c r="BK70" s="614" t="s">
        <v>97</v>
      </c>
      <c r="BL70" s="614" t="s">
        <v>97</v>
      </c>
      <c r="BM70" s="614" t="s">
        <v>97</v>
      </c>
      <c r="BN70" s="612">
        <v>0</v>
      </c>
      <c r="BO70" s="614" t="s">
        <v>97</v>
      </c>
      <c r="BP70" s="614" t="s">
        <v>97</v>
      </c>
      <c r="BQ70" s="612">
        <v>0</v>
      </c>
      <c r="BR70" s="670">
        <f>BR71</f>
        <v>428</v>
      </c>
      <c r="BS70" s="614" t="s">
        <v>97</v>
      </c>
      <c r="BT70" s="614" t="s">
        <v>97</v>
      </c>
      <c r="BU70" s="614" t="s">
        <v>97</v>
      </c>
      <c r="BV70" s="614" t="s">
        <v>97</v>
      </c>
      <c r="BW70" s="614" t="s">
        <v>97</v>
      </c>
      <c r="BX70" s="332" t="s">
        <v>97</v>
      </c>
    </row>
    <row r="71" spans="1:217" s="600" customFormat="1" ht="27" customHeight="1">
      <c r="A71" s="667" t="s">
        <v>633</v>
      </c>
      <c r="B71" s="673" t="s">
        <v>826</v>
      </c>
      <c r="C71" s="625" t="s">
        <v>996</v>
      </c>
      <c r="D71" s="614" t="s">
        <v>97</v>
      </c>
      <c r="E71" s="614" t="s">
        <v>97</v>
      </c>
      <c r="F71" s="614" t="s">
        <v>97</v>
      </c>
      <c r="G71" s="614" t="s">
        <v>97</v>
      </c>
      <c r="H71" s="614" t="s">
        <v>97</v>
      </c>
      <c r="I71" s="614" t="s">
        <v>97</v>
      </c>
      <c r="J71" s="614" t="s">
        <v>97</v>
      </c>
      <c r="K71" s="614" t="s">
        <v>97</v>
      </c>
      <c r="L71" s="614" t="s">
        <v>97</v>
      </c>
      <c r="M71" s="614" t="s">
        <v>97</v>
      </c>
      <c r="N71" s="336" t="s">
        <v>645</v>
      </c>
      <c r="O71" s="619" t="s">
        <v>97</v>
      </c>
      <c r="P71" s="619" t="s">
        <v>97</v>
      </c>
      <c r="Q71" s="606">
        <v>0</v>
      </c>
      <c r="R71" s="606">
        <v>0</v>
      </c>
      <c r="S71" s="619" t="s">
        <v>97</v>
      </c>
      <c r="T71" s="336" t="s">
        <v>645</v>
      </c>
      <c r="U71" s="619" t="s">
        <v>97</v>
      </c>
      <c r="V71" s="619" t="s">
        <v>97</v>
      </c>
      <c r="W71" s="606">
        <v>0</v>
      </c>
      <c r="X71" s="606">
        <v>0</v>
      </c>
      <c r="Y71" s="619" t="s">
        <v>97</v>
      </c>
      <c r="Z71" s="619" t="s">
        <v>97</v>
      </c>
      <c r="AA71" s="619" t="s">
        <v>97</v>
      </c>
      <c r="AB71" s="606">
        <v>0</v>
      </c>
      <c r="AC71" s="606">
        <v>0</v>
      </c>
      <c r="AD71" s="619">
        <v>313</v>
      </c>
      <c r="AE71" s="610" t="s">
        <v>97</v>
      </c>
      <c r="AF71" s="610" t="s">
        <v>97</v>
      </c>
      <c r="AG71" s="610" t="s">
        <v>97</v>
      </c>
      <c r="AH71" s="610" t="s">
        <v>97</v>
      </c>
      <c r="AI71" s="610" t="s">
        <v>97</v>
      </c>
      <c r="AJ71" s="619" t="s">
        <v>97</v>
      </c>
      <c r="AK71" s="619" t="s">
        <v>97</v>
      </c>
      <c r="AL71" s="606">
        <v>0</v>
      </c>
      <c r="AM71" s="606">
        <v>0</v>
      </c>
      <c r="AN71" s="610">
        <v>302</v>
      </c>
      <c r="AO71" s="614" t="s">
        <v>97</v>
      </c>
      <c r="AP71" s="614" t="s">
        <v>97</v>
      </c>
      <c r="AQ71" s="614" t="s">
        <v>97</v>
      </c>
      <c r="AR71" s="614" t="s">
        <v>97</v>
      </c>
      <c r="AS71" s="614" t="s">
        <v>97</v>
      </c>
      <c r="AT71" s="619" t="s">
        <v>97</v>
      </c>
      <c r="AU71" s="619" t="s">
        <v>97</v>
      </c>
      <c r="AV71" s="606">
        <v>0</v>
      </c>
      <c r="AW71" s="606">
        <v>0</v>
      </c>
      <c r="AX71" s="671">
        <v>400</v>
      </c>
      <c r="AY71" s="614" t="s">
        <v>97</v>
      </c>
      <c r="AZ71" s="614" t="s">
        <v>97</v>
      </c>
      <c r="BA71" s="614" t="s">
        <v>97</v>
      </c>
      <c r="BB71" s="614" t="s">
        <v>97</v>
      </c>
      <c r="BC71" s="614" t="s">
        <v>97</v>
      </c>
      <c r="BD71" s="619" t="s">
        <v>97</v>
      </c>
      <c r="BE71" s="619" t="s">
        <v>97</v>
      </c>
      <c r="BF71" s="612">
        <v>0</v>
      </c>
      <c r="BG71" s="606">
        <v>0</v>
      </c>
      <c r="BH71" s="610">
        <v>411</v>
      </c>
      <c r="BI71" s="614" t="s">
        <v>97</v>
      </c>
      <c r="BJ71" s="614" t="s">
        <v>97</v>
      </c>
      <c r="BK71" s="614" t="s">
        <v>97</v>
      </c>
      <c r="BL71" s="614" t="s">
        <v>97</v>
      </c>
      <c r="BM71" s="614" t="s">
        <v>97</v>
      </c>
      <c r="BN71" s="612">
        <v>0</v>
      </c>
      <c r="BO71" s="614" t="s">
        <v>97</v>
      </c>
      <c r="BP71" s="614" t="s">
        <v>97</v>
      </c>
      <c r="BQ71" s="612">
        <v>0</v>
      </c>
      <c r="BR71" s="670">
        <v>428</v>
      </c>
      <c r="BS71" s="614" t="s">
        <v>97</v>
      </c>
      <c r="BT71" s="614" t="s">
        <v>97</v>
      </c>
      <c r="BU71" s="614" t="s">
        <v>97</v>
      </c>
      <c r="BV71" s="614" t="s">
        <v>97</v>
      </c>
      <c r="BW71" s="614" t="s">
        <v>97</v>
      </c>
      <c r="BX71" s="332" t="s">
        <v>97</v>
      </c>
    </row>
    <row r="72" spans="1:217" s="600" customFormat="1" ht="35.25" customHeight="1">
      <c r="A72" s="651" t="s">
        <v>165</v>
      </c>
      <c r="B72" s="650" t="s">
        <v>166</v>
      </c>
      <c r="C72" s="614" t="s">
        <v>97</v>
      </c>
      <c r="D72" s="614" t="s">
        <v>97</v>
      </c>
      <c r="E72" s="614" t="s">
        <v>97</v>
      </c>
      <c r="F72" s="614" t="s">
        <v>97</v>
      </c>
      <c r="G72" s="614" t="s">
        <v>97</v>
      </c>
      <c r="H72" s="614" t="s">
        <v>97</v>
      </c>
      <c r="I72" s="614" t="s">
        <v>97</v>
      </c>
      <c r="J72" s="614" t="s">
        <v>97</v>
      </c>
      <c r="K72" s="614" t="s">
        <v>97</v>
      </c>
      <c r="L72" s="614" t="s">
        <v>97</v>
      </c>
      <c r="M72" s="614" t="s">
        <v>97</v>
      </c>
      <c r="N72" s="336" t="s">
        <v>426</v>
      </c>
      <c r="O72" s="619" t="s">
        <v>97</v>
      </c>
      <c r="P72" s="619" t="s">
        <v>97</v>
      </c>
      <c r="Q72" s="606">
        <v>0</v>
      </c>
      <c r="R72" s="606">
        <v>0</v>
      </c>
      <c r="S72" s="619" t="s">
        <v>97</v>
      </c>
      <c r="T72" s="336" t="s">
        <v>426</v>
      </c>
      <c r="U72" s="619" t="s">
        <v>97</v>
      </c>
      <c r="V72" s="619" t="s">
        <v>97</v>
      </c>
      <c r="W72" s="606">
        <v>0</v>
      </c>
      <c r="X72" s="606">
        <v>0</v>
      </c>
      <c r="Y72" s="619" t="s">
        <v>97</v>
      </c>
      <c r="Z72" s="614" t="s">
        <v>97</v>
      </c>
      <c r="AA72" s="614" t="s">
        <v>97</v>
      </c>
      <c r="AB72" s="612">
        <f>AB73+AB78</f>
        <v>0</v>
      </c>
      <c r="AC72" s="612">
        <f>AC73+AC78</f>
        <v>0</v>
      </c>
      <c r="AD72" s="606">
        <v>0</v>
      </c>
      <c r="AE72" s="610" t="s">
        <v>97</v>
      </c>
      <c r="AF72" s="610" t="s">
        <v>97</v>
      </c>
      <c r="AG72" s="610" t="s">
        <v>97</v>
      </c>
      <c r="AH72" s="610" t="s">
        <v>97</v>
      </c>
      <c r="AI72" s="610" t="s">
        <v>97</v>
      </c>
      <c r="AJ72" s="619" t="s">
        <v>97</v>
      </c>
      <c r="AK72" s="619" t="s">
        <v>97</v>
      </c>
      <c r="AL72" s="612">
        <f>AL73+AL78</f>
        <v>0</v>
      </c>
      <c r="AM72" s="612">
        <f>AM73+AM78</f>
        <v>0</v>
      </c>
      <c r="AN72" s="612">
        <v>0</v>
      </c>
      <c r="AO72" s="614" t="s">
        <v>97</v>
      </c>
      <c r="AP72" s="614" t="s">
        <v>97</v>
      </c>
      <c r="AQ72" s="614" t="s">
        <v>97</v>
      </c>
      <c r="AR72" s="614" t="s">
        <v>97</v>
      </c>
      <c r="AS72" s="614" t="s">
        <v>97</v>
      </c>
      <c r="AT72" s="614" t="s">
        <v>97</v>
      </c>
      <c r="AU72" s="614" t="s">
        <v>97</v>
      </c>
      <c r="AV72" s="612">
        <f>AV73+AV78</f>
        <v>0</v>
      </c>
      <c r="AW72" s="612">
        <f>AW73+AW78</f>
        <v>0</v>
      </c>
      <c r="AX72" s="612">
        <v>0</v>
      </c>
      <c r="AY72" s="614" t="s">
        <v>97</v>
      </c>
      <c r="AZ72" s="614" t="s">
        <v>97</v>
      </c>
      <c r="BA72" s="614" t="s">
        <v>97</v>
      </c>
      <c r="BB72" s="614" t="s">
        <v>97</v>
      </c>
      <c r="BC72" s="614" t="s">
        <v>97</v>
      </c>
      <c r="BD72" s="619" t="s">
        <v>97</v>
      </c>
      <c r="BE72" s="619" t="s">
        <v>97</v>
      </c>
      <c r="BF72" s="612">
        <v>0</v>
      </c>
      <c r="BG72" s="612">
        <f>BG73+BG78</f>
        <v>0</v>
      </c>
      <c r="BH72" s="612">
        <f>BH73+BH78</f>
        <v>0</v>
      </c>
      <c r="BI72" s="614" t="s">
        <v>97</v>
      </c>
      <c r="BJ72" s="614" t="s">
        <v>97</v>
      </c>
      <c r="BK72" s="614" t="s">
        <v>97</v>
      </c>
      <c r="BL72" s="614" t="s">
        <v>97</v>
      </c>
      <c r="BM72" s="614" t="s">
        <v>97</v>
      </c>
      <c r="BN72" s="612">
        <v>0</v>
      </c>
      <c r="BO72" s="614" t="s">
        <v>97</v>
      </c>
      <c r="BP72" s="614" t="s">
        <v>97</v>
      </c>
      <c r="BQ72" s="612">
        <v>0</v>
      </c>
      <c r="BR72" s="612">
        <v>0</v>
      </c>
      <c r="BS72" s="614" t="s">
        <v>97</v>
      </c>
      <c r="BT72" s="614" t="s">
        <v>97</v>
      </c>
      <c r="BU72" s="614" t="s">
        <v>97</v>
      </c>
      <c r="BV72" s="614" t="s">
        <v>97</v>
      </c>
      <c r="BW72" s="614" t="s">
        <v>97</v>
      </c>
      <c r="BX72" s="332" t="s">
        <v>97</v>
      </c>
    </row>
    <row r="73" spans="1:217" s="600" customFormat="1" ht="35.25" customHeight="1">
      <c r="A73" s="667" t="s">
        <v>167</v>
      </c>
      <c r="B73" s="666" t="s">
        <v>168</v>
      </c>
      <c r="C73" s="619" t="s">
        <v>97</v>
      </c>
      <c r="D73" s="614" t="s">
        <v>97</v>
      </c>
      <c r="E73" s="614" t="s">
        <v>97</v>
      </c>
      <c r="F73" s="614" t="s">
        <v>97</v>
      </c>
      <c r="G73" s="614" t="s">
        <v>97</v>
      </c>
      <c r="H73" s="614" t="s">
        <v>97</v>
      </c>
      <c r="I73" s="614" t="s">
        <v>97</v>
      </c>
      <c r="J73" s="614" t="s">
        <v>97</v>
      </c>
      <c r="K73" s="614" t="s">
        <v>97</v>
      </c>
      <c r="L73" s="614" t="s">
        <v>97</v>
      </c>
      <c r="M73" s="614" t="s">
        <v>97</v>
      </c>
      <c r="N73" s="336" t="s">
        <v>426</v>
      </c>
      <c r="O73" s="619" t="s">
        <v>97</v>
      </c>
      <c r="P73" s="619" t="s">
        <v>97</v>
      </c>
      <c r="Q73" s="606">
        <v>0</v>
      </c>
      <c r="R73" s="606">
        <v>0</v>
      </c>
      <c r="S73" s="619" t="s">
        <v>97</v>
      </c>
      <c r="T73" s="336" t="s">
        <v>426</v>
      </c>
      <c r="U73" s="619" t="s">
        <v>97</v>
      </c>
      <c r="V73" s="619" t="s">
        <v>97</v>
      </c>
      <c r="W73" s="606">
        <v>0</v>
      </c>
      <c r="X73" s="606">
        <v>0</v>
      </c>
      <c r="Y73" s="619" t="s">
        <v>97</v>
      </c>
      <c r="Z73" s="619" t="s">
        <v>97</v>
      </c>
      <c r="AA73" s="619" t="s">
        <v>97</v>
      </c>
      <c r="AB73" s="606">
        <f>SUM(AB74:AB77)</f>
        <v>0</v>
      </c>
      <c r="AC73" s="606">
        <f>SUM(AC74:AC77)</f>
        <v>0</v>
      </c>
      <c r="AD73" s="606">
        <v>0</v>
      </c>
      <c r="AE73" s="610" t="s">
        <v>97</v>
      </c>
      <c r="AF73" s="610" t="s">
        <v>97</v>
      </c>
      <c r="AG73" s="610" t="s">
        <v>97</v>
      </c>
      <c r="AH73" s="610" t="s">
        <v>97</v>
      </c>
      <c r="AI73" s="610" t="s">
        <v>97</v>
      </c>
      <c r="AJ73" s="619" t="s">
        <v>97</v>
      </c>
      <c r="AK73" s="619" t="s">
        <v>97</v>
      </c>
      <c r="AL73" s="606">
        <f>SUM(AL74:AL77)</f>
        <v>0</v>
      </c>
      <c r="AM73" s="606">
        <f>SUM(AM74:AM77)</f>
        <v>0</v>
      </c>
      <c r="AN73" s="612">
        <v>0</v>
      </c>
      <c r="AO73" s="614" t="s">
        <v>97</v>
      </c>
      <c r="AP73" s="614" t="s">
        <v>97</v>
      </c>
      <c r="AQ73" s="614" t="s">
        <v>97</v>
      </c>
      <c r="AR73" s="614" t="s">
        <v>97</v>
      </c>
      <c r="AS73" s="614" t="s">
        <v>97</v>
      </c>
      <c r="AT73" s="619" t="s">
        <v>97</v>
      </c>
      <c r="AU73" s="619" t="s">
        <v>97</v>
      </c>
      <c r="AV73" s="606">
        <f>SUM(AV74:AV77)</f>
        <v>0</v>
      </c>
      <c r="AW73" s="606">
        <f>SUM(AW74:AW77)</f>
        <v>0</v>
      </c>
      <c r="AX73" s="612">
        <v>0</v>
      </c>
      <c r="AY73" s="614" t="s">
        <v>97</v>
      </c>
      <c r="AZ73" s="614" t="s">
        <v>97</v>
      </c>
      <c r="BA73" s="614" t="s">
        <v>97</v>
      </c>
      <c r="BB73" s="614" t="s">
        <v>97</v>
      </c>
      <c r="BC73" s="614" t="s">
        <v>97</v>
      </c>
      <c r="BD73" s="619" t="s">
        <v>97</v>
      </c>
      <c r="BE73" s="619" t="s">
        <v>97</v>
      </c>
      <c r="BF73" s="612">
        <v>0</v>
      </c>
      <c r="BG73" s="606">
        <f>SUM(BG74:BG77)</f>
        <v>0</v>
      </c>
      <c r="BH73" s="606">
        <f>SUM(BH74:BH77)</f>
        <v>0</v>
      </c>
      <c r="BI73" s="614" t="s">
        <v>97</v>
      </c>
      <c r="BJ73" s="614" t="s">
        <v>97</v>
      </c>
      <c r="BK73" s="614" t="s">
        <v>97</v>
      </c>
      <c r="BL73" s="614" t="s">
        <v>97</v>
      </c>
      <c r="BM73" s="614" t="s">
        <v>97</v>
      </c>
      <c r="BN73" s="612">
        <v>0</v>
      </c>
      <c r="BO73" s="614" t="s">
        <v>97</v>
      </c>
      <c r="BP73" s="614" t="s">
        <v>97</v>
      </c>
      <c r="BQ73" s="612">
        <v>0</v>
      </c>
      <c r="BR73" s="612">
        <v>0</v>
      </c>
      <c r="BS73" s="614" t="s">
        <v>97</v>
      </c>
      <c r="BT73" s="614" t="s">
        <v>97</v>
      </c>
      <c r="BU73" s="614" t="s">
        <v>97</v>
      </c>
      <c r="BV73" s="614" t="s">
        <v>97</v>
      </c>
      <c r="BW73" s="614" t="s">
        <v>97</v>
      </c>
      <c r="BX73" s="332" t="s">
        <v>97</v>
      </c>
    </row>
    <row r="74" spans="1:217" s="600" customFormat="1" ht="35.25" customHeight="1">
      <c r="A74" s="651" t="s">
        <v>169</v>
      </c>
      <c r="B74" s="650" t="s">
        <v>170</v>
      </c>
      <c r="C74" s="614" t="s">
        <v>97</v>
      </c>
      <c r="D74" s="614" t="s">
        <v>97</v>
      </c>
      <c r="E74" s="614" t="s">
        <v>97</v>
      </c>
      <c r="F74" s="614" t="s">
        <v>97</v>
      </c>
      <c r="G74" s="614" t="s">
        <v>97</v>
      </c>
      <c r="H74" s="614" t="s">
        <v>97</v>
      </c>
      <c r="I74" s="614" t="s">
        <v>97</v>
      </c>
      <c r="J74" s="614" t="s">
        <v>97</v>
      </c>
      <c r="K74" s="614" t="s">
        <v>97</v>
      </c>
      <c r="L74" s="614" t="s">
        <v>97</v>
      </c>
      <c r="M74" s="614" t="s">
        <v>97</v>
      </c>
      <c r="N74" s="336" t="s">
        <v>426</v>
      </c>
      <c r="O74" s="619" t="s">
        <v>97</v>
      </c>
      <c r="P74" s="619" t="s">
        <v>97</v>
      </c>
      <c r="Q74" s="606">
        <v>0</v>
      </c>
      <c r="R74" s="606">
        <v>0</v>
      </c>
      <c r="S74" s="619" t="s">
        <v>97</v>
      </c>
      <c r="T74" s="336" t="s">
        <v>426</v>
      </c>
      <c r="U74" s="619" t="s">
        <v>97</v>
      </c>
      <c r="V74" s="619" t="s">
        <v>97</v>
      </c>
      <c r="W74" s="606">
        <v>0</v>
      </c>
      <c r="X74" s="606">
        <v>0</v>
      </c>
      <c r="Y74" s="619" t="s">
        <v>97</v>
      </c>
      <c r="Z74" s="614" t="s">
        <v>97</v>
      </c>
      <c r="AA74" s="614" t="s">
        <v>97</v>
      </c>
      <c r="AB74" s="612">
        <v>0</v>
      </c>
      <c r="AC74" s="612">
        <v>0</v>
      </c>
      <c r="AD74" s="606">
        <v>0</v>
      </c>
      <c r="AE74" s="610" t="s">
        <v>97</v>
      </c>
      <c r="AF74" s="610" t="s">
        <v>97</v>
      </c>
      <c r="AG74" s="610" t="s">
        <v>97</v>
      </c>
      <c r="AH74" s="610" t="s">
        <v>97</v>
      </c>
      <c r="AI74" s="610" t="s">
        <v>97</v>
      </c>
      <c r="AJ74" s="619" t="s">
        <v>97</v>
      </c>
      <c r="AK74" s="619" t="s">
        <v>97</v>
      </c>
      <c r="AL74" s="612">
        <v>0</v>
      </c>
      <c r="AM74" s="612">
        <v>0</v>
      </c>
      <c r="AN74" s="612">
        <v>0</v>
      </c>
      <c r="AO74" s="614" t="s">
        <v>97</v>
      </c>
      <c r="AP74" s="614" t="s">
        <v>97</v>
      </c>
      <c r="AQ74" s="614" t="s">
        <v>97</v>
      </c>
      <c r="AR74" s="614" t="s">
        <v>97</v>
      </c>
      <c r="AS74" s="614" t="s">
        <v>97</v>
      </c>
      <c r="AT74" s="614" t="s">
        <v>97</v>
      </c>
      <c r="AU74" s="614" t="s">
        <v>97</v>
      </c>
      <c r="AV74" s="612">
        <v>0</v>
      </c>
      <c r="AW74" s="612">
        <v>0</v>
      </c>
      <c r="AX74" s="612">
        <v>0</v>
      </c>
      <c r="AY74" s="614" t="s">
        <v>97</v>
      </c>
      <c r="AZ74" s="614" t="s">
        <v>97</v>
      </c>
      <c r="BA74" s="614" t="s">
        <v>97</v>
      </c>
      <c r="BB74" s="614" t="s">
        <v>97</v>
      </c>
      <c r="BC74" s="614" t="s">
        <v>97</v>
      </c>
      <c r="BD74" s="619" t="s">
        <v>97</v>
      </c>
      <c r="BE74" s="619" t="s">
        <v>97</v>
      </c>
      <c r="BF74" s="612">
        <v>0</v>
      </c>
      <c r="BG74" s="612">
        <v>0</v>
      </c>
      <c r="BH74" s="612">
        <v>0</v>
      </c>
      <c r="BI74" s="614" t="s">
        <v>97</v>
      </c>
      <c r="BJ74" s="614" t="s">
        <v>97</v>
      </c>
      <c r="BK74" s="614" t="s">
        <v>97</v>
      </c>
      <c r="BL74" s="614" t="s">
        <v>97</v>
      </c>
      <c r="BM74" s="614" t="s">
        <v>97</v>
      </c>
      <c r="BN74" s="612">
        <v>0</v>
      </c>
      <c r="BO74" s="614" t="s">
        <v>97</v>
      </c>
      <c r="BP74" s="614" t="s">
        <v>97</v>
      </c>
      <c r="BQ74" s="612">
        <v>0</v>
      </c>
      <c r="BR74" s="612">
        <v>0</v>
      </c>
      <c r="BS74" s="614" t="s">
        <v>97</v>
      </c>
      <c r="BT74" s="614" t="s">
        <v>97</v>
      </c>
      <c r="BU74" s="614" t="s">
        <v>97</v>
      </c>
      <c r="BV74" s="614" t="s">
        <v>97</v>
      </c>
      <c r="BW74" s="614" t="s">
        <v>97</v>
      </c>
      <c r="BX74" s="332" t="s">
        <v>97</v>
      </c>
    </row>
    <row r="75" spans="1:217" s="600" customFormat="1" ht="35.25" customHeight="1">
      <c r="A75" s="651" t="s">
        <v>171</v>
      </c>
      <c r="B75" s="650" t="s">
        <v>172</v>
      </c>
      <c r="C75" s="614" t="s">
        <v>97</v>
      </c>
      <c r="D75" s="614" t="s">
        <v>97</v>
      </c>
      <c r="E75" s="614" t="s">
        <v>97</v>
      </c>
      <c r="F75" s="614" t="s">
        <v>97</v>
      </c>
      <c r="G75" s="614" t="s">
        <v>97</v>
      </c>
      <c r="H75" s="614" t="s">
        <v>97</v>
      </c>
      <c r="I75" s="614" t="s">
        <v>97</v>
      </c>
      <c r="J75" s="614" t="s">
        <v>97</v>
      </c>
      <c r="K75" s="614" t="s">
        <v>97</v>
      </c>
      <c r="L75" s="614" t="s">
        <v>97</v>
      </c>
      <c r="M75" s="614" t="s">
        <v>97</v>
      </c>
      <c r="N75" s="336" t="s">
        <v>425</v>
      </c>
      <c r="O75" s="619" t="s">
        <v>97</v>
      </c>
      <c r="P75" s="619" t="s">
        <v>97</v>
      </c>
      <c r="Q75" s="606">
        <v>0</v>
      </c>
      <c r="R75" s="606">
        <v>0</v>
      </c>
      <c r="S75" s="619" t="s">
        <v>97</v>
      </c>
      <c r="T75" s="336" t="s">
        <v>425</v>
      </c>
      <c r="U75" s="619" t="s">
        <v>97</v>
      </c>
      <c r="V75" s="619" t="s">
        <v>97</v>
      </c>
      <c r="W75" s="606">
        <v>0</v>
      </c>
      <c r="X75" s="606">
        <v>0</v>
      </c>
      <c r="Y75" s="619" t="s">
        <v>97</v>
      </c>
      <c r="Z75" s="614" t="s">
        <v>97</v>
      </c>
      <c r="AA75" s="614" t="s">
        <v>97</v>
      </c>
      <c r="AB75" s="612">
        <v>0</v>
      </c>
      <c r="AC75" s="612">
        <v>0</v>
      </c>
      <c r="AD75" s="606">
        <v>0</v>
      </c>
      <c r="AE75" s="610" t="s">
        <v>97</v>
      </c>
      <c r="AF75" s="610" t="s">
        <v>97</v>
      </c>
      <c r="AG75" s="610" t="s">
        <v>97</v>
      </c>
      <c r="AH75" s="610" t="s">
        <v>97</v>
      </c>
      <c r="AI75" s="610" t="s">
        <v>97</v>
      </c>
      <c r="AJ75" s="619" t="s">
        <v>97</v>
      </c>
      <c r="AK75" s="619" t="s">
        <v>97</v>
      </c>
      <c r="AL75" s="612">
        <v>0</v>
      </c>
      <c r="AM75" s="612">
        <v>0</v>
      </c>
      <c r="AN75" s="612">
        <v>0</v>
      </c>
      <c r="AO75" s="614" t="s">
        <v>97</v>
      </c>
      <c r="AP75" s="614" t="s">
        <v>97</v>
      </c>
      <c r="AQ75" s="614" t="s">
        <v>97</v>
      </c>
      <c r="AR75" s="614" t="s">
        <v>97</v>
      </c>
      <c r="AS75" s="614" t="s">
        <v>97</v>
      </c>
      <c r="AT75" s="614" t="s">
        <v>97</v>
      </c>
      <c r="AU75" s="614" t="s">
        <v>97</v>
      </c>
      <c r="AV75" s="612">
        <v>0</v>
      </c>
      <c r="AW75" s="612">
        <v>0</v>
      </c>
      <c r="AX75" s="612">
        <v>0</v>
      </c>
      <c r="AY75" s="614" t="s">
        <v>97</v>
      </c>
      <c r="AZ75" s="614" t="s">
        <v>97</v>
      </c>
      <c r="BA75" s="614" t="s">
        <v>97</v>
      </c>
      <c r="BB75" s="614" t="s">
        <v>97</v>
      </c>
      <c r="BC75" s="614" t="s">
        <v>97</v>
      </c>
      <c r="BD75" s="619" t="s">
        <v>97</v>
      </c>
      <c r="BE75" s="619" t="s">
        <v>97</v>
      </c>
      <c r="BF75" s="612">
        <v>0</v>
      </c>
      <c r="BG75" s="612">
        <v>0</v>
      </c>
      <c r="BH75" s="612">
        <v>0</v>
      </c>
      <c r="BI75" s="614" t="s">
        <v>97</v>
      </c>
      <c r="BJ75" s="614" t="s">
        <v>97</v>
      </c>
      <c r="BK75" s="614" t="s">
        <v>97</v>
      </c>
      <c r="BL75" s="614" t="s">
        <v>97</v>
      </c>
      <c r="BM75" s="614" t="s">
        <v>97</v>
      </c>
      <c r="BN75" s="612">
        <v>0</v>
      </c>
      <c r="BO75" s="614" t="s">
        <v>97</v>
      </c>
      <c r="BP75" s="614" t="s">
        <v>97</v>
      </c>
      <c r="BQ75" s="612">
        <v>0</v>
      </c>
      <c r="BR75" s="612">
        <v>0</v>
      </c>
      <c r="BS75" s="614" t="s">
        <v>97</v>
      </c>
      <c r="BT75" s="614" t="s">
        <v>97</v>
      </c>
      <c r="BU75" s="614" t="s">
        <v>97</v>
      </c>
      <c r="BV75" s="614" t="s">
        <v>97</v>
      </c>
      <c r="BW75" s="614" t="s">
        <v>97</v>
      </c>
      <c r="BX75" s="332" t="s">
        <v>97</v>
      </c>
    </row>
    <row r="76" spans="1:217" s="709" customFormat="1" ht="35.25" customHeight="1">
      <c r="A76" s="651" t="s">
        <v>173</v>
      </c>
      <c r="B76" s="650" t="s">
        <v>174</v>
      </c>
      <c r="C76" s="614" t="s">
        <v>97</v>
      </c>
      <c r="D76" s="614" t="s">
        <v>97</v>
      </c>
      <c r="E76" s="614" t="s">
        <v>97</v>
      </c>
      <c r="F76" s="614" t="s">
        <v>97</v>
      </c>
      <c r="G76" s="614" t="s">
        <v>97</v>
      </c>
      <c r="H76" s="614" t="s">
        <v>97</v>
      </c>
      <c r="I76" s="614" t="s">
        <v>97</v>
      </c>
      <c r="J76" s="614" t="s">
        <v>97</v>
      </c>
      <c r="K76" s="614" t="s">
        <v>97</v>
      </c>
      <c r="L76" s="614" t="s">
        <v>97</v>
      </c>
      <c r="M76" s="614" t="s">
        <v>97</v>
      </c>
      <c r="N76" s="337" t="s">
        <v>425</v>
      </c>
      <c r="O76" s="772" t="s">
        <v>97</v>
      </c>
      <c r="P76" s="772" t="s">
        <v>97</v>
      </c>
      <c r="Q76" s="771">
        <f>Q77</f>
        <v>0</v>
      </c>
      <c r="R76" s="771">
        <f>R77</f>
        <v>0</v>
      </c>
      <c r="S76" s="772" t="s">
        <v>97</v>
      </c>
      <c r="T76" s="337" t="s">
        <v>425</v>
      </c>
      <c r="U76" s="772" t="s">
        <v>97</v>
      </c>
      <c r="V76" s="772" t="s">
        <v>97</v>
      </c>
      <c r="W76" s="771">
        <f>W77</f>
        <v>0</v>
      </c>
      <c r="X76" s="771">
        <f>X77</f>
        <v>0</v>
      </c>
      <c r="Y76" s="772" t="s">
        <v>97</v>
      </c>
      <c r="Z76" s="614" t="s">
        <v>97</v>
      </c>
      <c r="AA76" s="614" t="s">
        <v>97</v>
      </c>
      <c r="AB76" s="612">
        <v>0</v>
      </c>
      <c r="AC76" s="612">
        <v>0</v>
      </c>
      <c r="AD76" s="606">
        <v>0</v>
      </c>
      <c r="AE76" s="610" t="s">
        <v>97</v>
      </c>
      <c r="AF76" s="610" t="s">
        <v>97</v>
      </c>
      <c r="AG76" s="610" t="s">
        <v>97</v>
      </c>
      <c r="AH76" s="610" t="s">
        <v>97</v>
      </c>
      <c r="AI76" s="610" t="s">
        <v>97</v>
      </c>
      <c r="AJ76" s="772" t="s">
        <v>97</v>
      </c>
      <c r="AK76" s="772" t="s">
        <v>97</v>
      </c>
      <c r="AL76" s="612">
        <v>0</v>
      </c>
      <c r="AM76" s="612">
        <v>0</v>
      </c>
      <c r="AN76" s="612">
        <v>0</v>
      </c>
      <c r="AO76" s="614" t="s">
        <v>97</v>
      </c>
      <c r="AP76" s="614" t="s">
        <v>97</v>
      </c>
      <c r="AQ76" s="614" t="s">
        <v>97</v>
      </c>
      <c r="AR76" s="614" t="s">
        <v>97</v>
      </c>
      <c r="AS76" s="614" t="s">
        <v>97</v>
      </c>
      <c r="AT76" s="614" t="s">
        <v>97</v>
      </c>
      <c r="AU76" s="614" t="s">
        <v>97</v>
      </c>
      <c r="AV76" s="612">
        <v>0</v>
      </c>
      <c r="AW76" s="612">
        <v>0</v>
      </c>
      <c r="AX76" s="612">
        <v>0</v>
      </c>
      <c r="AY76" s="614" t="s">
        <v>97</v>
      </c>
      <c r="AZ76" s="614" t="s">
        <v>97</v>
      </c>
      <c r="BA76" s="614" t="s">
        <v>97</v>
      </c>
      <c r="BB76" s="614" t="s">
        <v>97</v>
      </c>
      <c r="BC76" s="614" t="s">
        <v>97</v>
      </c>
      <c r="BD76" s="772" t="s">
        <v>97</v>
      </c>
      <c r="BE76" s="772" t="s">
        <v>97</v>
      </c>
      <c r="BF76" s="612">
        <v>0</v>
      </c>
      <c r="BG76" s="612">
        <v>0</v>
      </c>
      <c r="BH76" s="612">
        <v>0</v>
      </c>
      <c r="BI76" s="614" t="s">
        <v>97</v>
      </c>
      <c r="BJ76" s="614" t="s">
        <v>97</v>
      </c>
      <c r="BK76" s="614" t="s">
        <v>97</v>
      </c>
      <c r="BL76" s="614" t="s">
        <v>97</v>
      </c>
      <c r="BM76" s="614" t="s">
        <v>97</v>
      </c>
      <c r="BN76" s="612">
        <v>0</v>
      </c>
      <c r="BO76" s="614" t="s">
        <v>97</v>
      </c>
      <c r="BP76" s="614" t="s">
        <v>97</v>
      </c>
      <c r="BQ76" s="612">
        <v>0</v>
      </c>
      <c r="BR76" s="612">
        <v>0</v>
      </c>
      <c r="BS76" s="614" t="s">
        <v>97</v>
      </c>
      <c r="BT76" s="614" t="s">
        <v>97</v>
      </c>
      <c r="BU76" s="614" t="s">
        <v>97</v>
      </c>
      <c r="BV76" s="614" t="s">
        <v>97</v>
      </c>
      <c r="BW76" s="614" t="s">
        <v>97</v>
      </c>
      <c r="BX76" s="332" t="s">
        <v>97</v>
      </c>
    </row>
    <row r="77" spans="1:217" s="761" customFormat="1" ht="31.5">
      <c r="A77" s="651" t="s">
        <v>175</v>
      </c>
      <c r="B77" s="650" t="s">
        <v>176</v>
      </c>
      <c r="C77" s="614" t="s">
        <v>97</v>
      </c>
      <c r="D77" s="614" t="s">
        <v>97</v>
      </c>
      <c r="E77" s="614" t="s">
        <v>97</v>
      </c>
      <c r="F77" s="614" t="s">
        <v>97</v>
      </c>
      <c r="G77" s="614" t="s">
        <v>97</v>
      </c>
      <c r="H77" s="614" t="s">
        <v>97</v>
      </c>
      <c r="I77" s="614" t="s">
        <v>97</v>
      </c>
      <c r="J77" s="614" t="s">
        <v>97</v>
      </c>
      <c r="K77" s="614" t="s">
        <v>97</v>
      </c>
      <c r="L77" s="614" t="s">
        <v>97</v>
      </c>
      <c r="M77" s="614" t="s">
        <v>97</v>
      </c>
      <c r="N77" s="367" t="s">
        <v>427</v>
      </c>
      <c r="O77" s="648" t="s">
        <v>97</v>
      </c>
      <c r="P77" s="648" t="s">
        <v>97</v>
      </c>
      <c r="Q77" s="689">
        <v>0</v>
      </c>
      <c r="R77" s="689">
        <v>0</v>
      </c>
      <c r="S77" s="648" t="s">
        <v>97</v>
      </c>
      <c r="T77" s="367" t="s">
        <v>427</v>
      </c>
      <c r="U77" s="648" t="s">
        <v>97</v>
      </c>
      <c r="V77" s="648" t="s">
        <v>97</v>
      </c>
      <c r="W77" s="689">
        <v>0</v>
      </c>
      <c r="X77" s="689">
        <v>0</v>
      </c>
      <c r="Y77" s="648" t="s">
        <v>97</v>
      </c>
      <c r="Z77" s="614" t="s">
        <v>97</v>
      </c>
      <c r="AA77" s="614" t="s">
        <v>97</v>
      </c>
      <c r="AB77" s="612">
        <v>0</v>
      </c>
      <c r="AC77" s="612">
        <v>0</v>
      </c>
      <c r="AD77" s="606">
        <v>0</v>
      </c>
      <c r="AE77" s="610" t="s">
        <v>97</v>
      </c>
      <c r="AF77" s="610" t="s">
        <v>97</v>
      </c>
      <c r="AG77" s="610" t="s">
        <v>97</v>
      </c>
      <c r="AH77" s="610" t="s">
        <v>97</v>
      </c>
      <c r="AI77" s="610" t="s">
        <v>97</v>
      </c>
      <c r="AJ77" s="772" t="s">
        <v>97</v>
      </c>
      <c r="AK77" s="772" t="s">
        <v>97</v>
      </c>
      <c r="AL77" s="612">
        <v>0</v>
      </c>
      <c r="AM77" s="612">
        <v>0</v>
      </c>
      <c r="AN77" s="612">
        <v>0</v>
      </c>
      <c r="AO77" s="614" t="s">
        <v>97</v>
      </c>
      <c r="AP77" s="614" t="s">
        <v>97</v>
      </c>
      <c r="AQ77" s="614" t="s">
        <v>97</v>
      </c>
      <c r="AR77" s="614" t="s">
        <v>97</v>
      </c>
      <c r="AS77" s="614" t="s">
        <v>97</v>
      </c>
      <c r="AT77" s="614" t="s">
        <v>97</v>
      </c>
      <c r="AU77" s="614" t="s">
        <v>97</v>
      </c>
      <c r="AV77" s="612">
        <v>0</v>
      </c>
      <c r="AW77" s="612">
        <v>0</v>
      </c>
      <c r="AX77" s="612">
        <v>0</v>
      </c>
      <c r="AY77" s="614" t="s">
        <v>97</v>
      </c>
      <c r="AZ77" s="614" t="s">
        <v>97</v>
      </c>
      <c r="BA77" s="614" t="s">
        <v>97</v>
      </c>
      <c r="BB77" s="614" t="s">
        <v>97</v>
      </c>
      <c r="BC77" s="614" t="s">
        <v>97</v>
      </c>
      <c r="BD77" s="648" t="s">
        <v>97</v>
      </c>
      <c r="BE77" s="648" t="s">
        <v>97</v>
      </c>
      <c r="BF77" s="612">
        <v>0</v>
      </c>
      <c r="BG77" s="612">
        <v>0</v>
      </c>
      <c r="BH77" s="612">
        <v>0</v>
      </c>
      <c r="BI77" s="614" t="s">
        <v>97</v>
      </c>
      <c r="BJ77" s="614" t="s">
        <v>97</v>
      </c>
      <c r="BK77" s="614" t="s">
        <v>97</v>
      </c>
      <c r="BL77" s="614" t="s">
        <v>97</v>
      </c>
      <c r="BM77" s="614" t="s">
        <v>97</v>
      </c>
      <c r="BN77" s="612">
        <v>0</v>
      </c>
      <c r="BO77" s="614" t="s">
        <v>97</v>
      </c>
      <c r="BP77" s="614" t="s">
        <v>97</v>
      </c>
      <c r="BQ77" s="612">
        <v>0</v>
      </c>
      <c r="BR77" s="612">
        <v>0</v>
      </c>
      <c r="BS77" s="614" t="s">
        <v>97</v>
      </c>
      <c r="BT77" s="614" t="s">
        <v>97</v>
      </c>
      <c r="BU77" s="614" t="s">
        <v>97</v>
      </c>
      <c r="BV77" s="614" t="s">
        <v>97</v>
      </c>
      <c r="BW77" s="614" t="s">
        <v>97</v>
      </c>
      <c r="BX77" s="332" t="s">
        <v>97</v>
      </c>
    </row>
    <row r="78" spans="1:217" s="276" customFormat="1">
      <c r="A78" s="651" t="s">
        <v>177</v>
      </c>
      <c r="B78" s="650" t="s">
        <v>178</v>
      </c>
      <c r="C78" s="614" t="s">
        <v>97</v>
      </c>
      <c r="D78" s="614" t="s">
        <v>97</v>
      </c>
      <c r="E78" s="614" t="s">
        <v>97</v>
      </c>
      <c r="F78" s="614" t="s">
        <v>97</v>
      </c>
      <c r="G78" s="614" t="s">
        <v>97</v>
      </c>
      <c r="H78" s="614" t="s">
        <v>97</v>
      </c>
      <c r="I78" s="614" t="s">
        <v>97</v>
      </c>
      <c r="J78" s="614" t="s">
        <v>97</v>
      </c>
      <c r="K78" s="614" t="s">
        <v>97</v>
      </c>
      <c r="L78" s="614" t="s">
        <v>97</v>
      </c>
      <c r="M78" s="614" t="s">
        <v>97</v>
      </c>
      <c r="N78" s="367" t="s">
        <v>425</v>
      </c>
      <c r="O78" s="648" t="s">
        <v>97</v>
      </c>
      <c r="P78" s="648" t="s">
        <v>97</v>
      </c>
      <c r="Q78" s="689">
        <v>0</v>
      </c>
      <c r="R78" s="689">
        <v>0</v>
      </c>
      <c r="S78" s="648" t="s">
        <v>97</v>
      </c>
      <c r="T78" s="367" t="s">
        <v>425</v>
      </c>
      <c r="U78" s="648" t="s">
        <v>97</v>
      </c>
      <c r="V78" s="648" t="s">
        <v>97</v>
      </c>
      <c r="W78" s="689">
        <v>0</v>
      </c>
      <c r="X78" s="689">
        <v>0</v>
      </c>
      <c r="Y78" s="648" t="s">
        <v>97</v>
      </c>
      <c r="Z78" s="614" t="s">
        <v>97</v>
      </c>
      <c r="AA78" s="614" t="s">
        <v>97</v>
      </c>
      <c r="AB78" s="612">
        <v>0</v>
      </c>
      <c r="AC78" s="612">
        <v>0</v>
      </c>
      <c r="AD78" s="606">
        <v>0</v>
      </c>
      <c r="AE78" s="610" t="s">
        <v>97</v>
      </c>
      <c r="AF78" s="610" t="s">
        <v>97</v>
      </c>
      <c r="AG78" s="610" t="s">
        <v>97</v>
      </c>
      <c r="AH78" s="610" t="s">
        <v>97</v>
      </c>
      <c r="AI78" s="610" t="s">
        <v>97</v>
      </c>
      <c r="AJ78" s="772" t="s">
        <v>97</v>
      </c>
      <c r="AK78" s="772" t="s">
        <v>97</v>
      </c>
      <c r="AL78" s="612">
        <v>0</v>
      </c>
      <c r="AM78" s="612">
        <v>0</v>
      </c>
      <c r="AN78" s="612">
        <v>0</v>
      </c>
      <c r="AO78" s="614" t="s">
        <v>97</v>
      </c>
      <c r="AP78" s="614" t="s">
        <v>97</v>
      </c>
      <c r="AQ78" s="614" t="s">
        <v>97</v>
      </c>
      <c r="AR78" s="614" t="s">
        <v>97</v>
      </c>
      <c r="AS78" s="614" t="s">
        <v>97</v>
      </c>
      <c r="AT78" s="614" t="s">
        <v>97</v>
      </c>
      <c r="AU78" s="614" t="s">
        <v>97</v>
      </c>
      <c r="AV78" s="612">
        <v>0</v>
      </c>
      <c r="AW78" s="612">
        <v>0</v>
      </c>
      <c r="AX78" s="612">
        <v>0</v>
      </c>
      <c r="AY78" s="614" t="s">
        <v>97</v>
      </c>
      <c r="AZ78" s="614" t="s">
        <v>97</v>
      </c>
      <c r="BA78" s="614" t="s">
        <v>97</v>
      </c>
      <c r="BB78" s="614" t="s">
        <v>97</v>
      </c>
      <c r="BC78" s="614" t="s">
        <v>97</v>
      </c>
      <c r="BD78" s="648" t="s">
        <v>97</v>
      </c>
      <c r="BE78" s="648" t="s">
        <v>97</v>
      </c>
      <c r="BF78" s="612">
        <v>0</v>
      </c>
      <c r="BG78" s="612">
        <v>0</v>
      </c>
      <c r="BH78" s="612">
        <v>0</v>
      </c>
      <c r="BI78" s="614" t="s">
        <v>97</v>
      </c>
      <c r="BJ78" s="614" t="s">
        <v>97</v>
      </c>
      <c r="BK78" s="614" t="s">
        <v>97</v>
      </c>
      <c r="BL78" s="614" t="s">
        <v>97</v>
      </c>
      <c r="BM78" s="614" t="s">
        <v>97</v>
      </c>
      <c r="BN78" s="612">
        <v>0</v>
      </c>
      <c r="BO78" s="614" t="s">
        <v>97</v>
      </c>
      <c r="BP78" s="614" t="s">
        <v>97</v>
      </c>
      <c r="BQ78" s="612">
        <v>0</v>
      </c>
      <c r="BR78" s="612">
        <v>0</v>
      </c>
      <c r="BS78" s="614" t="s">
        <v>97</v>
      </c>
      <c r="BT78" s="614" t="s">
        <v>97</v>
      </c>
      <c r="BU78" s="614" t="s">
        <v>97</v>
      </c>
      <c r="BV78" s="614" t="s">
        <v>97</v>
      </c>
      <c r="BW78" s="614" t="s">
        <v>97</v>
      </c>
      <c r="BX78" s="332" t="s">
        <v>97</v>
      </c>
    </row>
    <row r="79" spans="1:217" s="600" customFormat="1" ht="31.5">
      <c r="A79" s="651" t="s">
        <v>179</v>
      </c>
      <c r="B79" s="650" t="s">
        <v>180</v>
      </c>
      <c r="C79" s="614" t="s">
        <v>97</v>
      </c>
      <c r="D79" s="614" t="s">
        <v>97</v>
      </c>
      <c r="E79" s="614" t="s">
        <v>97</v>
      </c>
      <c r="F79" s="614" t="s">
        <v>97</v>
      </c>
      <c r="G79" s="614" t="s">
        <v>97</v>
      </c>
      <c r="H79" s="614" t="s">
        <v>97</v>
      </c>
      <c r="I79" s="614" t="s">
        <v>97</v>
      </c>
      <c r="J79" s="614" t="s">
        <v>97</v>
      </c>
      <c r="K79" s="614" t="s">
        <v>97</v>
      </c>
      <c r="L79" s="614" t="s">
        <v>97</v>
      </c>
      <c r="M79" s="614" t="s">
        <v>97</v>
      </c>
      <c r="N79" s="329"/>
      <c r="O79" s="763"/>
      <c r="P79" s="763"/>
      <c r="Q79" s="765"/>
      <c r="R79" s="765"/>
      <c r="S79" s="763"/>
      <c r="T79" s="329"/>
      <c r="U79" s="763"/>
      <c r="V79" s="763"/>
      <c r="W79" s="765"/>
      <c r="X79" s="765"/>
      <c r="Y79" s="763"/>
      <c r="Z79" s="614" t="s">
        <v>97</v>
      </c>
      <c r="AA79" s="614" t="s">
        <v>97</v>
      </c>
      <c r="AB79" s="612">
        <v>0</v>
      </c>
      <c r="AC79" s="612">
        <f>AC80+AC81+AC82+AC83+AC94+AC95+AC97</f>
        <v>0</v>
      </c>
      <c r="AD79" s="606">
        <v>0</v>
      </c>
      <c r="AE79" s="610" t="s">
        <v>97</v>
      </c>
      <c r="AF79" s="610" t="s">
        <v>97</v>
      </c>
      <c r="AG79" s="610" t="s">
        <v>97</v>
      </c>
      <c r="AH79" s="610" t="s">
        <v>97</v>
      </c>
      <c r="AI79" s="610" t="s">
        <v>97</v>
      </c>
      <c r="AJ79" s="772" t="s">
        <v>97</v>
      </c>
      <c r="AK79" s="772" t="s">
        <v>97</v>
      </c>
      <c r="AL79" s="612">
        <f>AL80+AL81+AL82+AL83+AL94+AL95+AL97</f>
        <v>0</v>
      </c>
      <c r="AM79" s="612">
        <f>AM80+AM81+AM82+AM83+AM94+AM95+AM97</f>
        <v>0</v>
      </c>
      <c r="AN79" s="612">
        <v>0</v>
      </c>
      <c r="AO79" s="614" t="s">
        <v>97</v>
      </c>
      <c r="AP79" s="614" t="s">
        <v>97</v>
      </c>
      <c r="AQ79" s="614" t="s">
        <v>97</v>
      </c>
      <c r="AR79" s="614" t="s">
        <v>97</v>
      </c>
      <c r="AS79" s="614" t="s">
        <v>97</v>
      </c>
      <c r="AT79" s="614" t="s">
        <v>97</v>
      </c>
      <c r="AU79" s="614" t="s">
        <v>97</v>
      </c>
      <c r="AV79" s="612">
        <v>0</v>
      </c>
      <c r="AW79" s="612">
        <f>AW80+AW81+AW82+AW83+AW94+AW95+AW97</f>
        <v>0</v>
      </c>
      <c r="AX79" s="612">
        <v>0</v>
      </c>
      <c r="AY79" s="614" t="s">
        <v>97</v>
      </c>
      <c r="AZ79" s="614" t="s">
        <v>97</v>
      </c>
      <c r="BA79" s="614" t="s">
        <v>97</v>
      </c>
      <c r="BB79" s="614" t="s">
        <v>97</v>
      </c>
      <c r="BC79" s="614" t="s">
        <v>97</v>
      </c>
      <c r="BD79" s="648" t="s">
        <v>97</v>
      </c>
      <c r="BE79" s="648" t="s">
        <v>97</v>
      </c>
      <c r="BF79" s="612">
        <v>0</v>
      </c>
      <c r="BG79" s="612">
        <v>0</v>
      </c>
      <c r="BH79" s="612">
        <v>0</v>
      </c>
      <c r="BI79" s="614" t="s">
        <v>97</v>
      </c>
      <c r="BJ79" s="614" t="s">
        <v>97</v>
      </c>
      <c r="BK79" s="614" t="s">
        <v>97</v>
      </c>
      <c r="BL79" s="614" t="s">
        <v>97</v>
      </c>
      <c r="BM79" s="614" t="s">
        <v>97</v>
      </c>
      <c r="BN79" s="612">
        <v>0</v>
      </c>
      <c r="BO79" s="614" t="s">
        <v>97</v>
      </c>
      <c r="BP79" s="614" t="s">
        <v>97</v>
      </c>
      <c r="BQ79" s="612">
        <v>0</v>
      </c>
      <c r="BR79" s="612">
        <v>0</v>
      </c>
      <c r="BS79" s="614" t="s">
        <v>97</v>
      </c>
      <c r="BT79" s="614" t="s">
        <v>97</v>
      </c>
      <c r="BU79" s="614" t="s">
        <v>97</v>
      </c>
      <c r="BV79" s="614" t="s">
        <v>97</v>
      </c>
      <c r="BW79" s="614" t="s">
        <v>97</v>
      </c>
      <c r="BX79" s="332" t="s">
        <v>97</v>
      </c>
    </row>
    <row r="80" spans="1:217" s="600" customFormat="1" ht="31.5">
      <c r="A80" s="651" t="s">
        <v>181</v>
      </c>
      <c r="B80" s="650" t="s">
        <v>182</v>
      </c>
      <c r="C80" s="614" t="s">
        <v>97</v>
      </c>
      <c r="D80" s="614" t="s">
        <v>97</v>
      </c>
      <c r="E80" s="614" t="s">
        <v>97</v>
      </c>
      <c r="F80" s="614" t="s">
        <v>97</v>
      </c>
      <c r="G80" s="614" t="s">
        <v>97</v>
      </c>
      <c r="H80" s="614" t="s">
        <v>97</v>
      </c>
      <c r="I80" s="614" t="s">
        <v>97</v>
      </c>
      <c r="J80" s="614" t="s">
        <v>97</v>
      </c>
      <c r="K80" s="614" t="s">
        <v>97</v>
      </c>
      <c r="L80" s="614" t="s">
        <v>97</v>
      </c>
      <c r="M80" s="614" t="s">
        <v>97</v>
      </c>
      <c r="N80" s="329"/>
      <c r="O80" s="763"/>
      <c r="P80" s="763"/>
      <c r="Q80" s="765"/>
      <c r="R80" s="765"/>
      <c r="S80" s="763"/>
      <c r="T80" s="329"/>
      <c r="U80" s="763"/>
      <c r="V80" s="763"/>
      <c r="W80" s="765"/>
      <c r="X80" s="765"/>
      <c r="Y80" s="763"/>
      <c r="Z80" s="614" t="s">
        <v>97</v>
      </c>
      <c r="AA80" s="614" t="s">
        <v>97</v>
      </c>
      <c r="AB80" s="612">
        <v>0</v>
      </c>
      <c r="AC80" s="612">
        <v>0</v>
      </c>
      <c r="AD80" s="606">
        <v>0</v>
      </c>
      <c r="AE80" s="610" t="s">
        <v>97</v>
      </c>
      <c r="AF80" s="610" t="s">
        <v>97</v>
      </c>
      <c r="AG80" s="610" t="s">
        <v>97</v>
      </c>
      <c r="AH80" s="610" t="s">
        <v>97</v>
      </c>
      <c r="AI80" s="610" t="s">
        <v>97</v>
      </c>
      <c r="AJ80" s="772" t="s">
        <v>97</v>
      </c>
      <c r="AK80" s="772" t="s">
        <v>97</v>
      </c>
      <c r="AL80" s="612">
        <v>0</v>
      </c>
      <c r="AM80" s="612">
        <v>0</v>
      </c>
      <c r="AN80" s="612">
        <v>0</v>
      </c>
      <c r="AO80" s="614" t="s">
        <v>97</v>
      </c>
      <c r="AP80" s="614" t="s">
        <v>97</v>
      </c>
      <c r="AQ80" s="614" t="s">
        <v>97</v>
      </c>
      <c r="AR80" s="614" t="s">
        <v>97</v>
      </c>
      <c r="AS80" s="614" t="s">
        <v>97</v>
      </c>
      <c r="AT80" s="614" t="s">
        <v>97</v>
      </c>
      <c r="AU80" s="614" t="s">
        <v>97</v>
      </c>
      <c r="AV80" s="612">
        <v>0</v>
      </c>
      <c r="AW80" s="612">
        <v>0</v>
      </c>
      <c r="AX80" s="612">
        <v>0</v>
      </c>
      <c r="AY80" s="614" t="s">
        <v>97</v>
      </c>
      <c r="AZ80" s="614" t="s">
        <v>97</v>
      </c>
      <c r="BA80" s="614" t="s">
        <v>97</v>
      </c>
      <c r="BB80" s="614" t="s">
        <v>97</v>
      </c>
      <c r="BC80" s="614" t="s">
        <v>97</v>
      </c>
      <c r="BD80" s="648" t="s">
        <v>97</v>
      </c>
      <c r="BE80" s="648" t="s">
        <v>97</v>
      </c>
      <c r="BF80" s="612">
        <v>0</v>
      </c>
      <c r="BG80" s="612">
        <v>0</v>
      </c>
      <c r="BH80" s="612">
        <v>0</v>
      </c>
      <c r="BI80" s="614" t="s">
        <v>97</v>
      </c>
      <c r="BJ80" s="614" t="s">
        <v>97</v>
      </c>
      <c r="BK80" s="614" t="s">
        <v>97</v>
      </c>
      <c r="BL80" s="614" t="s">
        <v>97</v>
      </c>
      <c r="BM80" s="614" t="s">
        <v>97</v>
      </c>
      <c r="BN80" s="612">
        <v>0</v>
      </c>
      <c r="BO80" s="614" t="s">
        <v>97</v>
      </c>
      <c r="BP80" s="614" t="s">
        <v>97</v>
      </c>
      <c r="BQ80" s="612">
        <v>0</v>
      </c>
      <c r="BR80" s="612">
        <v>0</v>
      </c>
      <c r="BS80" s="614" t="s">
        <v>97</v>
      </c>
      <c r="BT80" s="614" t="s">
        <v>97</v>
      </c>
      <c r="BU80" s="614" t="s">
        <v>97</v>
      </c>
      <c r="BV80" s="614" t="s">
        <v>97</v>
      </c>
      <c r="BW80" s="614" t="s">
        <v>97</v>
      </c>
      <c r="BX80" s="332" t="s">
        <v>97</v>
      </c>
    </row>
    <row r="81" spans="1:217" s="600" customFormat="1" ht="31.5">
      <c r="A81" s="651" t="s">
        <v>183</v>
      </c>
      <c r="B81" s="650" t="s">
        <v>184</v>
      </c>
      <c r="C81" s="614" t="s">
        <v>97</v>
      </c>
      <c r="D81" s="614" t="s">
        <v>97</v>
      </c>
      <c r="E81" s="614" t="s">
        <v>97</v>
      </c>
      <c r="F81" s="614" t="s">
        <v>97</v>
      </c>
      <c r="G81" s="614" t="s">
        <v>97</v>
      </c>
      <c r="H81" s="614" t="s">
        <v>97</v>
      </c>
      <c r="I81" s="614" t="s">
        <v>97</v>
      </c>
      <c r="J81" s="614" t="s">
        <v>97</v>
      </c>
      <c r="K81" s="614" t="s">
        <v>97</v>
      </c>
      <c r="L81" s="614" t="s">
        <v>97</v>
      </c>
      <c r="M81" s="614" t="s">
        <v>97</v>
      </c>
      <c r="N81" s="329"/>
      <c r="O81" s="763"/>
      <c r="P81" s="763"/>
      <c r="Q81" s="765"/>
      <c r="R81" s="765"/>
      <c r="S81" s="763"/>
      <c r="T81" s="329"/>
      <c r="U81" s="763"/>
      <c r="V81" s="763"/>
      <c r="W81" s="765"/>
      <c r="X81" s="765"/>
      <c r="Y81" s="763"/>
      <c r="Z81" s="614" t="s">
        <v>97</v>
      </c>
      <c r="AA81" s="614" t="s">
        <v>97</v>
      </c>
      <c r="AB81" s="612">
        <v>0</v>
      </c>
      <c r="AC81" s="612">
        <v>0</v>
      </c>
      <c r="AD81" s="606">
        <v>0</v>
      </c>
      <c r="AE81" s="610" t="s">
        <v>97</v>
      </c>
      <c r="AF81" s="610" t="s">
        <v>97</v>
      </c>
      <c r="AG81" s="610" t="s">
        <v>97</v>
      </c>
      <c r="AH81" s="610" t="s">
        <v>97</v>
      </c>
      <c r="AI81" s="610" t="s">
        <v>97</v>
      </c>
      <c r="AJ81" s="772" t="s">
        <v>97</v>
      </c>
      <c r="AK81" s="772" t="s">
        <v>97</v>
      </c>
      <c r="AL81" s="612">
        <v>0</v>
      </c>
      <c r="AM81" s="612">
        <v>0</v>
      </c>
      <c r="AN81" s="612">
        <v>0</v>
      </c>
      <c r="AO81" s="614" t="s">
        <v>97</v>
      </c>
      <c r="AP81" s="614" t="s">
        <v>97</v>
      </c>
      <c r="AQ81" s="614" t="s">
        <v>97</v>
      </c>
      <c r="AR81" s="614" t="s">
        <v>97</v>
      </c>
      <c r="AS81" s="614" t="s">
        <v>97</v>
      </c>
      <c r="AT81" s="614" t="s">
        <v>97</v>
      </c>
      <c r="AU81" s="614" t="s">
        <v>97</v>
      </c>
      <c r="AV81" s="612">
        <v>0</v>
      </c>
      <c r="AW81" s="612">
        <v>0</v>
      </c>
      <c r="AX81" s="612">
        <v>0</v>
      </c>
      <c r="AY81" s="614" t="s">
        <v>97</v>
      </c>
      <c r="AZ81" s="614" t="s">
        <v>97</v>
      </c>
      <c r="BA81" s="614" t="s">
        <v>97</v>
      </c>
      <c r="BB81" s="614" t="s">
        <v>97</v>
      </c>
      <c r="BC81" s="614" t="s">
        <v>97</v>
      </c>
      <c r="BD81" s="648" t="s">
        <v>97</v>
      </c>
      <c r="BE81" s="648" t="s">
        <v>97</v>
      </c>
      <c r="BF81" s="612">
        <v>0</v>
      </c>
      <c r="BG81" s="612">
        <v>0</v>
      </c>
      <c r="BH81" s="612">
        <v>0</v>
      </c>
      <c r="BI81" s="614" t="s">
        <v>97</v>
      </c>
      <c r="BJ81" s="614" t="s">
        <v>97</v>
      </c>
      <c r="BK81" s="614" t="s">
        <v>97</v>
      </c>
      <c r="BL81" s="614" t="s">
        <v>97</v>
      </c>
      <c r="BM81" s="614" t="s">
        <v>97</v>
      </c>
      <c r="BN81" s="612">
        <v>0</v>
      </c>
      <c r="BO81" s="614" t="s">
        <v>97</v>
      </c>
      <c r="BP81" s="614" t="s">
        <v>97</v>
      </c>
      <c r="BQ81" s="612">
        <v>0</v>
      </c>
      <c r="BR81" s="612">
        <f>BR82+BR83+BR84+BR85+BR96+BR97+BR99</f>
        <v>0</v>
      </c>
      <c r="BS81" s="614" t="s">
        <v>97</v>
      </c>
      <c r="BT81" s="614" t="s">
        <v>97</v>
      </c>
      <c r="BU81" s="614" t="s">
        <v>97</v>
      </c>
      <c r="BV81" s="614" t="s">
        <v>97</v>
      </c>
      <c r="BW81" s="614" t="s">
        <v>97</v>
      </c>
      <c r="BX81" s="332" t="s">
        <v>97</v>
      </c>
    </row>
    <row r="82" spans="1:217" s="600" customFormat="1" ht="31.5">
      <c r="A82" s="651" t="s">
        <v>185</v>
      </c>
      <c r="B82" s="650" t="s">
        <v>186</v>
      </c>
      <c r="C82" s="614" t="s">
        <v>97</v>
      </c>
      <c r="D82" s="614" t="s">
        <v>97</v>
      </c>
      <c r="E82" s="614" t="s">
        <v>97</v>
      </c>
      <c r="F82" s="614" t="s">
        <v>97</v>
      </c>
      <c r="G82" s="614" t="s">
        <v>97</v>
      </c>
      <c r="H82" s="614" t="s">
        <v>97</v>
      </c>
      <c r="I82" s="614" t="s">
        <v>97</v>
      </c>
      <c r="J82" s="614" t="s">
        <v>97</v>
      </c>
      <c r="K82" s="614" t="s">
        <v>97</v>
      </c>
      <c r="L82" s="614" t="s">
        <v>97</v>
      </c>
      <c r="M82" s="614" t="s">
        <v>97</v>
      </c>
      <c r="N82" s="329"/>
      <c r="O82" s="763"/>
      <c r="P82" s="763"/>
      <c r="Q82" s="765"/>
      <c r="R82" s="765"/>
      <c r="S82" s="763"/>
      <c r="T82" s="329"/>
      <c r="U82" s="763"/>
      <c r="V82" s="763"/>
      <c r="W82" s="765"/>
      <c r="X82" s="765"/>
      <c r="Y82" s="763"/>
      <c r="Z82" s="614" t="s">
        <v>97</v>
      </c>
      <c r="AA82" s="614" t="s">
        <v>97</v>
      </c>
      <c r="AB82" s="612">
        <v>0</v>
      </c>
      <c r="AC82" s="612">
        <v>0</v>
      </c>
      <c r="AD82" s="606">
        <v>0</v>
      </c>
      <c r="AE82" s="610" t="s">
        <v>97</v>
      </c>
      <c r="AF82" s="610" t="s">
        <v>97</v>
      </c>
      <c r="AG82" s="610" t="s">
        <v>97</v>
      </c>
      <c r="AH82" s="610" t="s">
        <v>97</v>
      </c>
      <c r="AI82" s="610" t="s">
        <v>97</v>
      </c>
      <c r="AJ82" s="772" t="s">
        <v>97</v>
      </c>
      <c r="AK82" s="772" t="s">
        <v>97</v>
      </c>
      <c r="AL82" s="612">
        <v>0</v>
      </c>
      <c r="AM82" s="612">
        <v>0</v>
      </c>
      <c r="AN82" s="612">
        <v>0</v>
      </c>
      <c r="AO82" s="614" t="s">
        <v>97</v>
      </c>
      <c r="AP82" s="614" t="s">
        <v>97</v>
      </c>
      <c r="AQ82" s="614" t="s">
        <v>97</v>
      </c>
      <c r="AR82" s="614" t="s">
        <v>97</v>
      </c>
      <c r="AS82" s="614" t="s">
        <v>97</v>
      </c>
      <c r="AT82" s="614" t="s">
        <v>97</v>
      </c>
      <c r="AU82" s="614" t="s">
        <v>97</v>
      </c>
      <c r="AV82" s="612">
        <v>0</v>
      </c>
      <c r="AW82" s="612">
        <v>0</v>
      </c>
      <c r="AX82" s="612">
        <v>0</v>
      </c>
      <c r="AY82" s="614" t="s">
        <v>97</v>
      </c>
      <c r="AZ82" s="614" t="s">
        <v>97</v>
      </c>
      <c r="BA82" s="614" t="s">
        <v>97</v>
      </c>
      <c r="BB82" s="614" t="s">
        <v>97</v>
      </c>
      <c r="BC82" s="614" t="s">
        <v>97</v>
      </c>
      <c r="BD82" s="648" t="s">
        <v>97</v>
      </c>
      <c r="BE82" s="648" t="s">
        <v>97</v>
      </c>
      <c r="BF82" s="612">
        <v>0</v>
      </c>
      <c r="BG82" s="612">
        <v>0</v>
      </c>
      <c r="BH82" s="612">
        <v>0</v>
      </c>
      <c r="BI82" s="614" t="s">
        <v>97</v>
      </c>
      <c r="BJ82" s="614" t="s">
        <v>97</v>
      </c>
      <c r="BK82" s="614" t="s">
        <v>97</v>
      </c>
      <c r="BL82" s="614" t="s">
        <v>97</v>
      </c>
      <c r="BM82" s="614" t="s">
        <v>97</v>
      </c>
      <c r="BN82" s="612">
        <v>0</v>
      </c>
      <c r="BO82" s="614" t="s">
        <v>97</v>
      </c>
      <c r="BP82" s="614" t="s">
        <v>97</v>
      </c>
      <c r="BQ82" s="612">
        <v>0</v>
      </c>
      <c r="BR82" s="612">
        <f>BR83+BR84+BR85+BR86+BR97+BR98+BR100</f>
        <v>0</v>
      </c>
      <c r="BS82" s="614" t="s">
        <v>97</v>
      </c>
      <c r="BT82" s="614" t="s">
        <v>97</v>
      </c>
      <c r="BU82" s="614" t="s">
        <v>97</v>
      </c>
      <c r="BV82" s="614" t="s">
        <v>97</v>
      </c>
      <c r="BW82" s="614" t="s">
        <v>97</v>
      </c>
      <c r="BX82" s="332" t="s">
        <v>97</v>
      </c>
    </row>
    <row r="83" spans="1:217" s="717" customFormat="1" ht="31.5">
      <c r="A83" s="665" t="s">
        <v>187</v>
      </c>
      <c r="B83" s="664" t="s">
        <v>188</v>
      </c>
      <c r="C83" s="585" t="s">
        <v>97</v>
      </c>
      <c r="D83" s="585" t="s">
        <v>97</v>
      </c>
      <c r="E83" s="585" t="s">
        <v>97</v>
      </c>
      <c r="F83" s="585" t="s">
        <v>97</v>
      </c>
      <c r="G83" s="585" t="s">
        <v>97</v>
      </c>
      <c r="H83" s="585" t="s">
        <v>97</v>
      </c>
      <c r="I83" s="585" t="s">
        <v>97</v>
      </c>
      <c r="J83" s="585" t="s">
        <v>97</v>
      </c>
      <c r="K83" s="585" t="s">
        <v>97</v>
      </c>
      <c r="L83" s="585" t="s">
        <v>97</v>
      </c>
      <c r="M83" s="585" t="s">
        <v>97</v>
      </c>
      <c r="N83" s="927"/>
      <c r="O83" s="888"/>
      <c r="P83" s="888"/>
      <c r="Q83" s="890"/>
      <c r="R83" s="890"/>
      <c r="S83" s="888"/>
      <c r="T83" s="927"/>
      <c r="U83" s="888"/>
      <c r="V83" s="888"/>
      <c r="W83" s="890"/>
      <c r="X83" s="890"/>
      <c r="Y83" s="888"/>
      <c r="Z83" s="585">
        <f>Z84</f>
        <v>0.16</v>
      </c>
      <c r="AA83" s="585" t="s">
        <v>97</v>
      </c>
      <c r="AB83" s="637">
        <f>AB86</f>
        <v>0.3</v>
      </c>
      <c r="AC83" s="637">
        <v>0</v>
      </c>
      <c r="AD83" s="585" t="s">
        <v>97</v>
      </c>
      <c r="AE83" s="635" t="s">
        <v>97</v>
      </c>
      <c r="AF83" s="635" t="s">
        <v>97</v>
      </c>
      <c r="AG83" s="635" t="s">
        <v>97</v>
      </c>
      <c r="AH83" s="635" t="s">
        <v>97</v>
      </c>
      <c r="AI83" s="635" t="s">
        <v>97</v>
      </c>
      <c r="AJ83" s="786" t="s">
        <v>97</v>
      </c>
      <c r="AK83" s="786" t="s">
        <v>97</v>
      </c>
      <c r="AL83" s="637">
        <v>0</v>
      </c>
      <c r="AM83" s="637">
        <v>0</v>
      </c>
      <c r="AN83" s="585" t="s">
        <v>97</v>
      </c>
      <c r="AO83" s="585" t="s">
        <v>97</v>
      </c>
      <c r="AP83" s="585" t="s">
        <v>97</v>
      </c>
      <c r="AQ83" s="585" t="s">
        <v>97</v>
      </c>
      <c r="AR83" s="585" t="s">
        <v>97</v>
      </c>
      <c r="AS83" s="585" t="s">
        <v>97</v>
      </c>
      <c r="AT83" s="585">
        <f>AT88</f>
        <v>0.25</v>
      </c>
      <c r="AU83" s="585" t="s">
        <v>97</v>
      </c>
      <c r="AV83" s="637">
        <f>AV84+AV86+AV88</f>
        <v>0</v>
      </c>
      <c r="AW83" s="637">
        <v>0</v>
      </c>
      <c r="AX83" s="585" t="s">
        <v>97</v>
      </c>
      <c r="AY83" s="585" t="s">
        <v>97</v>
      </c>
      <c r="AZ83" s="585" t="s">
        <v>97</v>
      </c>
      <c r="BA83" s="585" t="s">
        <v>97</v>
      </c>
      <c r="BB83" s="585" t="s">
        <v>97</v>
      </c>
      <c r="BC83" s="585" t="s">
        <v>97</v>
      </c>
      <c r="BD83" s="785" t="s">
        <v>97</v>
      </c>
      <c r="BE83" s="785" t="s">
        <v>97</v>
      </c>
      <c r="BF83" s="637">
        <v>0</v>
      </c>
      <c r="BG83" s="637">
        <v>0</v>
      </c>
      <c r="BH83" s="637">
        <v>0</v>
      </c>
      <c r="BI83" s="585" t="s">
        <v>97</v>
      </c>
      <c r="BJ83" s="585" t="s">
        <v>97</v>
      </c>
      <c r="BK83" s="585" t="s">
        <v>97</v>
      </c>
      <c r="BL83" s="585" t="s">
        <v>97</v>
      </c>
      <c r="BM83" s="585" t="s">
        <v>97</v>
      </c>
      <c r="BN83" s="663">
        <f>SUM(BN84:BN93)</f>
        <v>0.25</v>
      </c>
      <c r="BO83" s="632">
        <f>SUM(BO84:BO93)</f>
        <v>0</v>
      </c>
      <c r="BP83" s="632">
        <f>SUM(BP84:BP93)</f>
        <v>0.7</v>
      </c>
      <c r="BQ83" s="632">
        <f>SUM(BQ84:BQ93)</f>
        <v>0</v>
      </c>
      <c r="BR83" s="632">
        <f>SUM(BR84:BR93)</f>
        <v>0</v>
      </c>
      <c r="BS83" s="585" t="s">
        <v>97</v>
      </c>
      <c r="BT83" s="585" t="s">
        <v>97</v>
      </c>
      <c r="BU83" s="585" t="s">
        <v>97</v>
      </c>
      <c r="BV83" s="585" t="s">
        <v>97</v>
      </c>
      <c r="BW83" s="585" t="s">
        <v>97</v>
      </c>
      <c r="BX83" s="854" t="s">
        <v>97</v>
      </c>
    </row>
    <row r="84" spans="1:217" s="600" customFormat="1">
      <c r="A84" s="658" t="s">
        <v>617</v>
      </c>
      <c r="B84" s="616" t="s">
        <v>881</v>
      </c>
      <c r="C84" s="217" t="s">
        <v>997</v>
      </c>
      <c r="D84" s="614" t="s">
        <v>97</v>
      </c>
      <c r="E84" s="614" t="s">
        <v>97</v>
      </c>
      <c r="F84" s="614" t="s">
        <v>97</v>
      </c>
      <c r="G84" s="614" t="s">
        <v>97</v>
      </c>
      <c r="H84" s="614" t="s">
        <v>97</v>
      </c>
      <c r="I84" s="614" t="s">
        <v>97</v>
      </c>
      <c r="J84" s="614" t="s">
        <v>97</v>
      </c>
      <c r="K84" s="614" t="s">
        <v>97</v>
      </c>
      <c r="L84" s="614" t="s">
        <v>97</v>
      </c>
      <c r="M84" s="614" t="s">
        <v>97</v>
      </c>
      <c r="N84" s="329"/>
      <c r="O84" s="763"/>
      <c r="P84" s="763"/>
      <c r="Q84" s="765"/>
      <c r="R84" s="765"/>
      <c r="S84" s="763"/>
      <c r="T84" s="329"/>
      <c r="U84" s="763"/>
      <c r="V84" s="763"/>
      <c r="W84" s="765"/>
      <c r="X84" s="765"/>
      <c r="Y84" s="763"/>
      <c r="Z84" s="619">
        <v>0.16</v>
      </c>
      <c r="AA84" s="619" t="s">
        <v>97</v>
      </c>
      <c r="AB84" s="606">
        <v>0</v>
      </c>
      <c r="AC84" s="606">
        <v>0</v>
      </c>
      <c r="AD84" s="619" t="s">
        <v>97</v>
      </c>
      <c r="AE84" s="610" t="s">
        <v>97</v>
      </c>
      <c r="AF84" s="610" t="s">
        <v>97</v>
      </c>
      <c r="AG84" s="610" t="s">
        <v>97</v>
      </c>
      <c r="AH84" s="610" t="s">
        <v>97</v>
      </c>
      <c r="AI84" s="610" t="s">
        <v>97</v>
      </c>
      <c r="AJ84" s="772" t="s">
        <v>97</v>
      </c>
      <c r="AK84" s="772" t="s">
        <v>97</v>
      </c>
      <c r="AL84" s="606">
        <v>0</v>
      </c>
      <c r="AM84" s="606">
        <v>0</v>
      </c>
      <c r="AN84" s="619" t="s">
        <v>97</v>
      </c>
      <c r="AO84" s="614" t="s">
        <v>97</v>
      </c>
      <c r="AP84" s="614" t="s">
        <v>97</v>
      </c>
      <c r="AQ84" s="614" t="s">
        <v>97</v>
      </c>
      <c r="AR84" s="614" t="s">
        <v>97</v>
      </c>
      <c r="AS84" s="614" t="s">
        <v>97</v>
      </c>
      <c r="AT84" s="614" t="s">
        <v>97</v>
      </c>
      <c r="AU84" s="614" t="s">
        <v>97</v>
      </c>
      <c r="AV84" s="612">
        <v>0</v>
      </c>
      <c r="AW84" s="606">
        <v>0</v>
      </c>
      <c r="AX84" s="619" t="s">
        <v>97</v>
      </c>
      <c r="AY84" s="614" t="s">
        <v>97</v>
      </c>
      <c r="AZ84" s="614" t="s">
        <v>97</v>
      </c>
      <c r="BA84" s="614" t="s">
        <v>97</v>
      </c>
      <c r="BB84" s="614" t="s">
        <v>97</v>
      </c>
      <c r="BC84" s="614" t="s">
        <v>97</v>
      </c>
      <c r="BD84" s="648" t="s">
        <v>97</v>
      </c>
      <c r="BE84" s="648" t="s">
        <v>97</v>
      </c>
      <c r="BF84" s="612">
        <v>0</v>
      </c>
      <c r="BG84" s="612">
        <v>0</v>
      </c>
      <c r="BH84" s="612">
        <v>0</v>
      </c>
      <c r="BI84" s="614" t="s">
        <v>97</v>
      </c>
      <c r="BJ84" s="614" t="s">
        <v>97</v>
      </c>
      <c r="BK84" s="614" t="s">
        <v>97</v>
      </c>
      <c r="BL84" s="614" t="s">
        <v>97</v>
      </c>
      <c r="BM84" s="614" t="s">
        <v>97</v>
      </c>
      <c r="BN84" s="612">
        <v>0</v>
      </c>
      <c r="BO84" s="614" t="s">
        <v>97</v>
      </c>
      <c r="BP84" s="614" t="s">
        <v>97</v>
      </c>
      <c r="BQ84" s="612">
        <v>0</v>
      </c>
      <c r="BR84" s="612">
        <v>0</v>
      </c>
      <c r="BS84" s="614" t="s">
        <v>97</v>
      </c>
      <c r="BT84" s="614" t="s">
        <v>97</v>
      </c>
      <c r="BU84" s="614" t="s">
        <v>97</v>
      </c>
      <c r="BV84" s="614" t="s">
        <v>97</v>
      </c>
      <c r="BW84" s="614" t="s">
        <v>97</v>
      </c>
      <c r="BX84" s="332" t="s">
        <v>97</v>
      </c>
    </row>
    <row r="85" spans="1:217" s="600" customFormat="1">
      <c r="A85" s="658" t="s">
        <v>634</v>
      </c>
      <c r="B85" s="616" t="s">
        <v>881</v>
      </c>
      <c r="C85" s="217" t="s">
        <v>998</v>
      </c>
      <c r="D85" s="614" t="s">
        <v>97</v>
      </c>
      <c r="E85" s="614" t="s">
        <v>97</v>
      </c>
      <c r="F85" s="614" t="s">
        <v>97</v>
      </c>
      <c r="G85" s="614" t="s">
        <v>97</v>
      </c>
      <c r="H85" s="614" t="s">
        <v>97</v>
      </c>
      <c r="I85" s="614" t="s">
        <v>97</v>
      </c>
      <c r="J85" s="614" t="s">
        <v>97</v>
      </c>
      <c r="K85" s="614" t="s">
        <v>97</v>
      </c>
      <c r="L85" s="614" t="s">
        <v>97</v>
      </c>
      <c r="M85" s="614" t="s">
        <v>97</v>
      </c>
      <c r="N85" s="329"/>
      <c r="O85" s="763"/>
      <c r="P85" s="763"/>
      <c r="Q85" s="765"/>
      <c r="R85" s="765"/>
      <c r="S85" s="763"/>
      <c r="T85" s="329"/>
      <c r="U85" s="763"/>
      <c r="V85" s="763"/>
      <c r="W85" s="765"/>
      <c r="X85" s="765"/>
      <c r="Y85" s="763"/>
      <c r="Z85" s="619" t="s">
        <v>97</v>
      </c>
      <c r="AA85" s="619" t="s">
        <v>97</v>
      </c>
      <c r="AB85" s="606">
        <v>0</v>
      </c>
      <c r="AC85" s="606">
        <v>0</v>
      </c>
      <c r="AD85" s="619" t="s">
        <v>97</v>
      </c>
      <c r="AE85" s="610" t="s">
        <v>97</v>
      </c>
      <c r="AF85" s="610" t="s">
        <v>97</v>
      </c>
      <c r="AG85" s="610" t="s">
        <v>97</v>
      </c>
      <c r="AH85" s="610" t="s">
        <v>97</v>
      </c>
      <c r="AI85" s="610" t="s">
        <v>97</v>
      </c>
      <c r="AJ85" s="772" t="s">
        <v>97</v>
      </c>
      <c r="AK85" s="772" t="s">
        <v>97</v>
      </c>
      <c r="AL85" s="606">
        <v>0</v>
      </c>
      <c r="AM85" s="606">
        <v>0</v>
      </c>
      <c r="AN85" s="619" t="s">
        <v>97</v>
      </c>
      <c r="AO85" s="614" t="s">
        <v>97</v>
      </c>
      <c r="AP85" s="614" t="s">
        <v>97</v>
      </c>
      <c r="AQ85" s="614" t="s">
        <v>97</v>
      </c>
      <c r="AR85" s="614" t="s">
        <v>97</v>
      </c>
      <c r="AS85" s="614" t="s">
        <v>97</v>
      </c>
      <c r="AT85" s="614" t="s">
        <v>97</v>
      </c>
      <c r="AU85" s="614" t="s">
        <v>97</v>
      </c>
      <c r="AV85" s="612">
        <v>0</v>
      </c>
      <c r="AW85" s="606">
        <v>0</v>
      </c>
      <c r="AX85" s="619" t="s">
        <v>97</v>
      </c>
      <c r="AY85" s="614" t="s">
        <v>97</v>
      </c>
      <c r="AZ85" s="614" t="s">
        <v>97</v>
      </c>
      <c r="BA85" s="614" t="s">
        <v>97</v>
      </c>
      <c r="BB85" s="614" t="s">
        <v>97</v>
      </c>
      <c r="BC85" s="614" t="s">
        <v>97</v>
      </c>
      <c r="BD85" s="648" t="s">
        <v>97</v>
      </c>
      <c r="BE85" s="648" t="s">
        <v>97</v>
      </c>
      <c r="BF85" s="612">
        <v>0</v>
      </c>
      <c r="BG85" s="612">
        <v>0</v>
      </c>
      <c r="BH85" s="612">
        <v>0</v>
      </c>
      <c r="BI85" s="614" t="s">
        <v>97</v>
      </c>
      <c r="BJ85" s="614" t="s">
        <v>97</v>
      </c>
      <c r="BK85" s="614" t="s">
        <v>97</v>
      </c>
      <c r="BL85" s="614" t="s">
        <v>97</v>
      </c>
      <c r="BM85" s="614" t="s">
        <v>97</v>
      </c>
      <c r="BN85" s="612">
        <v>0</v>
      </c>
      <c r="BO85" s="614" t="s">
        <v>97</v>
      </c>
      <c r="BP85" s="614" t="s">
        <v>97</v>
      </c>
      <c r="BQ85" s="612">
        <v>0</v>
      </c>
      <c r="BR85" s="612">
        <v>0</v>
      </c>
      <c r="BS85" s="614" t="s">
        <v>97</v>
      </c>
      <c r="BT85" s="614" t="s">
        <v>97</v>
      </c>
      <c r="BU85" s="614" t="s">
        <v>97</v>
      </c>
      <c r="BV85" s="614" t="s">
        <v>97</v>
      </c>
      <c r="BW85" s="614" t="s">
        <v>97</v>
      </c>
      <c r="BX85" s="332" t="s">
        <v>97</v>
      </c>
    </row>
    <row r="86" spans="1:217" s="600" customFormat="1">
      <c r="A86" s="658" t="s">
        <v>635</v>
      </c>
      <c r="B86" s="616" t="s">
        <v>912</v>
      </c>
      <c r="C86" s="217" t="s">
        <v>999</v>
      </c>
      <c r="D86" s="614" t="s">
        <v>97</v>
      </c>
      <c r="E86" s="614" t="s">
        <v>97</v>
      </c>
      <c r="F86" s="614" t="s">
        <v>97</v>
      </c>
      <c r="G86" s="614" t="s">
        <v>97</v>
      </c>
      <c r="H86" s="614" t="s">
        <v>97</v>
      </c>
      <c r="I86" s="614" t="s">
        <v>97</v>
      </c>
      <c r="J86" s="614" t="s">
        <v>97</v>
      </c>
      <c r="K86" s="614" t="s">
        <v>97</v>
      </c>
      <c r="L86" s="614" t="s">
        <v>97</v>
      </c>
      <c r="M86" s="614" t="s">
        <v>97</v>
      </c>
      <c r="N86" s="329"/>
      <c r="O86" s="763"/>
      <c r="P86" s="763"/>
      <c r="Q86" s="765"/>
      <c r="R86" s="765"/>
      <c r="S86" s="763"/>
      <c r="T86" s="329"/>
      <c r="U86" s="763"/>
      <c r="V86" s="763"/>
      <c r="W86" s="765"/>
      <c r="X86" s="765"/>
      <c r="Y86" s="763"/>
      <c r="Z86" s="619" t="s">
        <v>97</v>
      </c>
      <c r="AA86" s="619" t="s">
        <v>97</v>
      </c>
      <c r="AB86" s="606">
        <v>0.3</v>
      </c>
      <c r="AC86" s="606">
        <v>0</v>
      </c>
      <c r="AD86" s="619" t="s">
        <v>97</v>
      </c>
      <c r="AE86" s="610" t="s">
        <v>97</v>
      </c>
      <c r="AF86" s="610" t="s">
        <v>97</v>
      </c>
      <c r="AG86" s="610" t="s">
        <v>97</v>
      </c>
      <c r="AH86" s="610" t="s">
        <v>97</v>
      </c>
      <c r="AI86" s="610" t="s">
        <v>97</v>
      </c>
      <c r="AJ86" s="772" t="s">
        <v>97</v>
      </c>
      <c r="AK86" s="772" t="s">
        <v>97</v>
      </c>
      <c r="AL86" s="606">
        <v>0</v>
      </c>
      <c r="AM86" s="606">
        <v>0</v>
      </c>
      <c r="AN86" s="619" t="s">
        <v>97</v>
      </c>
      <c r="AO86" s="614" t="s">
        <v>97</v>
      </c>
      <c r="AP86" s="614" t="s">
        <v>97</v>
      </c>
      <c r="AQ86" s="614" t="s">
        <v>97</v>
      </c>
      <c r="AR86" s="614" t="s">
        <v>97</v>
      </c>
      <c r="AS86" s="614" t="s">
        <v>97</v>
      </c>
      <c r="AT86" s="614" t="s">
        <v>97</v>
      </c>
      <c r="AU86" s="614" t="s">
        <v>97</v>
      </c>
      <c r="AV86" s="612">
        <v>0</v>
      </c>
      <c r="AW86" s="606">
        <v>0</v>
      </c>
      <c r="AX86" s="619" t="s">
        <v>97</v>
      </c>
      <c r="AY86" s="614" t="s">
        <v>97</v>
      </c>
      <c r="AZ86" s="614" t="s">
        <v>97</v>
      </c>
      <c r="BA86" s="614" t="s">
        <v>97</v>
      </c>
      <c r="BB86" s="614" t="s">
        <v>97</v>
      </c>
      <c r="BC86" s="614" t="s">
        <v>97</v>
      </c>
      <c r="BD86" s="648" t="s">
        <v>97</v>
      </c>
      <c r="BE86" s="648" t="s">
        <v>97</v>
      </c>
      <c r="BF86" s="612">
        <v>0</v>
      </c>
      <c r="BG86" s="612">
        <v>0</v>
      </c>
      <c r="BH86" s="612">
        <v>0</v>
      </c>
      <c r="BI86" s="614" t="s">
        <v>97</v>
      </c>
      <c r="BJ86" s="614" t="s">
        <v>97</v>
      </c>
      <c r="BK86" s="614" t="s">
        <v>97</v>
      </c>
      <c r="BL86" s="614" t="s">
        <v>97</v>
      </c>
      <c r="BM86" s="614" t="s">
        <v>97</v>
      </c>
      <c r="BN86" s="612">
        <v>0</v>
      </c>
      <c r="BO86" s="614" t="s">
        <v>97</v>
      </c>
      <c r="BP86" s="614" t="s">
        <v>97</v>
      </c>
      <c r="BQ86" s="612">
        <v>0</v>
      </c>
      <c r="BR86" s="612">
        <v>0</v>
      </c>
      <c r="BS86" s="614" t="s">
        <v>97</v>
      </c>
      <c r="BT86" s="614" t="s">
        <v>97</v>
      </c>
      <c r="BU86" s="614" t="s">
        <v>97</v>
      </c>
      <c r="BV86" s="614" t="s">
        <v>97</v>
      </c>
      <c r="BW86" s="614" t="s">
        <v>97</v>
      </c>
      <c r="BX86" s="332" t="s">
        <v>97</v>
      </c>
      <c r="BY86" s="274"/>
      <c r="BZ86" s="274"/>
      <c r="CA86" s="274"/>
      <c r="CB86" s="274"/>
      <c r="CC86" s="274"/>
      <c r="CD86" s="274"/>
      <c r="CE86" s="274"/>
      <c r="CF86" s="274"/>
      <c r="CG86" s="274"/>
      <c r="CH86" s="274"/>
      <c r="CI86" s="274"/>
      <c r="CJ86" s="274"/>
      <c r="CK86" s="274"/>
      <c r="CL86" s="274"/>
      <c r="CM86" s="274"/>
      <c r="CN86" s="274"/>
      <c r="CO86" s="274"/>
      <c r="CP86" s="274"/>
      <c r="CQ86" s="274"/>
      <c r="CR86" s="274"/>
      <c r="CS86" s="274"/>
      <c r="CT86" s="274"/>
      <c r="CU86" s="274"/>
      <c r="CV86" s="274"/>
      <c r="CW86" s="274"/>
      <c r="CX86" s="274"/>
      <c r="CY86" s="274"/>
      <c r="CZ86" s="274"/>
      <c r="DA86" s="274"/>
      <c r="DB86" s="274"/>
      <c r="DC86" s="274"/>
      <c r="DD86" s="274"/>
      <c r="DE86" s="274"/>
      <c r="DF86" s="274"/>
      <c r="DG86" s="274"/>
      <c r="DH86" s="274"/>
      <c r="DI86" s="274"/>
      <c r="DJ86" s="274"/>
      <c r="DK86" s="274"/>
      <c r="DL86" s="274"/>
      <c r="DM86" s="274"/>
      <c r="DN86" s="274"/>
      <c r="DO86" s="274"/>
      <c r="DP86" s="274"/>
      <c r="DQ86" s="274"/>
      <c r="DR86" s="274"/>
      <c r="DS86" s="274"/>
      <c r="DT86" s="274"/>
      <c r="DU86" s="274"/>
      <c r="DV86" s="274"/>
      <c r="DW86" s="274"/>
      <c r="DX86" s="274"/>
      <c r="DY86" s="274"/>
      <c r="DZ86" s="274"/>
      <c r="EA86" s="274"/>
      <c r="EB86" s="274"/>
      <c r="EC86" s="274"/>
      <c r="ED86" s="274"/>
      <c r="EE86" s="274"/>
      <c r="EF86" s="274"/>
      <c r="EG86" s="274"/>
      <c r="EH86" s="274"/>
      <c r="EI86" s="274"/>
      <c r="EJ86" s="274"/>
      <c r="EK86" s="274"/>
      <c r="EL86" s="274"/>
      <c r="EM86" s="274"/>
      <c r="EN86" s="274"/>
      <c r="EO86" s="274"/>
      <c r="EP86" s="274"/>
      <c r="EQ86" s="274"/>
      <c r="ER86" s="274"/>
      <c r="ES86" s="274"/>
      <c r="ET86" s="274"/>
      <c r="EU86" s="274"/>
      <c r="EV86" s="274"/>
      <c r="EW86" s="274"/>
      <c r="EX86" s="274"/>
      <c r="EY86" s="274"/>
      <c r="EZ86" s="274"/>
      <c r="FA86" s="274"/>
      <c r="FB86" s="274"/>
      <c r="FC86" s="274"/>
      <c r="FD86" s="274"/>
      <c r="FE86" s="274"/>
      <c r="FF86" s="274"/>
      <c r="FG86" s="274"/>
      <c r="FH86" s="274"/>
      <c r="FI86" s="274"/>
      <c r="FJ86" s="274"/>
      <c r="FK86" s="274"/>
      <c r="FL86" s="274"/>
      <c r="FM86" s="274"/>
      <c r="FN86" s="274"/>
      <c r="FO86" s="274"/>
      <c r="FP86" s="274"/>
      <c r="FQ86" s="274"/>
      <c r="FR86" s="274"/>
      <c r="FS86" s="274"/>
      <c r="FT86" s="274"/>
      <c r="FU86" s="274"/>
      <c r="FV86" s="274"/>
      <c r="FW86" s="274"/>
      <c r="FX86" s="274"/>
      <c r="FY86" s="274"/>
      <c r="FZ86" s="274"/>
      <c r="GA86" s="274"/>
      <c r="GB86" s="274"/>
      <c r="GC86" s="274"/>
      <c r="GD86" s="274"/>
      <c r="GE86" s="274"/>
      <c r="GF86" s="274"/>
      <c r="GG86" s="274"/>
      <c r="GH86" s="274"/>
      <c r="GI86" s="274"/>
      <c r="GJ86" s="274"/>
      <c r="GK86" s="274"/>
      <c r="GL86" s="274"/>
      <c r="GM86" s="274"/>
      <c r="GN86" s="274"/>
      <c r="GO86" s="274"/>
      <c r="GP86" s="274"/>
      <c r="GQ86" s="274"/>
      <c r="GR86" s="274"/>
      <c r="GS86" s="274"/>
      <c r="GT86" s="274"/>
      <c r="GU86" s="274"/>
      <c r="GV86" s="274"/>
      <c r="GW86" s="274"/>
      <c r="GX86" s="274"/>
      <c r="GY86" s="274"/>
      <c r="GZ86" s="274"/>
      <c r="HA86" s="274"/>
      <c r="HB86" s="274"/>
      <c r="HC86" s="274"/>
      <c r="HD86" s="274"/>
      <c r="HE86" s="274"/>
      <c r="HF86" s="274"/>
      <c r="HG86" s="274"/>
      <c r="HH86" s="274"/>
      <c r="HI86" s="274"/>
    </row>
    <row r="87" spans="1:217" s="600" customFormat="1">
      <c r="A87" s="658" t="s">
        <v>813</v>
      </c>
      <c r="B87" s="616" t="s">
        <v>912</v>
      </c>
      <c r="C87" s="217" t="s">
        <v>1000</v>
      </c>
      <c r="D87" s="614" t="s">
        <v>97</v>
      </c>
      <c r="E87" s="614" t="s">
        <v>97</v>
      </c>
      <c r="F87" s="614" t="s">
        <v>97</v>
      </c>
      <c r="G87" s="614" t="s">
        <v>97</v>
      </c>
      <c r="H87" s="614" t="s">
        <v>97</v>
      </c>
      <c r="I87" s="614" t="s">
        <v>97</v>
      </c>
      <c r="J87" s="614" t="s">
        <v>97</v>
      </c>
      <c r="K87" s="614" t="s">
        <v>97</v>
      </c>
      <c r="L87" s="614" t="s">
        <v>97</v>
      </c>
      <c r="M87" s="614" t="s">
        <v>97</v>
      </c>
      <c r="N87" s="329"/>
      <c r="O87" s="763"/>
      <c r="P87" s="763"/>
      <c r="Q87" s="765"/>
      <c r="R87" s="765"/>
      <c r="S87" s="763"/>
      <c r="T87" s="329"/>
      <c r="U87" s="763"/>
      <c r="V87" s="763"/>
      <c r="W87" s="765"/>
      <c r="X87" s="765"/>
      <c r="Y87" s="763"/>
      <c r="Z87" s="619" t="s">
        <v>97</v>
      </c>
      <c r="AA87" s="619" t="s">
        <v>97</v>
      </c>
      <c r="AB87" s="606">
        <v>0</v>
      </c>
      <c r="AC87" s="606">
        <v>0</v>
      </c>
      <c r="AD87" s="619" t="s">
        <v>97</v>
      </c>
      <c r="AE87" s="610" t="s">
        <v>97</v>
      </c>
      <c r="AF87" s="610" t="s">
        <v>97</v>
      </c>
      <c r="AG87" s="610" t="s">
        <v>97</v>
      </c>
      <c r="AH87" s="610" t="s">
        <v>97</v>
      </c>
      <c r="AI87" s="610" t="s">
        <v>97</v>
      </c>
      <c r="AJ87" s="772" t="s">
        <v>97</v>
      </c>
      <c r="AK87" s="772" t="s">
        <v>97</v>
      </c>
      <c r="AL87" s="606">
        <v>0</v>
      </c>
      <c r="AM87" s="606">
        <v>0</v>
      </c>
      <c r="AN87" s="619" t="s">
        <v>97</v>
      </c>
      <c r="AO87" s="614" t="s">
        <v>97</v>
      </c>
      <c r="AP87" s="614" t="s">
        <v>97</v>
      </c>
      <c r="AQ87" s="614" t="s">
        <v>97</v>
      </c>
      <c r="AR87" s="614" t="s">
        <v>97</v>
      </c>
      <c r="AS87" s="614" t="s">
        <v>97</v>
      </c>
      <c r="AT87" s="614" t="s">
        <v>97</v>
      </c>
      <c r="AU87" s="614" t="s">
        <v>97</v>
      </c>
      <c r="AV87" s="612">
        <v>0</v>
      </c>
      <c r="AW87" s="606">
        <v>0</v>
      </c>
      <c r="AX87" s="619" t="s">
        <v>97</v>
      </c>
      <c r="AY87" s="614" t="s">
        <v>97</v>
      </c>
      <c r="AZ87" s="614" t="s">
        <v>97</v>
      </c>
      <c r="BA87" s="614" t="s">
        <v>97</v>
      </c>
      <c r="BB87" s="614" t="s">
        <v>97</v>
      </c>
      <c r="BC87" s="614" t="s">
        <v>97</v>
      </c>
      <c r="BD87" s="648" t="s">
        <v>97</v>
      </c>
      <c r="BE87" s="648" t="s">
        <v>97</v>
      </c>
      <c r="BF87" s="612">
        <v>0</v>
      </c>
      <c r="BG87" s="612">
        <v>0</v>
      </c>
      <c r="BH87" s="612">
        <v>0</v>
      </c>
      <c r="BI87" s="614" t="s">
        <v>97</v>
      </c>
      <c r="BJ87" s="614" t="s">
        <v>97</v>
      </c>
      <c r="BK87" s="614" t="s">
        <v>97</v>
      </c>
      <c r="BL87" s="614" t="s">
        <v>97</v>
      </c>
      <c r="BM87" s="614" t="s">
        <v>97</v>
      </c>
      <c r="BN87" s="612">
        <v>0</v>
      </c>
      <c r="BO87" s="614" t="s">
        <v>97</v>
      </c>
      <c r="BP87" s="614" t="s">
        <v>97</v>
      </c>
      <c r="BQ87" s="612">
        <v>0</v>
      </c>
      <c r="BR87" s="612">
        <f>BR88+BR89+BR90+BR91+BR102+BR103+BR105</f>
        <v>0</v>
      </c>
      <c r="BS87" s="614" t="s">
        <v>97</v>
      </c>
      <c r="BT87" s="614" t="s">
        <v>97</v>
      </c>
      <c r="BU87" s="614" t="s">
        <v>97</v>
      </c>
      <c r="BV87" s="614" t="s">
        <v>97</v>
      </c>
      <c r="BW87" s="614" t="s">
        <v>97</v>
      </c>
      <c r="BX87" s="332" t="s">
        <v>97</v>
      </c>
      <c r="BY87" s="274"/>
      <c r="BZ87" s="274"/>
      <c r="CA87" s="274"/>
      <c r="CB87" s="274"/>
      <c r="CC87" s="274"/>
      <c r="CD87" s="274"/>
      <c r="CE87" s="274"/>
      <c r="CF87" s="274"/>
      <c r="CG87" s="274"/>
      <c r="CH87" s="274"/>
      <c r="CI87" s="274"/>
      <c r="CJ87" s="274"/>
      <c r="CK87" s="274"/>
      <c r="CL87" s="274"/>
      <c r="CM87" s="274"/>
      <c r="CN87" s="274"/>
      <c r="CO87" s="274"/>
      <c r="CP87" s="274"/>
      <c r="CQ87" s="274"/>
      <c r="CR87" s="274"/>
      <c r="CS87" s="274"/>
      <c r="CT87" s="274"/>
      <c r="CU87" s="274"/>
      <c r="CV87" s="274"/>
      <c r="CW87" s="274"/>
      <c r="CX87" s="274"/>
      <c r="CY87" s="274"/>
      <c r="CZ87" s="274"/>
      <c r="DA87" s="274"/>
      <c r="DB87" s="274"/>
      <c r="DC87" s="274"/>
      <c r="DD87" s="274"/>
      <c r="DE87" s="274"/>
      <c r="DF87" s="274"/>
      <c r="DG87" s="274"/>
      <c r="DH87" s="274"/>
      <c r="DI87" s="274"/>
      <c r="DJ87" s="274"/>
      <c r="DK87" s="274"/>
      <c r="DL87" s="274"/>
      <c r="DM87" s="274"/>
      <c r="DN87" s="274"/>
      <c r="DO87" s="274"/>
      <c r="DP87" s="274"/>
      <c r="DQ87" s="274"/>
      <c r="DR87" s="274"/>
      <c r="DS87" s="274"/>
      <c r="DT87" s="274"/>
      <c r="DU87" s="274"/>
      <c r="DV87" s="274"/>
      <c r="DW87" s="274"/>
      <c r="DX87" s="274"/>
      <c r="DY87" s="274"/>
      <c r="DZ87" s="274"/>
      <c r="EA87" s="274"/>
      <c r="EB87" s="274"/>
      <c r="EC87" s="274"/>
      <c r="ED87" s="274"/>
      <c r="EE87" s="274"/>
      <c r="EF87" s="274"/>
      <c r="EG87" s="274"/>
      <c r="EH87" s="274"/>
      <c r="EI87" s="274"/>
      <c r="EJ87" s="274"/>
      <c r="EK87" s="274"/>
      <c r="EL87" s="274"/>
      <c r="EM87" s="274"/>
      <c r="EN87" s="274"/>
      <c r="EO87" s="274"/>
      <c r="EP87" s="274"/>
      <c r="EQ87" s="274"/>
      <c r="ER87" s="274"/>
      <c r="ES87" s="274"/>
      <c r="ET87" s="274"/>
      <c r="EU87" s="274"/>
      <c r="EV87" s="274"/>
      <c r="EW87" s="274"/>
      <c r="EX87" s="274"/>
      <c r="EY87" s="274"/>
      <c r="EZ87" s="274"/>
      <c r="FA87" s="274"/>
      <c r="FB87" s="274"/>
      <c r="FC87" s="274"/>
      <c r="FD87" s="274"/>
      <c r="FE87" s="274"/>
      <c r="FF87" s="274"/>
      <c r="FG87" s="274"/>
      <c r="FH87" s="274"/>
      <c r="FI87" s="274"/>
      <c r="FJ87" s="274"/>
      <c r="FK87" s="274"/>
      <c r="FL87" s="274"/>
      <c r="FM87" s="274"/>
      <c r="FN87" s="274"/>
      <c r="FO87" s="274"/>
      <c r="FP87" s="274"/>
      <c r="FQ87" s="274"/>
      <c r="FR87" s="274"/>
      <c r="FS87" s="274"/>
      <c r="FT87" s="274"/>
      <c r="FU87" s="274"/>
      <c r="FV87" s="274"/>
      <c r="FW87" s="274"/>
      <c r="FX87" s="274"/>
      <c r="FY87" s="274"/>
      <c r="FZ87" s="274"/>
      <c r="GA87" s="274"/>
      <c r="GB87" s="274"/>
      <c r="GC87" s="274"/>
      <c r="GD87" s="274"/>
      <c r="GE87" s="274"/>
      <c r="GF87" s="274"/>
      <c r="GG87" s="274"/>
      <c r="GH87" s="274"/>
      <c r="GI87" s="274"/>
      <c r="GJ87" s="274"/>
      <c r="GK87" s="274"/>
      <c r="GL87" s="274"/>
      <c r="GM87" s="274"/>
      <c r="GN87" s="274"/>
      <c r="GO87" s="274"/>
      <c r="GP87" s="274"/>
      <c r="GQ87" s="274"/>
      <c r="GR87" s="274"/>
      <c r="GS87" s="274"/>
      <c r="GT87" s="274"/>
      <c r="GU87" s="274"/>
      <c r="GV87" s="274"/>
      <c r="GW87" s="274"/>
      <c r="GX87" s="274"/>
      <c r="GY87" s="274"/>
      <c r="GZ87" s="274"/>
      <c r="HA87" s="274"/>
      <c r="HB87" s="274"/>
      <c r="HC87" s="274"/>
      <c r="HD87" s="274"/>
      <c r="HE87" s="274"/>
      <c r="HF87" s="274"/>
      <c r="HG87" s="274"/>
      <c r="HH87" s="274"/>
      <c r="HI87" s="274"/>
    </row>
    <row r="88" spans="1:217" s="600" customFormat="1">
      <c r="A88" s="658" t="s">
        <v>815</v>
      </c>
      <c r="B88" s="616" t="s">
        <v>875</v>
      </c>
      <c r="C88" s="217" t="s">
        <v>1011</v>
      </c>
      <c r="D88" s="614" t="s">
        <v>97</v>
      </c>
      <c r="E88" s="614" t="s">
        <v>97</v>
      </c>
      <c r="F88" s="614" t="s">
        <v>97</v>
      </c>
      <c r="G88" s="614" t="s">
        <v>97</v>
      </c>
      <c r="H88" s="614" t="s">
        <v>97</v>
      </c>
      <c r="I88" s="614" t="s">
        <v>97</v>
      </c>
      <c r="J88" s="614" t="s">
        <v>97</v>
      </c>
      <c r="K88" s="614" t="s">
        <v>97</v>
      </c>
      <c r="L88" s="614" t="s">
        <v>97</v>
      </c>
      <c r="M88" s="614" t="s">
        <v>97</v>
      </c>
      <c r="N88" s="329"/>
      <c r="O88" s="763"/>
      <c r="P88" s="763"/>
      <c r="Q88" s="765"/>
      <c r="R88" s="765"/>
      <c r="S88" s="763"/>
      <c r="T88" s="329"/>
      <c r="U88" s="763"/>
      <c r="V88" s="763"/>
      <c r="W88" s="765"/>
      <c r="X88" s="765"/>
      <c r="Y88" s="763"/>
      <c r="Z88" s="619" t="s">
        <v>97</v>
      </c>
      <c r="AA88" s="619" t="s">
        <v>97</v>
      </c>
      <c r="AB88" s="606">
        <v>0</v>
      </c>
      <c r="AC88" s="606">
        <v>0</v>
      </c>
      <c r="AD88" s="619" t="s">
        <v>97</v>
      </c>
      <c r="AE88" s="610" t="s">
        <v>97</v>
      </c>
      <c r="AF88" s="610" t="s">
        <v>97</v>
      </c>
      <c r="AG88" s="610" t="s">
        <v>97</v>
      </c>
      <c r="AH88" s="610" t="s">
        <v>97</v>
      </c>
      <c r="AI88" s="610" t="s">
        <v>97</v>
      </c>
      <c r="AJ88" s="772" t="s">
        <v>97</v>
      </c>
      <c r="AK88" s="772" t="s">
        <v>97</v>
      </c>
      <c r="AL88" s="606">
        <v>0</v>
      </c>
      <c r="AM88" s="606">
        <v>0</v>
      </c>
      <c r="AN88" s="619" t="s">
        <v>97</v>
      </c>
      <c r="AO88" s="614" t="s">
        <v>97</v>
      </c>
      <c r="AP88" s="614" t="s">
        <v>97</v>
      </c>
      <c r="AQ88" s="614" t="s">
        <v>97</v>
      </c>
      <c r="AR88" s="614" t="s">
        <v>97</v>
      </c>
      <c r="AS88" s="614" t="s">
        <v>97</v>
      </c>
      <c r="AT88" s="614">
        <v>0.25</v>
      </c>
      <c r="AU88" s="614" t="s">
        <v>97</v>
      </c>
      <c r="AV88" s="612">
        <v>0</v>
      </c>
      <c r="AW88" s="606">
        <v>0</v>
      </c>
      <c r="AX88" s="619" t="s">
        <v>97</v>
      </c>
      <c r="AY88" s="614" t="s">
        <v>97</v>
      </c>
      <c r="AZ88" s="614" t="s">
        <v>97</v>
      </c>
      <c r="BA88" s="614" t="s">
        <v>97</v>
      </c>
      <c r="BB88" s="614" t="s">
        <v>97</v>
      </c>
      <c r="BC88" s="614" t="s">
        <v>97</v>
      </c>
      <c r="BD88" s="648" t="s">
        <v>97</v>
      </c>
      <c r="BE88" s="648" t="s">
        <v>97</v>
      </c>
      <c r="BF88" s="612">
        <v>0</v>
      </c>
      <c r="BG88" s="612">
        <v>0</v>
      </c>
      <c r="BH88" s="612">
        <v>0</v>
      </c>
      <c r="BI88" s="614" t="s">
        <v>97</v>
      </c>
      <c r="BJ88" s="614" t="s">
        <v>97</v>
      </c>
      <c r="BK88" s="614" t="s">
        <v>97</v>
      </c>
      <c r="BL88" s="614" t="s">
        <v>97</v>
      </c>
      <c r="BM88" s="614" t="s">
        <v>97</v>
      </c>
      <c r="BN88" s="612">
        <v>0</v>
      </c>
      <c r="BO88" s="614" t="s">
        <v>97</v>
      </c>
      <c r="BP88" s="614" t="s">
        <v>97</v>
      </c>
      <c r="BQ88" s="612">
        <v>0</v>
      </c>
      <c r="BR88" s="612">
        <f>BR89+BR90+BR91+BR92+BR103+BR104+BR106</f>
        <v>0</v>
      </c>
      <c r="BS88" s="614" t="s">
        <v>97</v>
      </c>
      <c r="BT88" s="614" t="s">
        <v>97</v>
      </c>
      <c r="BU88" s="614" t="s">
        <v>97</v>
      </c>
      <c r="BV88" s="614" t="s">
        <v>97</v>
      </c>
      <c r="BW88" s="614" t="s">
        <v>97</v>
      </c>
      <c r="BX88" s="332" t="s">
        <v>97</v>
      </c>
      <c r="BY88" s="274"/>
      <c r="BZ88" s="274"/>
      <c r="CA88" s="274"/>
      <c r="CB88" s="274"/>
      <c r="CC88" s="274"/>
      <c r="CD88" s="274"/>
      <c r="CE88" s="274"/>
      <c r="CF88" s="274"/>
      <c r="CG88" s="274"/>
      <c r="CH88" s="274"/>
      <c r="CI88" s="274"/>
      <c r="CJ88" s="274"/>
      <c r="CK88" s="274"/>
      <c r="CL88" s="274"/>
      <c r="CM88" s="274"/>
      <c r="CN88" s="274"/>
      <c r="CO88" s="274"/>
      <c r="CP88" s="274"/>
      <c r="CQ88" s="274"/>
      <c r="CR88" s="274"/>
      <c r="CS88" s="274"/>
      <c r="CT88" s="274"/>
      <c r="CU88" s="274"/>
      <c r="CV88" s="274"/>
      <c r="CW88" s="274"/>
      <c r="CX88" s="274"/>
      <c r="CY88" s="274"/>
      <c r="CZ88" s="274"/>
      <c r="DA88" s="274"/>
      <c r="DB88" s="274"/>
      <c r="DC88" s="274"/>
      <c r="DD88" s="274"/>
      <c r="DE88" s="274"/>
      <c r="DF88" s="274"/>
      <c r="DG88" s="274"/>
      <c r="DH88" s="274"/>
      <c r="DI88" s="274"/>
      <c r="DJ88" s="274"/>
      <c r="DK88" s="274"/>
      <c r="DL88" s="274"/>
      <c r="DM88" s="274"/>
      <c r="DN88" s="274"/>
      <c r="DO88" s="274"/>
      <c r="DP88" s="274"/>
      <c r="DQ88" s="274"/>
      <c r="DR88" s="274"/>
      <c r="DS88" s="274"/>
      <c r="DT88" s="274"/>
      <c r="DU88" s="274"/>
      <c r="DV88" s="274"/>
      <c r="DW88" s="274"/>
      <c r="DX88" s="274"/>
      <c r="DY88" s="274"/>
      <c r="DZ88" s="274"/>
      <c r="EA88" s="274"/>
      <c r="EB88" s="274"/>
      <c r="EC88" s="274"/>
      <c r="ED88" s="274"/>
      <c r="EE88" s="274"/>
      <c r="EF88" s="274"/>
      <c r="EG88" s="274"/>
      <c r="EH88" s="274"/>
      <c r="EI88" s="274"/>
      <c r="EJ88" s="274"/>
      <c r="EK88" s="274"/>
      <c r="EL88" s="274"/>
      <c r="EM88" s="274"/>
      <c r="EN88" s="274"/>
      <c r="EO88" s="274"/>
      <c r="EP88" s="274"/>
      <c r="EQ88" s="274"/>
      <c r="ER88" s="274"/>
      <c r="ES88" s="274"/>
      <c r="ET88" s="274"/>
      <c r="EU88" s="274"/>
      <c r="EV88" s="274"/>
      <c r="EW88" s="274"/>
      <c r="EX88" s="274"/>
      <c r="EY88" s="274"/>
      <c r="EZ88" s="274"/>
      <c r="FA88" s="274"/>
      <c r="FB88" s="274"/>
      <c r="FC88" s="274"/>
      <c r="FD88" s="274"/>
      <c r="FE88" s="274"/>
      <c r="FF88" s="274"/>
      <c r="FG88" s="274"/>
      <c r="FH88" s="274"/>
      <c r="FI88" s="274"/>
      <c r="FJ88" s="274"/>
      <c r="FK88" s="274"/>
      <c r="FL88" s="274"/>
      <c r="FM88" s="274"/>
      <c r="FN88" s="274"/>
      <c r="FO88" s="274"/>
      <c r="FP88" s="274"/>
      <c r="FQ88" s="274"/>
      <c r="FR88" s="274"/>
      <c r="FS88" s="274"/>
      <c r="FT88" s="274"/>
      <c r="FU88" s="274"/>
      <c r="FV88" s="274"/>
      <c r="FW88" s="274"/>
      <c r="FX88" s="274"/>
      <c r="FY88" s="274"/>
      <c r="FZ88" s="274"/>
      <c r="GA88" s="274"/>
      <c r="GB88" s="274"/>
      <c r="GC88" s="274"/>
      <c r="GD88" s="274"/>
      <c r="GE88" s="274"/>
      <c r="GF88" s="274"/>
      <c r="GG88" s="274"/>
      <c r="GH88" s="274"/>
      <c r="GI88" s="274"/>
      <c r="GJ88" s="274"/>
      <c r="GK88" s="274"/>
      <c r="GL88" s="274"/>
      <c r="GM88" s="274"/>
      <c r="GN88" s="274"/>
      <c r="GO88" s="274"/>
      <c r="GP88" s="274"/>
      <c r="GQ88" s="274"/>
      <c r="GR88" s="274"/>
      <c r="GS88" s="274"/>
      <c r="GT88" s="274"/>
      <c r="GU88" s="274"/>
      <c r="GV88" s="274"/>
      <c r="GW88" s="274"/>
      <c r="GX88" s="274"/>
      <c r="GY88" s="274"/>
      <c r="GZ88" s="274"/>
      <c r="HA88" s="274"/>
      <c r="HB88" s="274"/>
      <c r="HC88" s="274"/>
      <c r="HD88" s="274"/>
      <c r="HE88" s="274"/>
      <c r="HF88" s="274"/>
      <c r="HG88" s="274"/>
      <c r="HH88" s="274"/>
      <c r="HI88" s="274"/>
    </row>
    <row r="89" spans="1:217" s="600" customFormat="1">
      <c r="A89" s="658" t="s">
        <v>816</v>
      </c>
      <c r="B89" s="616" t="s">
        <v>875</v>
      </c>
      <c r="C89" s="217" t="s">
        <v>1012</v>
      </c>
      <c r="D89" s="614" t="s">
        <v>97</v>
      </c>
      <c r="E89" s="614" t="s">
        <v>97</v>
      </c>
      <c r="F89" s="614" t="s">
        <v>97</v>
      </c>
      <c r="G89" s="614" t="s">
        <v>97</v>
      </c>
      <c r="H89" s="614" t="s">
        <v>97</v>
      </c>
      <c r="I89" s="614" t="s">
        <v>97</v>
      </c>
      <c r="J89" s="614" t="s">
        <v>97</v>
      </c>
      <c r="K89" s="614" t="s">
        <v>97</v>
      </c>
      <c r="L89" s="614" t="s">
        <v>97</v>
      </c>
      <c r="M89" s="614" t="s">
        <v>97</v>
      </c>
      <c r="N89" s="329"/>
      <c r="O89" s="763"/>
      <c r="P89" s="763"/>
      <c r="Q89" s="765"/>
      <c r="R89" s="765"/>
      <c r="S89" s="763"/>
      <c r="T89" s="329"/>
      <c r="U89" s="763"/>
      <c r="V89" s="763"/>
      <c r="W89" s="765"/>
      <c r="X89" s="765"/>
      <c r="Y89" s="763"/>
      <c r="Z89" s="619" t="s">
        <v>97</v>
      </c>
      <c r="AA89" s="619" t="s">
        <v>97</v>
      </c>
      <c r="AB89" s="606">
        <v>0</v>
      </c>
      <c r="AC89" s="606">
        <v>0</v>
      </c>
      <c r="AD89" s="619" t="s">
        <v>97</v>
      </c>
      <c r="AE89" s="610" t="s">
        <v>97</v>
      </c>
      <c r="AF89" s="610" t="s">
        <v>97</v>
      </c>
      <c r="AG89" s="610" t="s">
        <v>97</v>
      </c>
      <c r="AH89" s="610" t="s">
        <v>97</v>
      </c>
      <c r="AI89" s="610" t="s">
        <v>97</v>
      </c>
      <c r="AJ89" s="772" t="s">
        <v>97</v>
      </c>
      <c r="AK89" s="772" t="s">
        <v>97</v>
      </c>
      <c r="AL89" s="606">
        <v>0</v>
      </c>
      <c r="AM89" s="606">
        <v>0</v>
      </c>
      <c r="AN89" s="619" t="s">
        <v>97</v>
      </c>
      <c r="AO89" s="614" t="s">
        <v>97</v>
      </c>
      <c r="AP89" s="614" t="s">
        <v>97</v>
      </c>
      <c r="AQ89" s="614" t="s">
        <v>97</v>
      </c>
      <c r="AR89" s="614" t="s">
        <v>97</v>
      </c>
      <c r="AS89" s="614" t="s">
        <v>97</v>
      </c>
      <c r="AT89" s="614" t="s">
        <v>97</v>
      </c>
      <c r="AU89" s="614" t="s">
        <v>97</v>
      </c>
      <c r="AV89" s="612">
        <v>0</v>
      </c>
      <c r="AW89" s="606">
        <v>0</v>
      </c>
      <c r="AX89" s="619" t="s">
        <v>97</v>
      </c>
      <c r="AY89" s="614" t="s">
        <v>97</v>
      </c>
      <c r="AZ89" s="614" t="s">
        <v>97</v>
      </c>
      <c r="BA89" s="614" t="s">
        <v>97</v>
      </c>
      <c r="BB89" s="614" t="s">
        <v>97</v>
      </c>
      <c r="BC89" s="614" t="s">
        <v>97</v>
      </c>
      <c r="BD89" s="648" t="s">
        <v>97</v>
      </c>
      <c r="BE89" s="648" t="s">
        <v>97</v>
      </c>
      <c r="BF89" s="612">
        <v>0</v>
      </c>
      <c r="BG89" s="612">
        <v>0</v>
      </c>
      <c r="BH89" s="612">
        <v>0</v>
      </c>
      <c r="BI89" s="614" t="s">
        <v>97</v>
      </c>
      <c r="BJ89" s="614" t="s">
        <v>97</v>
      </c>
      <c r="BK89" s="614" t="s">
        <v>97</v>
      </c>
      <c r="BL89" s="614" t="s">
        <v>97</v>
      </c>
      <c r="BM89" s="614" t="s">
        <v>97</v>
      </c>
      <c r="BN89" s="612">
        <v>0</v>
      </c>
      <c r="BO89" s="614" t="s">
        <v>97</v>
      </c>
      <c r="BP89" s="614" t="s">
        <v>97</v>
      </c>
      <c r="BQ89" s="612">
        <v>0</v>
      </c>
      <c r="BR89" s="612">
        <f>BR90+BR91+BR92+BR93+BR104+BR105+BR107</f>
        <v>0</v>
      </c>
      <c r="BS89" s="614" t="s">
        <v>97</v>
      </c>
      <c r="BT89" s="614" t="s">
        <v>97</v>
      </c>
      <c r="BU89" s="614" t="s">
        <v>97</v>
      </c>
      <c r="BV89" s="614" t="s">
        <v>97</v>
      </c>
      <c r="BW89" s="614" t="s">
        <v>97</v>
      </c>
      <c r="BX89" s="332" t="s">
        <v>97</v>
      </c>
    </row>
    <row r="90" spans="1:217" s="600" customFormat="1">
      <c r="A90" s="658" t="s">
        <v>894</v>
      </c>
      <c r="B90" s="616" t="s">
        <v>876</v>
      </c>
      <c r="C90" s="217" t="s">
        <v>1020</v>
      </c>
      <c r="D90" s="614" t="s">
        <v>97</v>
      </c>
      <c r="E90" s="614" t="s">
        <v>97</v>
      </c>
      <c r="F90" s="614" t="s">
        <v>97</v>
      </c>
      <c r="G90" s="614" t="s">
        <v>97</v>
      </c>
      <c r="H90" s="614" t="s">
        <v>97</v>
      </c>
      <c r="I90" s="614" t="s">
        <v>97</v>
      </c>
      <c r="J90" s="614" t="s">
        <v>97</v>
      </c>
      <c r="K90" s="614" t="s">
        <v>97</v>
      </c>
      <c r="L90" s="614" t="s">
        <v>97</v>
      </c>
      <c r="M90" s="614" t="s">
        <v>97</v>
      </c>
      <c r="N90" s="329"/>
      <c r="O90" s="763"/>
      <c r="P90" s="763"/>
      <c r="Q90" s="765"/>
      <c r="R90" s="765"/>
      <c r="S90" s="763"/>
      <c r="T90" s="329"/>
      <c r="U90" s="763"/>
      <c r="V90" s="763"/>
      <c r="W90" s="765"/>
      <c r="X90" s="765"/>
      <c r="Y90" s="763"/>
      <c r="Z90" s="619" t="s">
        <v>97</v>
      </c>
      <c r="AA90" s="619" t="s">
        <v>97</v>
      </c>
      <c r="AB90" s="606">
        <v>0</v>
      </c>
      <c r="AC90" s="606">
        <v>0</v>
      </c>
      <c r="AD90" s="619" t="s">
        <v>97</v>
      </c>
      <c r="AE90" s="610" t="s">
        <v>97</v>
      </c>
      <c r="AF90" s="610" t="s">
        <v>97</v>
      </c>
      <c r="AG90" s="610" t="s">
        <v>97</v>
      </c>
      <c r="AH90" s="610" t="s">
        <v>97</v>
      </c>
      <c r="AI90" s="610" t="s">
        <v>97</v>
      </c>
      <c r="AJ90" s="772" t="s">
        <v>97</v>
      </c>
      <c r="AK90" s="772" t="s">
        <v>97</v>
      </c>
      <c r="AL90" s="606">
        <v>0</v>
      </c>
      <c r="AM90" s="606">
        <v>0</v>
      </c>
      <c r="AN90" s="619" t="s">
        <v>97</v>
      </c>
      <c r="AO90" s="614" t="s">
        <v>97</v>
      </c>
      <c r="AP90" s="614" t="s">
        <v>97</v>
      </c>
      <c r="AQ90" s="614" t="s">
        <v>97</v>
      </c>
      <c r="AR90" s="614" t="s">
        <v>97</v>
      </c>
      <c r="AS90" s="614" t="s">
        <v>97</v>
      </c>
      <c r="AT90" s="614" t="s">
        <v>97</v>
      </c>
      <c r="AU90" s="614" t="s">
        <v>97</v>
      </c>
      <c r="AV90" s="612">
        <v>0</v>
      </c>
      <c r="AW90" s="606">
        <v>0</v>
      </c>
      <c r="AX90" s="619" t="s">
        <v>97</v>
      </c>
      <c r="AY90" s="614" t="s">
        <v>97</v>
      </c>
      <c r="AZ90" s="614" t="s">
        <v>97</v>
      </c>
      <c r="BA90" s="614" t="s">
        <v>97</v>
      </c>
      <c r="BB90" s="614" t="s">
        <v>97</v>
      </c>
      <c r="BC90" s="614" t="s">
        <v>97</v>
      </c>
      <c r="BD90" s="648" t="s">
        <v>97</v>
      </c>
      <c r="BE90" s="648" t="s">
        <v>97</v>
      </c>
      <c r="BF90" s="612">
        <v>0</v>
      </c>
      <c r="BG90" s="612">
        <v>0</v>
      </c>
      <c r="BH90" s="612">
        <v>0</v>
      </c>
      <c r="BI90" s="614" t="s">
        <v>97</v>
      </c>
      <c r="BJ90" s="614" t="s">
        <v>97</v>
      </c>
      <c r="BK90" s="614" t="s">
        <v>97</v>
      </c>
      <c r="BL90" s="614" t="s">
        <v>97</v>
      </c>
      <c r="BM90" s="614" t="s">
        <v>97</v>
      </c>
      <c r="BN90" s="660">
        <v>0.25</v>
      </c>
      <c r="BO90" s="614" t="s">
        <v>97</v>
      </c>
      <c r="BP90" s="614" t="s">
        <v>97</v>
      </c>
      <c r="BQ90" s="612">
        <v>0</v>
      </c>
      <c r="BR90" s="612">
        <v>0</v>
      </c>
      <c r="BS90" s="614" t="s">
        <v>97</v>
      </c>
      <c r="BT90" s="614" t="s">
        <v>97</v>
      </c>
      <c r="BU90" s="614" t="s">
        <v>97</v>
      </c>
      <c r="BV90" s="614" t="s">
        <v>97</v>
      </c>
      <c r="BW90" s="614" t="s">
        <v>97</v>
      </c>
      <c r="BX90" s="332" t="s">
        <v>97</v>
      </c>
    </row>
    <row r="91" spans="1:217" s="600" customFormat="1">
      <c r="A91" s="658" t="s">
        <v>895</v>
      </c>
      <c r="B91" s="616" t="s">
        <v>876</v>
      </c>
      <c r="C91" s="217" t="s">
        <v>1021</v>
      </c>
      <c r="D91" s="614" t="s">
        <v>97</v>
      </c>
      <c r="E91" s="614" t="s">
        <v>97</v>
      </c>
      <c r="F91" s="614" t="s">
        <v>97</v>
      </c>
      <c r="G91" s="614" t="s">
        <v>97</v>
      </c>
      <c r="H91" s="614" t="s">
        <v>97</v>
      </c>
      <c r="I91" s="614" t="s">
        <v>97</v>
      </c>
      <c r="J91" s="614" t="s">
        <v>97</v>
      </c>
      <c r="K91" s="614" t="s">
        <v>97</v>
      </c>
      <c r="L91" s="614" t="s">
        <v>97</v>
      </c>
      <c r="M91" s="614" t="s">
        <v>97</v>
      </c>
      <c r="N91" s="329"/>
      <c r="O91" s="763"/>
      <c r="P91" s="763"/>
      <c r="Q91" s="765"/>
      <c r="R91" s="765"/>
      <c r="S91" s="763"/>
      <c r="T91" s="329"/>
      <c r="U91" s="763"/>
      <c r="V91" s="763"/>
      <c r="W91" s="765"/>
      <c r="X91" s="765"/>
      <c r="Y91" s="763"/>
      <c r="Z91" s="619" t="s">
        <v>97</v>
      </c>
      <c r="AA91" s="619" t="s">
        <v>97</v>
      </c>
      <c r="AB91" s="606">
        <v>0</v>
      </c>
      <c r="AC91" s="606">
        <v>0</v>
      </c>
      <c r="AD91" s="619" t="s">
        <v>97</v>
      </c>
      <c r="AE91" s="610" t="s">
        <v>97</v>
      </c>
      <c r="AF91" s="610" t="s">
        <v>97</v>
      </c>
      <c r="AG91" s="610" t="s">
        <v>97</v>
      </c>
      <c r="AH91" s="610" t="s">
        <v>97</v>
      </c>
      <c r="AI91" s="610" t="s">
        <v>97</v>
      </c>
      <c r="AJ91" s="772" t="s">
        <v>97</v>
      </c>
      <c r="AK91" s="772" t="s">
        <v>97</v>
      </c>
      <c r="AL91" s="606">
        <v>0</v>
      </c>
      <c r="AM91" s="606">
        <v>0</v>
      </c>
      <c r="AN91" s="619" t="s">
        <v>97</v>
      </c>
      <c r="AO91" s="614" t="s">
        <v>97</v>
      </c>
      <c r="AP91" s="614" t="s">
        <v>97</v>
      </c>
      <c r="AQ91" s="614" t="s">
        <v>97</v>
      </c>
      <c r="AR91" s="614" t="s">
        <v>97</v>
      </c>
      <c r="AS91" s="614" t="s">
        <v>97</v>
      </c>
      <c r="AT91" s="614" t="s">
        <v>97</v>
      </c>
      <c r="AU91" s="614" t="s">
        <v>97</v>
      </c>
      <c r="AV91" s="612">
        <v>0</v>
      </c>
      <c r="AW91" s="606">
        <v>0</v>
      </c>
      <c r="AX91" s="619" t="s">
        <v>97</v>
      </c>
      <c r="AY91" s="614" t="s">
        <v>97</v>
      </c>
      <c r="AZ91" s="614" t="s">
        <v>97</v>
      </c>
      <c r="BA91" s="614" t="s">
        <v>97</v>
      </c>
      <c r="BB91" s="614" t="s">
        <v>97</v>
      </c>
      <c r="BC91" s="614" t="s">
        <v>97</v>
      </c>
      <c r="BD91" s="648" t="s">
        <v>97</v>
      </c>
      <c r="BE91" s="648" t="s">
        <v>97</v>
      </c>
      <c r="BF91" s="612">
        <v>0</v>
      </c>
      <c r="BG91" s="612">
        <v>0</v>
      </c>
      <c r="BH91" s="612">
        <v>0</v>
      </c>
      <c r="BI91" s="614" t="s">
        <v>97</v>
      </c>
      <c r="BJ91" s="614" t="s">
        <v>97</v>
      </c>
      <c r="BK91" s="614" t="s">
        <v>97</v>
      </c>
      <c r="BL91" s="614" t="s">
        <v>97</v>
      </c>
      <c r="BM91" s="614" t="s">
        <v>97</v>
      </c>
      <c r="BN91" s="655">
        <v>0</v>
      </c>
      <c r="BO91" s="614" t="s">
        <v>97</v>
      </c>
      <c r="BP91" s="614" t="s">
        <v>97</v>
      </c>
      <c r="BQ91" s="612">
        <v>0</v>
      </c>
      <c r="BR91" s="612">
        <v>0</v>
      </c>
      <c r="BS91" s="614" t="s">
        <v>97</v>
      </c>
      <c r="BT91" s="614" t="s">
        <v>97</v>
      </c>
      <c r="BU91" s="614" t="s">
        <v>97</v>
      </c>
      <c r="BV91" s="614" t="s">
        <v>97</v>
      </c>
      <c r="BW91" s="614" t="s">
        <v>97</v>
      </c>
      <c r="BX91" s="332" t="s">
        <v>97</v>
      </c>
    </row>
    <row r="92" spans="1:217" s="600" customFormat="1">
      <c r="A92" s="658" t="s">
        <v>896</v>
      </c>
      <c r="B92" s="616" t="s">
        <v>880</v>
      </c>
      <c r="C92" s="217" t="s">
        <v>1022</v>
      </c>
      <c r="D92" s="614" t="s">
        <v>97</v>
      </c>
      <c r="E92" s="614" t="s">
        <v>97</v>
      </c>
      <c r="F92" s="614" t="s">
        <v>97</v>
      </c>
      <c r="G92" s="614" t="s">
        <v>97</v>
      </c>
      <c r="H92" s="614" t="s">
        <v>97</v>
      </c>
      <c r="I92" s="614" t="s">
        <v>97</v>
      </c>
      <c r="J92" s="614" t="s">
        <v>97</v>
      </c>
      <c r="K92" s="614" t="s">
        <v>97</v>
      </c>
      <c r="L92" s="614" t="s">
        <v>97</v>
      </c>
      <c r="M92" s="614" t="s">
        <v>97</v>
      </c>
      <c r="N92" s="329"/>
      <c r="O92" s="763"/>
      <c r="P92" s="763"/>
      <c r="Q92" s="765"/>
      <c r="R92" s="765"/>
      <c r="S92" s="763"/>
      <c r="T92" s="329"/>
      <c r="U92" s="763"/>
      <c r="V92" s="763"/>
      <c r="W92" s="765"/>
      <c r="X92" s="765"/>
      <c r="Y92" s="763"/>
      <c r="Z92" s="619" t="s">
        <v>97</v>
      </c>
      <c r="AA92" s="619" t="s">
        <v>97</v>
      </c>
      <c r="AB92" s="606">
        <v>0</v>
      </c>
      <c r="AC92" s="606">
        <v>0</v>
      </c>
      <c r="AD92" s="619" t="s">
        <v>97</v>
      </c>
      <c r="AE92" s="610" t="s">
        <v>97</v>
      </c>
      <c r="AF92" s="610" t="s">
        <v>97</v>
      </c>
      <c r="AG92" s="610" t="s">
        <v>97</v>
      </c>
      <c r="AH92" s="610" t="s">
        <v>97</v>
      </c>
      <c r="AI92" s="610" t="s">
        <v>97</v>
      </c>
      <c r="AJ92" s="772" t="s">
        <v>97</v>
      </c>
      <c r="AK92" s="772" t="s">
        <v>97</v>
      </c>
      <c r="AL92" s="606">
        <v>0</v>
      </c>
      <c r="AM92" s="606">
        <v>0</v>
      </c>
      <c r="AN92" s="619" t="s">
        <v>97</v>
      </c>
      <c r="AO92" s="614" t="s">
        <v>97</v>
      </c>
      <c r="AP92" s="614" t="s">
        <v>97</v>
      </c>
      <c r="AQ92" s="614" t="s">
        <v>97</v>
      </c>
      <c r="AR92" s="614" t="s">
        <v>97</v>
      </c>
      <c r="AS92" s="614" t="s">
        <v>97</v>
      </c>
      <c r="AT92" s="614" t="s">
        <v>97</v>
      </c>
      <c r="AU92" s="614" t="s">
        <v>97</v>
      </c>
      <c r="AV92" s="612">
        <v>0</v>
      </c>
      <c r="AW92" s="606">
        <v>0</v>
      </c>
      <c r="AX92" s="619" t="s">
        <v>97</v>
      </c>
      <c r="AY92" s="614" t="s">
        <v>97</v>
      </c>
      <c r="AZ92" s="614" t="s">
        <v>97</v>
      </c>
      <c r="BA92" s="614" t="s">
        <v>97</v>
      </c>
      <c r="BB92" s="614" t="s">
        <v>97</v>
      </c>
      <c r="BC92" s="614" t="s">
        <v>97</v>
      </c>
      <c r="BD92" s="648" t="s">
        <v>97</v>
      </c>
      <c r="BE92" s="648" t="s">
        <v>97</v>
      </c>
      <c r="BF92" s="612">
        <v>0</v>
      </c>
      <c r="BG92" s="612">
        <v>0</v>
      </c>
      <c r="BH92" s="612">
        <v>0</v>
      </c>
      <c r="BI92" s="614" t="s">
        <v>97</v>
      </c>
      <c r="BJ92" s="614" t="s">
        <v>97</v>
      </c>
      <c r="BK92" s="614" t="s">
        <v>97</v>
      </c>
      <c r="BL92" s="614" t="s">
        <v>97</v>
      </c>
      <c r="BM92" s="614" t="s">
        <v>97</v>
      </c>
      <c r="BN92" s="655">
        <v>0</v>
      </c>
      <c r="BO92" s="654" t="s">
        <v>97</v>
      </c>
      <c r="BP92" s="659">
        <v>0.7</v>
      </c>
      <c r="BQ92" s="612">
        <v>0</v>
      </c>
      <c r="BR92" s="612">
        <v>0</v>
      </c>
      <c r="BS92" s="614" t="s">
        <v>97</v>
      </c>
      <c r="BT92" s="614" t="s">
        <v>97</v>
      </c>
      <c r="BU92" s="614" t="s">
        <v>97</v>
      </c>
      <c r="BV92" s="614" t="s">
        <v>97</v>
      </c>
      <c r="BW92" s="614" t="s">
        <v>97</v>
      </c>
      <c r="BX92" s="332" t="s">
        <v>97</v>
      </c>
    </row>
    <row r="93" spans="1:217" s="600" customFormat="1">
      <c r="A93" s="658" t="s">
        <v>897</v>
      </c>
      <c r="B93" s="616" t="s">
        <v>880</v>
      </c>
      <c r="C93" s="217" t="s">
        <v>1023</v>
      </c>
      <c r="D93" s="614" t="s">
        <v>97</v>
      </c>
      <c r="E93" s="614" t="s">
        <v>97</v>
      </c>
      <c r="F93" s="614" t="s">
        <v>97</v>
      </c>
      <c r="G93" s="614" t="s">
        <v>97</v>
      </c>
      <c r="H93" s="614" t="s">
        <v>97</v>
      </c>
      <c r="I93" s="614" t="s">
        <v>97</v>
      </c>
      <c r="J93" s="614" t="s">
        <v>97</v>
      </c>
      <c r="K93" s="614" t="s">
        <v>97</v>
      </c>
      <c r="L93" s="614" t="s">
        <v>97</v>
      </c>
      <c r="M93" s="614" t="s">
        <v>97</v>
      </c>
      <c r="N93" s="329"/>
      <c r="O93" s="763"/>
      <c r="P93" s="763"/>
      <c r="Q93" s="765"/>
      <c r="R93" s="765"/>
      <c r="S93" s="763"/>
      <c r="T93" s="329"/>
      <c r="U93" s="763"/>
      <c r="V93" s="763"/>
      <c r="W93" s="765"/>
      <c r="X93" s="765"/>
      <c r="Y93" s="763"/>
      <c r="Z93" s="619" t="s">
        <v>97</v>
      </c>
      <c r="AA93" s="619" t="s">
        <v>97</v>
      </c>
      <c r="AB93" s="606">
        <v>0</v>
      </c>
      <c r="AC93" s="606">
        <v>0</v>
      </c>
      <c r="AD93" s="619" t="s">
        <v>97</v>
      </c>
      <c r="AE93" s="610" t="s">
        <v>97</v>
      </c>
      <c r="AF93" s="610" t="s">
        <v>97</v>
      </c>
      <c r="AG93" s="610" t="s">
        <v>97</v>
      </c>
      <c r="AH93" s="610" t="s">
        <v>97</v>
      </c>
      <c r="AI93" s="610" t="s">
        <v>97</v>
      </c>
      <c r="AJ93" s="772" t="s">
        <v>97</v>
      </c>
      <c r="AK93" s="772" t="s">
        <v>97</v>
      </c>
      <c r="AL93" s="606">
        <v>0</v>
      </c>
      <c r="AM93" s="606">
        <v>0</v>
      </c>
      <c r="AN93" s="619" t="s">
        <v>97</v>
      </c>
      <c r="AO93" s="614" t="s">
        <v>97</v>
      </c>
      <c r="AP93" s="614" t="s">
        <v>97</v>
      </c>
      <c r="AQ93" s="614" t="s">
        <v>97</v>
      </c>
      <c r="AR93" s="614" t="s">
        <v>97</v>
      </c>
      <c r="AS93" s="614" t="s">
        <v>97</v>
      </c>
      <c r="AT93" s="656" t="s">
        <v>97</v>
      </c>
      <c r="AU93" s="614" t="s">
        <v>97</v>
      </c>
      <c r="AV93" s="612">
        <v>0</v>
      </c>
      <c r="AW93" s="606">
        <v>0</v>
      </c>
      <c r="AX93" s="619" t="s">
        <v>97</v>
      </c>
      <c r="AY93" s="614" t="s">
        <v>97</v>
      </c>
      <c r="AZ93" s="614" t="s">
        <v>97</v>
      </c>
      <c r="BA93" s="614" t="s">
        <v>97</v>
      </c>
      <c r="BB93" s="614" t="s">
        <v>97</v>
      </c>
      <c r="BC93" s="614" t="s">
        <v>97</v>
      </c>
      <c r="BD93" s="648" t="s">
        <v>97</v>
      </c>
      <c r="BE93" s="648" t="s">
        <v>97</v>
      </c>
      <c r="BF93" s="612">
        <v>0</v>
      </c>
      <c r="BG93" s="606">
        <v>0</v>
      </c>
      <c r="BH93" s="606">
        <v>0</v>
      </c>
      <c r="BI93" s="614" t="s">
        <v>97</v>
      </c>
      <c r="BJ93" s="614" t="s">
        <v>97</v>
      </c>
      <c r="BK93" s="614" t="s">
        <v>97</v>
      </c>
      <c r="BL93" s="614" t="s">
        <v>97</v>
      </c>
      <c r="BM93" s="614" t="s">
        <v>97</v>
      </c>
      <c r="BN93" s="655">
        <v>0</v>
      </c>
      <c r="BO93" s="654" t="s">
        <v>97</v>
      </c>
      <c r="BP93" s="654" t="s">
        <v>97</v>
      </c>
      <c r="BQ93" s="612">
        <v>0</v>
      </c>
      <c r="BR93" s="612">
        <v>0</v>
      </c>
      <c r="BS93" s="614" t="s">
        <v>97</v>
      </c>
      <c r="BT93" s="614" t="s">
        <v>97</v>
      </c>
      <c r="BU93" s="614" t="s">
        <v>97</v>
      </c>
      <c r="BV93" s="614" t="s">
        <v>97</v>
      </c>
      <c r="BW93" s="614" t="s">
        <v>97</v>
      </c>
      <c r="BX93" s="332" t="s">
        <v>97</v>
      </c>
    </row>
    <row r="94" spans="1:217" ht="31.5">
      <c r="A94" s="651" t="s">
        <v>189</v>
      </c>
      <c r="B94" s="650" t="s">
        <v>190</v>
      </c>
      <c r="C94" s="649" t="s">
        <v>97</v>
      </c>
      <c r="D94" s="614" t="s">
        <v>97</v>
      </c>
      <c r="E94" s="614" t="s">
        <v>97</v>
      </c>
      <c r="F94" s="614" t="s">
        <v>97</v>
      </c>
      <c r="G94" s="614" t="s">
        <v>97</v>
      </c>
      <c r="H94" s="614" t="s">
        <v>97</v>
      </c>
      <c r="I94" s="614" t="s">
        <v>97</v>
      </c>
      <c r="J94" s="614" t="s">
        <v>97</v>
      </c>
      <c r="K94" s="614" t="s">
        <v>97</v>
      </c>
      <c r="L94" s="614" t="s">
        <v>97</v>
      </c>
      <c r="M94" s="614" t="s">
        <v>97</v>
      </c>
      <c r="N94" s="142"/>
      <c r="O94" s="781"/>
      <c r="P94" s="781"/>
      <c r="Q94" s="782"/>
      <c r="R94" s="782"/>
      <c r="S94" s="781"/>
      <c r="T94" s="142"/>
      <c r="U94" s="781"/>
      <c r="V94" s="781"/>
      <c r="W94" s="782"/>
      <c r="X94" s="782"/>
      <c r="Y94" s="781"/>
      <c r="Z94" s="619" t="s">
        <v>97</v>
      </c>
      <c r="AA94" s="619" t="s">
        <v>97</v>
      </c>
      <c r="AB94" s="606">
        <v>0</v>
      </c>
      <c r="AC94" s="606">
        <v>0</v>
      </c>
      <c r="AD94" s="619" t="s">
        <v>97</v>
      </c>
      <c r="AE94" s="610" t="s">
        <v>97</v>
      </c>
      <c r="AF94" s="610" t="s">
        <v>97</v>
      </c>
      <c r="AG94" s="610" t="s">
        <v>97</v>
      </c>
      <c r="AH94" s="610" t="s">
        <v>97</v>
      </c>
      <c r="AI94" s="610" t="s">
        <v>97</v>
      </c>
      <c r="AJ94" s="772" t="s">
        <v>97</v>
      </c>
      <c r="AK94" s="772" t="s">
        <v>97</v>
      </c>
      <c r="AL94" s="606">
        <v>0</v>
      </c>
      <c r="AM94" s="606">
        <v>0</v>
      </c>
      <c r="AN94" s="619" t="s">
        <v>97</v>
      </c>
      <c r="AO94" s="614" t="s">
        <v>97</v>
      </c>
      <c r="AP94" s="614" t="s">
        <v>97</v>
      </c>
      <c r="AQ94" s="614" t="s">
        <v>97</v>
      </c>
      <c r="AR94" s="614" t="s">
        <v>97</v>
      </c>
      <c r="AS94" s="614" t="s">
        <v>97</v>
      </c>
      <c r="AT94" s="619" t="s">
        <v>97</v>
      </c>
      <c r="AU94" s="619" t="s">
        <v>97</v>
      </c>
      <c r="AV94" s="606">
        <v>0</v>
      </c>
      <c r="AW94" s="606">
        <v>0</v>
      </c>
      <c r="AX94" s="619" t="s">
        <v>97</v>
      </c>
      <c r="AY94" s="614" t="s">
        <v>97</v>
      </c>
      <c r="AZ94" s="614" t="s">
        <v>97</v>
      </c>
      <c r="BA94" s="614" t="s">
        <v>97</v>
      </c>
      <c r="BB94" s="614" t="s">
        <v>97</v>
      </c>
      <c r="BC94" s="614" t="s">
        <v>97</v>
      </c>
      <c r="BD94" s="648" t="s">
        <v>97</v>
      </c>
      <c r="BE94" s="648" t="s">
        <v>97</v>
      </c>
      <c r="BF94" s="612">
        <v>0</v>
      </c>
      <c r="BG94" s="606">
        <v>0</v>
      </c>
      <c r="BH94" s="606">
        <v>0</v>
      </c>
      <c r="BI94" s="614" t="s">
        <v>97</v>
      </c>
      <c r="BJ94" s="614" t="s">
        <v>97</v>
      </c>
      <c r="BK94" s="614" t="s">
        <v>97</v>
      </c>
      <c r="BL94" s="614" t="s">
        <v>97</v>
      </c>
      <c r="BM94" s="614" t="s">
        <v>97</v>
      </c>
      <c r="BN94" s="612">
        <v>0</v>
      </c>
      <c r="BO94" s="619" t="s">
        <v>97</v>
      </c>
      <c r="BP94" s="619" t="s">
        <v>97</v>
      </c>
      <c r="BQ94" s="612">
        <v>0</v>
      </c>
      <c r="BR94" s="606">
        <v>0</v>
      </c>
      <c r="BS94" s="614" t="s">
        <v>97</v>
      </c>
      <c r="BT94" s="614" t="s">
        <v>97</v>
      </c>
      <c r="BU94" s="614" t="s">
        <v>97</v>
      </c>
      <c r="BV94" s="614" t="s">
        <v>97</v>
      </c>
      <c r="BW94" s="614" t="s">
        <v>97</v>
      </c>
      <c r="BX94" s="332" t="s">
        <v>97</v>
      </c>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6"/>
      <c r="FG94" s="76"/>
      <c r="FH94" s="76"/>
      <c r="FI94" s="76"/>
      <c r="FJ94" s="76"/>
      <c r="FK94" s="76"/>
      <c r="FL94" s="76"/>
      <c r="FM94" s="76"/>
      <c r="FN94" s="76"/>
      <c r="FO94" s="76"/>
      <c r="FP94" s="76"/>
      <c r="FQ94" s="76"/>
      <c r="FR94" s="76"/>
      <c r="FS94" s="76"/>
      <c r="FT94" s="76"/>
      <c r="FU94" s="76"/>
      <c r="FV94" s="76"/>
      <c r="FW94" s="76"/>
      <c r="FX94" s="76"/>
      <c r="FY94" s="76"/>
      <c r="FZ94" s="76"/>
      <c r="GA94" s="76"/>
      <c r="GB94" s="76"/>
      <c r="GC94" s="76"/>
      <c r="GD94" s="76"/>
      <c r="GE94" s="76"/>
      <c r="GF94" s="76"/>
      <c r="GG94" s="76"/>
      <c r="GH94" s="76"/>
      <c r="GI94" s="76"/>
      <c r="GJ94" s="76"/>
      <c r="GK94" s="76"/>
      <c r="GL94" s="76"/>
      <c r="GM94" s="76"/>
      <c r="GN94" s="76"/>
      <c r="GO94" s="76"/>
      <c r="GP94" s="76"/>
      <c r="GQ94" s="76"/>
      <c r="GR94" s="76"/>
      <c r="GS94" s="76"/>
      <c r="GT94" s="76"/>
      <c r="GU94" s="76"/>
      <c r="GV94" s="76"/>
      <c r="GW94" s="76"/>
      <c r="GX94" s="76"/>
      <c r="GY94" s="76"/>
      <c r="GZ94" s="76"/>
      <c r="HA94" s="76"/>
      <c r="HB94" s="76"/>
      <c r="HC94" s="76"/>
      <c r="HD94" s="76"/>
      <c r="HE94" s="76"/>
      <c r="HF94" s="76"/>
      <c r="HG94" s="76"/>
      <c r="HH94" s="76"/>
      <c r="HI94" s="76"/>
    </row>
    <row r="95" spans="1:217" s="787" customFormat="1">
      <c r="A95" s="646" t="s">
        <v>191</v>
      </c>
      <c r="B95" s="645" t="s">
        <v>192</v>
      </c>
      <c r="C95" s="644" t="s">
        <v>97</v>
      </c>
      <c r="D95" s="585" t="s">
        <v>97</v>
      </c>
      <c r="E95" s="585" t="s">
        <v>97</v>
      </c>
      <c r="F95" s="585" t="s">
        <v>97</v>
      </c>
      <c r="G95" s="585" t="s">
        <v>97</v>
      </c>
      <c r="H95" s="585" t="s">
        <v>97</v>
      </c>
      <c r="I95" s="585" t="s">
        <v>97</v>
      </c>
      <c r="J95" s="585" t="s">
        <v>97</v>
      </c>
      <c r="K95" s="585" t="s">
        <v>97</v>
      </c>
      <c r="L95" s="585" t="s">
        <v>97</v>
      </c>
      <c r="M95" s="585" t="s">
        <v>97</v>
      </c>
      <c r="N95" s="588"/>
      <c r="O95" s="783"/>
      <c r="P95" s="783"/>
      <c r="Q95" s="784"/>
      <c r="R95" s="784"/>
      <c r="S95" s="783"/>
      <c r="T95" s="588"/>
      <c r="U95" s="783"/>
      <c r="V95" s="783"/>
      <c r="W95" s="784"/>
      <c r="X95" s="784"/>
      <c r="Y95" s="783"/>
      <c r="Z95" s="641">
        <f>SUM(Z96:Z101)</f>
        <v>0</v>
      </c>
      <c r="AA95" s="641">
        <f>SUM(AA96:AA101)</f>
        <v>0</v>
      </c>
      <c r="AB95" s="641">
        <f>SUM(AB96:AB101)</f>
        <v>0</v>
      </c>
      <c r="AC95" s="641">
        <f>SUM(AC96:AC101)</f>
        <v>0</v>
      </c>
      <c r="AD95" s="640">
        <f>SUM(AD96:AD101)</f>
        <v>2</v>
      </c>
      <c r="AE95" s="610" t="s">
        <v>97</v>
      </c>
      <c r="AF95" s="610" t="s">
        <v>97</v>
      </c>
      <c r="AG95" s="610" t="s">
        <v>97</v>
      </c>
      <c r="AH95" s="610" t="s">
        <v>97</v>
      </c>
      <c r="AI95" s="610" t="s">
        <v>97</v>
      </c>
      <c r="AJ95" s="786" t="s">
        <v>97</v>
      </c>
      <c r="AK95" s="786" t="s">
        <v>97</v>
      </c>
      <c r="AL95" s="636">
        <f>AL96</f>
        <v>0</v>
      </c>
      <c r="AM95" s="636">
        <f>AM96</f>
        <v>0</v>
      </c>
      <c r="AN95" s="636">
        <f>AN98+AN99</f>
        <v>2</v>
      </c>
      <c r="AO95" s="585" t="s">
        <v>97</v>
      </c>
      <c r="AP95" s="585" t="s">
        <v>97</v>
      </c>
      <c r="AQ95" s="585" t="s">
        <v>97</v>
      </c>
      <c r="AR95" s="585" t="s">
        <v>97</v>
      </c>
      <c r="AS95" s="585" t="s">
        <v>97</v>
      </c>
      <c r="AT95" s="638" t="s">
        <v>97</v>
      </c>
      <c r="AU95" s="638" t="s">
        <v>97</v>
      </c>
      <c r="AV95" s="636">
        <f t="shared" ref="AV95:AW101" si="9">AV96</f>
        <v>0</v>
      </c>
      <c r="AW95" s="636">
        <f t="shared" si="9"/>
        <v>0</v>
      </c>
      <c r="AX95" s="639">
        <f>AX100</f>
        <v>2</v>
      </c>
      <c r="AY95" s="585" t="s">
        <v>97</v>
      </c>
      <c r="AZ95" s="585" t="s">
        <v>97</v>
      </c>
      <c r="BA95" s="585" t="s">
        <v>97</v>
      </c>
      <c r="BB95" s="585" t="s">
        <v>97</v>
      </c>
      <c r="BC95" s="585" t="s">
        <v>97</v>
      </c>
      <c r="BD95" s="785" t="s">
        <v>97</v>
      </c>
      <c r="BE95" s="785" t="s">
        <v>97</v>
      </c>
      <c r="BF95" s="637">
        <v>0</v>
      </c>
      <c r="BG95" s="636">
        <v>0</v>
      </c>
      <c r="BH95" s="635" t="s">
        <v>97</v>
      </c>
      <c r="BI95" s="585" t="s">
        <v>97</v>
      </c>
      <c r="BJ95" s="585" t="s">
        <v>97</v>
      </c>
      <c r="BK95" s="585" t="s">
        <v>97</v>
      </c>
      <c r="BL95" s="585" t="s">
        <v>97</v>
      </c>
      <c r="BM95" s="585" t="s">
        <v>97</v>
      </c>
      <c r="BN95" s="634">
        <f>BN101</f>
        <v>0</v>
      </c>
      <c r="BO95" s="634">
        <f>BO101</f>
        <v>0</v>
      </c>
      <c r="BP95" s="634">
        <f>BP101</f>
        <v>0</v>
      </c>
      <c r="BQ95" s="634">
        <f>BQ101</f>
        <v>0</v>
      </c>
      <c r="BR95" s="926">
        <f>BR101</f>
        <v>1</v>
      </c>
      <c r="BS95" s="585" t="s">
        <v>97</v>
      </c>
      <c r="BT95" s="585" t="s">
        <v>97</v>
      </c>
      <c r="BU95" s="585" t="s">
        <v>97</v>
      </c>
      <c r="BV95" s="585" t="s">
        <v>97</v>
      </c>
      <c r="BW95" s="585" t="s">
        <v>97</v>
      </c>
      <c r="BX95" s="332" t="s">
        <v>97</v>
      </c>
    </row>
    <row r="96" spans="1:217">
      <c r="A96" s="617" t="s">
        <v>636</v>
      </c>
      <c r="B96" s="616" t="s">
        <v>934</v>
      </c>
      <c r="C96" s="217" t="s">
        <v>1001</v>
      </c>
      <c r="D96" s="614" t="s">
        <v>97</v>
      </c>
      <c r="E96" s="614" t="s">
        <v>97</v>
      </c>
      <c r="F96" s="614" t="s">
        <v>97</v>
      </c>
      <c r="G96" s="614" t="s">
        <v>97</v>
      </c>
      <c r="H96" s="614" t="s">
        <v>97</v>
      </c>
      <c r="I96" s="614" t="s">
        <v>97</v>
      </c>
      <c r="J96" s="614" t="s">
        <v>97</v>
      </c>
      <c r="K96" s="614" t="s">
        <v>97</v>
      </c>
      <c r="L96" s="614" t="s">
        <v>97</v>
      </c>
      <c r="M96" s="614" t="s">
        <v>97</v>
      </c>
      <c r="N96" s="788"/>
      <c r="O96" s="781"/>
      <c r="P96" s="781"/>
      <c r="Q96" s="782"/>
      <c r="R96" s="782"/>
      <c r="S96" s="781"/>
      <c r="T96" s="788"/>
      <c r="U96" s="781"/>
      <c r="V96" s="781"/>
      <c r="W96" s="782"/>
      <c r="X96" s="782"/>
      <c r="Y96" s="781"/>
      <c r="Z96" s="606">
        <v>0</v>
      </c>
      <c r="AA96" s="606">
        <v>0</v>
      </c>
      <c r="AB96" s="606">
        <v>0</v>
      </c>
      <c r="AC96" s="606">
        <v>0</v>
      </c>
      <c r="AD96" s="627">
        <v>1</v>
      </c>
      <c r="AE96" s="610" t="s">
        <v>97</v>
      </c>
      <c r="AF96" s="610" t="s">
        <v>97</v>
      </c>
      <c r="AG96" s="610" t="s">
        <v>97</v>
      </c>
      <c r="AH96" s="610" t="s">
        <v>97</v>
      </c>
      <c r="AI96" s="610" t="s">
        <v>97</v>
      </c>
      <c r="AJ96" s="772" t="s">
        <v>97</v>
      </c>
      <c r="AK96" s="772" t="s">
        <v>97</v>
      </c>
      <c r="AL96" s="611">
        <f t="shared" ref="AL96:AM101" si="10">AL97</f>
        <v>0</v>
      </c>
      <c r="AM96" s="611">
        <f t="shared" si="10"/>
        <v>0</v>
      </c>
      <c r="AN96" s="606">
        <v>0</v>
      </c>
      <c r="AO96" s="614" t="s">
        <v>97</v>
      </c>
      <c r="AP96" s="614" t="s">
        <v>97</v>
      </c>
      <c r="AQ96" s="614" t="s">
        <v>97</v>
      </c>
      <c r="AR96" s="614" t="s">
        <v>97</v>
      </c>
      <c r="AS96" s="614" t="s">
        <v>97</v>
      </c>
      <c r="AT96" s="613" t="s">
        <v>97</v>
      </c>
      <c r="AU96" s="613" t="s">
        <v>97</v>
      </c>
      <c r="AV96" s="611">
        <f t="shared" si="9"/>
        <v>0</v>
      </c>
      <c r="AW96" s="611">
        <f t="shared" si="9"/>
        <v>0</v>
      </c>
      <c r="AX96" s="606">
        <v>0</v>
      </c>
      <c r="AY96" s="614" t="s">
        <v>97</v>
      </c>
      <c r="AZ96" s="614" t="s">
        <v>97</v>
      </c>
      <c r="BA96" s="614" t="s">
        <v>97</v>
      </c>
      <c r="BB96" s="614" t="s">
        <v>97</v>
      </c>
      <c r="BC96" s="614" t="s">
        <v>97</v>
      </c>
      <c r="BD96" s="648" t="s">
        <v>97</v>
      </c>
      <c r="BE96" s="648" t="s">
        <v>97</v>
      </c>
      <c r="BF96" s="612">
        <v>0</v>
      </c>
      <c r="BG96" s="611">
        <v>0</v>
      </c>
      <c r="BH96" s="610" t="s">
        <v>97</v>
      </c>
      <c r="BI96" s="614" t="s">
        <v>97</v>
      </c>
      <c r="BJ96" s="614" t="s">
        <v>97</v>
      </c>
      <c r="BK96" s="614" t="s">
        <v>97</v>
      </c>
      <c r="BL96" s="614" t="s">
        <v>97</v>
      </c>
      <c r="BM96" s="614" t="s">
        <v>97</v>
      </c>
      <c r="BN96" s="608">
        <v>0</v>
      </c>
      <c r="BO96" s="608">
        <v>0</v>
      </c>
      <c r="BP96" s="608">
        <v>0</v>
      </c>
      <c r="BQ96" s="608">
        <v>0</v>
      </c>
      <c r="BR96" s="608">
        <v>0</v>
      </c>
      <c r="BS96" s="614" t="s">
        <v>97</v>
      </c>
      <c r="BT96" s="614" t="s">
        <v>97</v>
      </c>
      <c r="BU96" s="614" t="s">
        <v>97</v>
      </c>
      <c r="BV96" s="614" t="s">
        <v>97</v>
      </c>
      <c r="BW96" s="614" t="s">
        <v>97</v>
      </c>
      <c r="BX96" s="332" t="s">
        <v>97</v>
      </c>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row>
    <row r="97" spans="1:76">
      <c r="A97" s="620" t="s">
        <v>637</v>
      </c>
      <c r="B97" s="626" t="s">
        <v>877</v>
      </c>
      <c r="C97" s="217" t="s">
        <v>1002</v>
      </c>
      <c r="D97" s="614" t="s">
        <v>97</v>
      </c>
      <c r="E97" s="614" t="s">
        <v>97</v>
      </c>
      <c r="F97" s="614" t="s">
        <v>97</v>
      </c>
      <c r="G97" s="614" t="s">
        <v>97</v>
      </c>
      <c r="H97" s="614" t="s">
        <v>97</v>
      </c>
      <c r="I97" s="614" t="s">
        <v>97</v>
      </c>
      <c r="J97" s="614" t="s">
        <v>97</v>
      </c>
      <c r="K97" s="614" t="s">
        <v>97</v>
      </c>
      <c r="L97" s="614" t="s">
        <v>97</v>
      </c>
      <c r="M97" s="614" t="s">
        <v>97</v>
      </c>
      <c r="N97" s="788"/>
      <c r="O97" s="781"/>
      <c r="P97" s="781"/>
      <c r="Q97" s="782"/>
      <c r="R97" s="782"/>
      <c r="S97" s="781"/>
      <c r="T97" s="788"/>
      <c r="U97" s="781"/>
      <c r="V97" s="781"/>
      <c r="W97" s="782"/>
      <c r="X97" s="782"/>
      <c r="Y97" s="781"/>
      <c r="Z97" s="621">
        <v>0</v>
      </c>
      <c r="AA97" s="621">
        <v>0</v>
      </c>
      <c r="AB97" s="621">
        <v>0</v>
      </c>
      <c r="AC97" s="621">
        <v>0</v>
      </c>
      <c r="AD97" s="623">
        <v>1</v>
      </c>
      <c r="AE97" s="610" t="s">
        <v>97</v>
      </c>
      <c r="AF97" s="610" t="s">
        <v>97</v>
      </c>
      <c r="AG97" s="610" t="s">
        <v>97</v>
      </c>
      <c r="AH97" s="610" t="s">
        <v>97</v>
      </c>
      <c r="AI97" s="610" t="s">
        <v>97</v>
      </c>
      <c r="AJ97" s="772" t="s">
        <v>97</v>
      </c>
      <c r="AK97" s="772" t="s">
        <v>97</v>
      </c>
      <c r="AL97" s="611">
        <f t="shared" si="10"/>
        <v>0</v>
      </c>
      <c r="AM97" s="611">
        <f t="shared" si="10"/>
        <v>0</v>
      </c>
      <c r="AN97" s="621">
        <v>0</v>
      </c>
      <c r="AO97" s="614" t="s">
        <v>97</v>
      </c>
      <c r="AP97" s="614" t="s">
        <v>97</v>
      </c>
      <c r="AQ97" s="614" t="s">
        <v>97</v>
      </c>
      <c r="AR97" s="614" t="s">
        <v>97</v>
      </c>
      <c r="AS97" s="614" t="s">
        <v>97</v>
      </c>
      <c r="AT97" s="613" t="s">
        <v>97</v>
      </c>
      <c r="AU97" s="613" t="s">
        <v>97</v>
      </c>
      <c r="AV97" s="611">
        <f t="shared" si="9"/>
        <v>0</v>
      </c>
      <c r="AW97" s="611">
        <f t="shared" si="9"/>
        <v>0</v>
      </c>
      <c r="AX97" s="621">
        <v>0</v>
      </c>
      <c r="AY97" s="614" t="s">
        <v>97</v>
      </c>
      <c r="AZ97" s="614" t="s">
        <v>97</v>
      </c>
      <c r="BA97" s="614" t="s">
        <v>97</v>
      </c>
      <c r="BB97" s="614" t="s">
        <v>97</v>
      </c>
      <c r="BC97" s="614" t="s">
        <v>97</v>
      </c>
      <c r="BD97" s="648" t="s">
        <v>97</v>
      </c>
      <c r="BE97" s="648" t="s">
        <v>97</v>
      </c>
      <c r="BF97" s="612">
        <v>0</v>
      </c>
      <c r="BG97" s="611">
        <v>0</v>
      </c>
      <c r="BH97" s="610" t="s">
        <v>97</v>
      </c>
      <c r="BI97" s="614" t="s">
        <v>97</v>
      </c>
      <c r="BJ97" s="614" t="s">
        <v>97</v>
      </c>
      <c r="BK97" s="614" t="s">
        <v>97</v>
      </c>
      <c r="BL97" s="614" t="s">
        <v>97</v>
      </c>
      <c r="BM97" s="614" t="s">
        <v>97</v>
      </c>
      <c r="BN97" s="608">
        <v>0</v>
      </c>
      <c r="BO97" s="608">
        <v>0</v>
      </c>
      <c r="BP97" s="608">
        <v>0</v>
      </c>
      <c r="BQ97" s="608">
        <v>0</v>
      </c>
      <c r="BR97" s="608">
        <v>0</v>
      </c>
      <c r="BS97" s="614" t="s">
        <v>97</v>
      </c>
      <c r="BT97" s="614" t="s">
        <v>97</v>
      </c>
      <c r="BU97" s="614" t="s">
        <v>97</v>
      </c>
      <c r="BV97" s="614" t="s">
        <v>97</v>
      </c>
      <c r="BW97" s="614" t="s">
        <v>97</v>
      </c>
      <c r="BX97" s="332" t="s">
        <v>97</v>
      </c>
    </row>
    <row r="98" spans="1:76">
      <c r="A98" s="620" t="s">
        <v>873</v>
      </c>
      <c r="B98" s="616" t="s">
        <v>934</v>
      </c>
      <c r="C98" s="217" t="s">
        <v>1007</v>
      </c>
      <c r="D98" s="614" t="s">
        <v>97</v>
      </c>
      <c r="E98" s="614" t="s">
        <v>97</v>
      </c>
      <c r="F98" s="614" t="s">
        <v>97</v>
      </c>
      <c r="G98" s="614" t="s">
        <v>97</v>
      </c>
      <c r="H98" s="614" t="s">
        <v>97</v>
      </c>
      <c r="I98" s="614" t="s">
        <v>97</v>
      </c>
      <c r="J98" s="614" t="s">
        <v>97</v>
      </c>
      <c r="K98" s="614" t="s">
        <v>97</v>
      </c>
      <c r="L98" s="614" t="s">
        <v>97</v>
      </c>
      <c r="M98" s="614" t="s">
        <v>97</v>
      </c>
      <c r="N98" s="788"/>
      <c r="O98" s="781"/>
      <c r="P98" s="781"/>
      <c r="Q98" s="782"/>
      <c r="R98" s="782"/>
      <c r="S98" s="781"/>
      <c r="T98" s="788"/>
      <c r="U98" s="781"/>
      <c r="V98" s="781"/>
      <c r="W98" s="782"/>
      <c r="X98" s="782"/>
      <c r="Y98" s="781"/>
      <c r="Z98" s="608">
        <v>0</v>
      </c>
      <c r="AA98" s="608">
        <v>0</v>
      </c>
      <c r="AB98" s="608">
        <v>0</v>
      </c>
      <c r="AC98" s="608">
        <v>0</v>
      </c>
      <c r="AD98" s="608">
        <v>0</v>
      </c>
      <c r="AE98" s="610" t="s">
        <v>97</v>
      </c>
      <c r="AF98" s="610" t="s">
        <v>97</v>
      </c>
      <c r="AG98" s="610" t="s">
        <v>97</v>
      </c>
      <c r="AH98" s="610" t="s">
        <v>97</v>
      </c>
      <c r="AI98" s="610" t="s">
        <v>97</v>
      </c>
      <c r="AJ98" s="772" t="s">
        <v>97</v>
      </c>
      <c r="AK98" s="772" t="s">
        <v>97</v>
      </c>
      <c r="AL98" s="611">
        <f t="shared" si="10"/>
        <v>0</v>
      </c>
      <c r="AM98" s="611">
        <f t="shared" si="10"/>
        <v>0</v>
      </c>
      <c r="AN98" s="609">
        <v>1</v>
      </c>
      <c r="AO98" s="614" t="s">
        <v>97</v>
      </c>
      <c r="AP98" s="614" t="s">
        <v>97</v>
      </c>
      <c r="AQ98" s="614" t="s">
        <v>97</v>
      </c>
      <c r="AR98" s="614" t="s">
        <v>97</v>
      </c>
      <c r="AS98" s="614" t="s">
        <v>97</v>
      </c>
      <c r="AT98" s="613" t="s">
        <v>97</v>
      </c>
      <c r="AU98" s="613" t="s">
        <v>97</v>
      </c>
      <c r="AV98" s="611">
        <f t="shared" si="9"/>
        <v>0</v>
      </c>
      <c r="AW98" s="611">
        <f t="shared" si="9"/>
        <v>0</v>
      </c>
      <c r="AX98" s="608">
        <v>0</v>
      </c>
      <c r="AY98" s="614" t="s">
        <v>97</v>
      </c>
      <c r="AZ98" s="614" t="s">
        <v>97</v>
      </c>
      <c r="BA98" s="614" t="s">
        <v>97</v>
      </c>
      <c r="BB98" s="614" t="s">
        <v>97</v>
      </c>
      <c r="BC98" s="614" t="s">
        <v>97</v>
      </c>
      <c r="BD98" s="648" t="s">
        <v>97</v>
      </c>
      <c r="BE98" s="648" t="s">
        <v>97</v>
      </c>
      <c r="BF98" s="612">
        <v>0</v>
      </c>
      <c r="BG98" s="611">
        <v>0</v>
      </c>
      <c r="BH98" s="610" t="s">
        <v>97</v>
      </c>
      <c r="BI98" s="614" t="s">
        <v>97</v>
      </c>
      <c r="BJ98" s="614" t="s">
        <v>97</v>
      </c>
      <c r="BK98" s="614" t="s">
        <v>97</v>
      </c>
      <c r="BL98" s="614" t="s">
        <v>97</v>
      </c>
      <c r="BM98" s="614" t="s">
        <v>97</v>
      </c>
      <c r="BN98" s="608">
        <v>0</v>
      </c>
      <c r="BO98" s="608">
        <v>0</v>
      </c>
      <c r="BP98" s="608">
        <v>0</v>
      </c>
      <c r="BQ98" s="608">
        <v>0</v>
      </c>
      <c r="BR98" s="608">
        <v>0</v>
      </c>
      <c r="BS98" s="614" t="s">
        <v>97</v>
      </c>
      <c r="BT98" s="614" t="s">
        <v>97</v>
      </c>
      <c r="BU98" s="614" t="s">
        <v>97</v>
      </c>
      <c r="BV98" s="614" t="s">
        <v>97</v>
      </c>
      <c r="BW98" s="614" t="s">
        <v>97</v>
      </c>
      <c r="BX98" s="332" t="s">
        <v>97</v>
      </c>
    </row>
    <row r="99" spans="1:76">
      <c r="A99" s="617" t="s">
        <v>874</v>
      </c>
      <c r="B99" s="616" t="s">
        <v>937</v>
      </c>
      <c r="C99" s="217" t="s">
        <v>1008</v>
      </c>
      <c r="D99" s="614" t="s">
        <v>97</v>
      </c>
      <c r="E99" s="614" t="s">
        <v>97</v>
      </c>
      <c r="F99" s="614" t="s">
        <v>97</v>
      </c>
      <c r="G99" s="614" t="s">
        <v>97</v>
      </c>
      <c r="H99" s="614" t="s">
        <v>97</v>
      </c>
      <c r="I99" s="614" t="s">
        <v>97</v>
      </c>
      <c r="J99" s="614" t="s">
        <v>97</v>
      </c>
      <c r="K99" s="614" t="s">
        <v>97</v>
      </c>
      <c r="L99" s="614" t="s">
        <v>97</v>
      </c>
      <c r="M99" s="614" t="s">
        <v>97</v>
      </c>
      <c r="N99" s="788"/>
      <c r="O99" s="781"/>
      <c r="P99" s="781"/>
      <c r="Q99" s="782"/>
      <c r="R99" s="782"/>
      <c r="S99" s="781"/>
      <c r="T99" s="788"/>
      <c r="U99" s="781"/>
      <c r="V99" s="781"/>
      <c r="W99" s="782"/>
      <c r="X99" s="782"/>
      <c r="Y99" s="781"/>
      <c r="Z99" s="608">
        <v>0</v>
      </c>
      <c r="AA99" s="608">
        <v>0</v>
      </c>
      <c r="AB99" s="608">
        <v>0</v>
      </c>
      <c r="AC99" s="608">
        <v>0</v>
      </c>
      <c r="AD99" s="608">
        <v>0</v>
      </c>
      <c r="AE99" s="610" t="s">
        <v>97</v>
      </c>
      <c r="AF99" s="610" t="s">
        <v>97</v>
      </c>
      <c r="AG99" s="610" t="s">
        <v>97</v>
      </c>
      <c r="AH99" s="610" t="s">
        <v>97</v>
      </c>
      <c r="AI99" s="610" t="s">
        <v>97</v>
      </c>
      <c r="AJ99" s="772" t="s">
        <v>97</v>
      </c>
      <c r="AK99" s="772" t="s">
        <v>97</v>
      </c>
      <c r="AL99" s="611">
        <f t="shared" si="10"/>
        <v>0</v>
      </c>
      <c r="AM99" s="611">
        <f t="shared" si="10"/>
        <v>0</v>
      </c>
      <c r="AN99" s="609">
        <v>1</v>
      </c>
      <c r="AO99" s="614" t="s">
        <v>97</v>
      </c>
      <c r="AP99" s="614" t="s">
        <v>97</v>
      </c>
      <c r="AQ99" s="614" t="s">
        <v>97</v>
      </c>
      <c r="AR99" s="614" t="s">
        <v>97</v>
      </c>
      <c r="AS99" s="614" t="s">
        <v>97</v>
      </c>
      <c r="AT99" s="613" t="s">
        <v>97</v>
      </c>
      <c r="AU99" s="613" t="s">
        <v>97</v>
      </c>
      <c r="AV99" s="611">
        <f t="shared" si="9"/>
        <v>0</v>
      </c>
      <c r="AW99" s="611">
        <f t="shared" si="9"/>
        <v>0</v>
      </c>
      <c r="AX99" s="608">
        <v>0</v>
      </c>
      <c r="AY99" s="614" t="s">
        <v>97</v>
      </c>
      <c r="AZ99" s="614" t="s">
        <v>97</v>
      </c>
      <c r="BA99" s="614" t="s">
        <v>97</v>
      </c>
      <c r="BB99" s="614" t="s">
        <v>97</v>
      </c>
      <c r="BC99" s="614" t="s">
        <v>97</v>
      </c>
      <c r="BD99" s="648" t="s">
        <v>97</v>
      </c>
      <c r="BE99" s="648" t="s">
        <v>97</v>
      </c>
      <c r="BF99" s="612">
        <v>0</v>
      </c>
      <c r="BG99" s="611">
        <v>0</v>
      </c>
      <c r="BH99" s="610" t="s">
        <v>97</v>
      </c>
      <c r="BI99" s="614" t="s">
        <v>97</v>
      </c>
      <c r="BJ99" s="614" t="s">
        <v>97</v>
      </c>
      <c r="BK99" s="614" t="s">
        <v>97</v>
      </c>
      <c r="BL99" s="614" t="s">
        <v>97</v>
      </c>
      <c r="BM99" s="614" t="s">
        <v>97</v>
      </c>
      <c r="BN99" s="608">
        <v>0</v>
      </c>
      <c r="BO99" s="608">
        <v>0</v>
      </c>
      <c r="BP99" s="608">
        <v>0</v>
      </c>
      <c r="BQ99" s="608">
        <v>0</v>
      </c>
      <c r="BR99" s="608">
        <v>0</v>
      </c>
      <c r="BS99" s="614" t="s">
        <v>97</v>
      </c>
      <c r="BT99" s="614" t="s">
        <v>97</v>
      </c>
      <c r="BU99" s="614" t="s">
        <v>97</v>
      </c>
      <c r="BV99" s="614" t="s">
        <v>97</v>
      </c>
      <c r="BW99" s="614" t="s">
        <v>97</v>
      </c>
      <c r="BX99" s="332" t="s">
        <v>97</v>
      </c>
    </row>
    <row r="100" spans="1:76">
      <c r="A100" s="617" t="s">
        <v>878</v>
      </c>
      <c r="B100" s="616" t="s">
        <v>934</v>
      </c>
      <c r="C100" s="217" t="s">
        <v>1013</v>
      </c>
      <c r="D100" s="614" t="s">
        <v>97</v>
      </c>
      <c r="E100" s="614" t="s">
        <v>97</v>
      </c>
      <c r="F100" s="614" t="s">
        <v>97</v>
      </c>
      <c r="G100" s="614" t="s">
        <v>97</v>
      </c>
      <c r="H100" s="614" t="s">
        <v>97</v>
      </c>
      <c r="I100" s="614" t="s">
        <v>97</v>
      </c>
      <c r="J100" s="614" t="s">
        <v>97</v>
      </c>
      <c r="K100" s="614" t="s">
        <v>97</v>
      </c>
      <c r="L100" s="614" t="s">
        <v>97</v>
      </c>
      <c r="M100" s="614" t="s">
        <v>97</v>
      </c>
      <c r="N100" s="788"/>
      <c r="O100" s="781"/>
      <c r="P100" s="781"/>
      <c r="Q100" s="789"/>
      <c r="R100" s="789"/>
      <c r="S100" s="781"/>
      <c r="T100" s="788"/>
      <c r="U100" s="781"/>
      <c r="V100" s="781"/>
      <c r="W100" s="789"/>
      <c r="X100" s="789"/>
      <c r="Y100" s="781"/>
      <c r="Z100" s="608">
        <v>0</v>
      </c>
      <c r="AA100" s="608">
        <v>0</v>
      </c>
      <c r="AB100" s="608">
        <v>0</v>
      </c>
      <c r="AC100" s="608">
        <v>0</v>
      </c>
      <c r="AD100" s="608">
        <v>0</v>
      </c>
      <c r="AE100" s="610" t="s">
        <v>97</v>
      </c>
      <c r="AF100" s="610" t="s">
        <v>97</v>
      </c>
      <c r="AG100" s="610" t="s">
        <v>97</v>
      </c>
      <c r="AH100" s="610" t="s">
        <v>97</v>
      </c>
      <c r="AI100" s="610" t="s">
        <v>97</v>
      </c>
      <c r="AJ100" s="772" t="s">
        <v>97</v>
      </c>
      <c r="AK100" s="772" t="s">
        <v>97</v>
      </c>
      <c r="AL100" s="611">
        <f t="shared" si="10"/>
        <v>0</v>
      </c>
      <c r="AM100" s="611">
        <f t="shared" si="10"/>
        <v>0</v>
      </c>
      <c r="AN100" s="608">
        <v>0</v>
      </c>
      <c r="AO100" s="614" t="s">
        <v>97</v>
      </c>
      <c r="AP100" s="614" t="s">
        <v>97</v>
      </c>
      <c r="AQ100" s="614" t="s">
        <v>97</v>
      </c>
      <c r="AR100" s="614" t="s">
        <v>97</v>
      </c>
      <c r="AS100" s="614" t="s">
        <v>97</v>
      </c>
      <c r="AT100" s="613" t="s">
        <v>97</v>
      </c>
      <c r="AU100" s="613" t="s">
        <v>97</v>
      </c>
      <c r="AV100" s="611">
        <f t="shared" si="9"/>
        <v>0</v>
      </c>
      <c r="AW100" s="611">
        <f t="shared" si="9"/>
        <v>0</v>
      </c>
      <c r="AX100" s="618">
        <v>2</v>
      </c>
      <c r="AY100" s="614" t="s">
        <v>97</v>
      </c>
      <c r="AZ100" s="614" t="s">
        <v>97</v>
      </c>
      <c r="BA100" s="614" t="s">
        <v>97</v>
      </c>
      <c r="BB100" s="614" t="s">
        <v>97</v>
      </c>
      <c r="BC100" s="614" t="s">
        <v>97</v>
      </c>
      <c r="BD100" s="648" t="s">
        <v>97</v>
      </c>
      <c r="BE100" s="648" t="s">
        <v>97</v>
      </c>
      <c r="BF100" s="612">
        <v>0</v>
      </c>
      <c r="BG100" s="611">
        <v>0</v>
      </c>
      <c r="BH100" s="610" t="s">
        <v>97</v>
      </c>
      <c r="BI100" s="614" t="s">
        <v>97</v>
      </c>
      <c r="BJ100" s="614" t="s">
        <v>97</v>
      </c>
      <c r="BK100" s="614" t="s">
        <v>97</v>
      </c>
      <c r="BL100" s="614" t="s">
        <v>97</v>
      </c>
      <c r="BM100" s="614" t="s">
        <v>97</v>
      </c>
      <c r="BN100" s="608">
        <v>0</v>
      </c>
      <c r="BO100" s="608">
        <v>0</v>
      </c>
      <c r="BP100" s="608">
        <v>0</v>
      </c>
      <c r="BQ100" s="608">
        <v>0</v>
      </c>
      <c r="BR100" s="608">
        <v>0</v>
      </c>
      <c r="BS100" s="614" t="s">
        <v>97</v>
      </c>
      <c r="BT100" s="614" t="s">
        <v>97</v>
      </c>
      <c r="BU100" s="614" t="s">
        <v>97</v>
      </c>
      <c r="BV100" s="614" t="s">
        <v>97</v>
      </c>
      <c r="BW100" s="614" t="s">
        <v>97</v>
      </c>
      <c r="BX100" s="332" t="s">
        <v>97</v>
      </c>
    </row>
    <row r="101" spans="1:76">
      <c r="A101" s="617" t="s">
        <v>879</v>
      </c>
      <c r="B101" s="616" t="s">
        <v>935</v>
      </c>
      <c r="C101" s="217" t="s">
        <v>1024</v>
      </c>
      <c r="D101" s="614" t="s">
        <v>97</v>
      </c>
      <c r="E101" s="614" t="s">
        <v>97</v>
      </c>
      <c r="F101" s="614" t="s">
        <v>97</v>
      </c>
      <c r="G101" s="614" t="s">
        <v>97</v>
      </c>
      <c r="H101" s="614" t="s">
        <v>97</v>
      </c>
      <c r="I101" s="614" t="s">
        <v>97</v>
      </c>
      <c r="J101" s="614" t="s">
        <v>97</v>
      </c>
      <c r="K101" s="614" t="s">
        <v>97</v>
      </c>
      <c r="L101" s="614" t="s">
        <v>97</v>
      </c>
      <c r="M101" s="614" t="s">
        <v>97</v>
      </c>
      <c r="N101" s="778"/>
      <c r="O101" s="778"/>
      <c r="P101" s="778"/>
      <c r="Q101" s="778"/>
      <c r="R101" s="778"/>
      <c r="S101" s="778"/>
      <c r="T101" s="778"/>
      <c r="U101" s="778"/>
      <c r="V101" s="778"/>
      <c r="W101" s="778"/>
      <c r="X101" s="778"/>
      <c r="Y101" s="778"/>
      <c r="Z101" s="608">
        <v>0</v>
      </c>
      <c r="AA101" s="608">
        <v>0</v>
      </c>
      <c r="AB101" s="608">
        <v>0</v>
      </c>
      <c r="AC101" s="608">
        <v>0</v>
      </c>
      <c r="AD101" s="608">
        <v>0</v>
      </c>
      <c r="AE101" s="610" t="s">
        <v>97</v>
      </c>
      <c r="AF101" s="610" t="s">
        <v>97</v>
      </c>
      <c r="AG101" s="610" t="s">
        <v>97</v>
      </c>
      <c r="AH101" s="610" t="s">
        <v>97</v>
      </c>
      <c r="AI101" s="898" t="s">
        <v>97</v>
      </c>
      <c r="AJ101" s="900" t="s">
        <v>97</v>
      </c>
      <c r="AK101" s="900" t="s">
        <v>97</v>
      </c>
      <c r="AL101" s="899">
        <f t="shared" si="10"/>
        <v>0</v>
      </c>
      <c r="AM101" s="611">
        <f t="shared" si="10"/>
        <v>0</v>
      </c>
      <c r="AN101" s="608">
        <v>0</v>
      </c>
      <c r="AO101" s="614" t="s">
        <v>97</v>
      </c>
      <c r="AP101" s="614" t="s">
        <v>97</v>
      </c>
      <c r="AQ101" s="614" t="s">
        <v>97</v>
      </c>
      <c r="AR101" s="614" t="s">
        <v>97</v>
      </c>
      <c r="AS101" s="614" t="s">
        <v>97</v>
      </c>
      <c r="AT101" s="613" t="s">
        <v>97</v>
      </c>
      <c r="AU101" s="613" t="s">
        <v>97</v>
      </c>
      <c r="AV101" s="611">
        <f t="shared" si="9"/>
        <v>0</v>
      </c>
      <c r="AW101" s="611">
        <f t="shared" si="9"/>
        <v>0</v>
      </c>
      <c r="AX101" s="608">
        <v>0</v>
      </c>
      <c r="AY101" s="614" t="s">
        <v>97</v>
      </c>
      <c r="AZ101" s="614" t="s">
        <v>97</v>
      </c>
      <c r="BA101" s="614" t="s">
        <v>97</v>
      </c>
      <c r="BB101" s="614" t="s">
        <v>97</v>
      </c>
      <c r="BC101" s="614" t="s">
        <v>97</v>
      </c>
      <c r="BD101" s="648" t="s">
        <v>97</v>
      </c>
      <c r="BE101" s="648" t="s">
        <v>97</v>
      </c>
      <c r="BF101" s="612">
        <v>0</v>
      </c>
      <c r="BG101" s="611">
        <v>0</v>
      </c>
      <c r="BH101" s="610" t="s">
        <v>97</v>
      </c>
      <c r="BI101" s="614" t="s">
        <v>97</v>
      </c>
      <c r="BJ101" s="614" t="s">
        <v>97</v>
      </c>
      <c r="BK101" s="614" t="s">
        <v>97</v>
      </c>
      <c r="BL101" s="614" t="s">
        <v>97</v>
      </c>
      <c r="BM101" s="614" t="s">
        <v>97</v>
      </c>
      <c r="BN101" s="608">
        <v>0</v>
      </c>
      <c r="BO101" s="608">
        <v>0</v>
      </c>
      <c r="BP101" s="608">
        <v>0</v>
      </c>
      <c r="BQ101" s="608">
        <v>0</v>
      </c>
      <c r="BR101" s="609">
        <v>1</v>
      </c>
      <c r="BS101" s="614" t="s">
        <v>97</v>
      </c>
      <c r="BT101" s="614" t="s">
        <v>97</v>
      </c>
      <c r="BU101" s="614" t="s">
        <v>97</v>
      </c>
      <c r="BV101" s="614" t="s">
        <v>97</v>
      </c>
      <c r="BW101" s="614" t="s">
        <v>97</v>
      </c>
      <c r="BX101" s="332" t="s">
        <v>97</v>
      </c>
    </row>
    <row r="102" spans="1:76">
      <c r="A102" s="778"/>
      <c r="B102" s="778"/>
      <c r="C102" s="778"/>
      <c r="D102" s="778"/>
      <c r="E102" s="778"/>
      <c r="F102" s="778"/>
      <c r="G102" s="778"/>
      <c r="H102" s="778"/>
      <c r="I102" s="778"/>
      <c r="J102" s="778"/>
      <c r="K102" s="778"/>
      <c r="L102" s="778"/>
      <c r="M102" s="778"/>
      <c r="N102" s="778"/>
      <c r="O102" s="778"/>
      <c r="P102" s="778"/>
      <c r="Q102" s="778"/>
      <c r="R102" s="778"/>
      <c r="S102" s="778"/>
      <c r="T102" s="778"/>
      <c r="U102" s="778"/>
      <c r="V102" s="778"/>
      <c r="W102" s="778"/>
      <c r="X102" s="778"/>
      <c r="Y102" s="778"/>
      <c r="Z102" s="778"/>
      <c r="AA102" s="778"/>
      <c r="AB102" s="778"/>
      <c r="AC102" s="778"/>
      <c r="AD102" s="778"/>
      <c r="AE102" s="778"/>
      <c r="AF102" s="778"/>
      <c r="AG102" s="778"/>
      <c r="AH102" s="778"/>
      <c r="AI102" s="778"/>
      <c r="AJ102" s="778"/>
      <c r="AK102" s="778"/>
      <c r="AL102" s="778"/>
      <c r="AM102" s="778"/>
      <c r="AN102" s="778"/>
      <c r="AO102" s="778"/>
      <c r="AP102" s="778"/>
      <c r="AQ102" s="778"/>
      <c r="AR102" s="778"/>
      <c r="AS102" s="778"/>
      <c r="AT102" s="778"/>
      <c r="AU102" s="778"/>
      <c r="AV102" s="778"/>
      <c r="AW102" s="778"/>
      <c r="AX102" s="778"/>
      <c r="AY102" s="778"/>
      <c r="AZ102" s="778"/>
      <c r="BA102" s="778"/>
      <c r="BB102" s="778"/>
      <c r="BC102" s="778"/>
      <c r="BD102" s="778"/>
      <c r="BE102" s="778"/>
      <c r="BF102" s="778"/>
      <c r="BG102" s="778"/>
      <c r="BH102" s="778"/>
      <c r="BI102" s="778"/>
      <c r="BJ102" s="778"/>
      <c r="BK102" s="778"/>
      <c r="BL102" s="778"/>
      <c r="BM102" s="778"/>
      <c r="BN102" s="778"/>
      <c r="BO102" s="778"/>
      <c r="BP102" s="778"/>
      <c r="BQ102" s="778"/>
      <c r="BR102" s="778"/>
      <c r="BS102" s="778"/>
      <c r="BT102" s="778"/>
      <c r="BU102" s="778"/>
      <c r="BV102" s="778"/>
      <c r="BW102" s="778"/>
      <c r="BX102" s="778"/>
    </row>
    <row r="103" spans="1:76">
      <c r="A103" s="778"/>
      <c r="B103" s="778"/>
      <c r="C103" s="778"/>
      <c r="D103" s="778"/>
      <c r="E103" s="778"/>
      <c r="F103" s="778"/>
      <c r="G103" s="778"/>
      <c r="H103" s="778"/>
      <c r="I103" s="778"/>
      <c r="J103" s="778"/>
      <c r="K103" s="778"/>
      <c r="L103" s="778"/>
      <c r="M103" s="778"/>
      <c r="N103" s="778"/>
      <c r="O103" s="778"/>
      <c r="P103" s="778"/>
      <c r="Q103" s="778"/>
      <c r="R103" s="778"/>
      <c r="S103" s="778"/>
      <c r="T103" s="778"/>
      <c r="U103" s="778"/>
      <c r="V103" s="778"/>
      <c r="W103" s="778"/>
      <c r="X103" s="778"/>
      <c r="Y103" s="778"/>
      <c r="Z103" s="778"/>
      <c r="AA103" s="778"/>
      <c r="AB103" s="778"/>
      <c r="AC103" s="778"/>
      <c r="AD103" s="778"/>
      <c r="AE103" s="778"/>
      <c r="AF103" s="778"/>
      <c r="AG103" s="778"/>
      <c r="AH103" s="778"/>
      <c r="AI103" s="778"/>
      <c r="AJ103" s="778"/>
      <c r="AK103" s="778"/>
      <c r="AL103" s="778"/>
      <c r="AM103" s="778"/>
      <c r="AN103" s="778"/>
      <c r="AO103" s="778"/>
      <c r="AP103" s="778"/>
      <c r="AQ103" s="778"/>
      <c r="AR103" s="778"/>
      <c r="AS103" s="778"/>
      <c r="AT103" s="778"/>
      <c r="AU103" s="778"/>
      <c r="AV103" s="778"/>
      <c r="AW103" s="778"/>
      <c r="AX103" s="778"/>
      <c r="AY103" s="778"/>
      <c r="AZ103" s="778"/>
      <c r="BA103" s="778"/>
      <c r="BB103" s="778"/>
      <c r="BC103" s="778"/>
      <c r="BD103" s="778"/>
      <c r="BE103" s="778"/>
      <c r="BF103" s="778"/>
      <c r="BG103" s="778"/>
      <c r="BH103" s="778"/>
      <c r="BI103" s="778"/>
      <c r="BJ103" s="778"/>
      <c r="BK103" s="778"/>
      <c r="BL103" s="778"/>
      <c r="BM103" s="778"/>
      <c r="BN103" s="778"/>
      <c r="BO103" s="778"/>
      <c r="BP103" s="778"/>
      <c r="BQ103" s="778"/>
      <c r="BR103" s="778"/>
      <c r="BS103" s="778"/>
      <c r="BT103" s="778"/>
      <c r="BU103" s="778"/>
      <c r="BV103" s="778"/>
      <c r="BW103" s="778"/>
      <c r="BX103" s="778"/>
    </row>
    <row r="104" spans="1:76">
      <c r="A104" s="778"/>
      <c r="B104" s="778"/>
      <c r="C104" s="778"/>
      <c r="D104" s="778"/>
      <c r="E104" s="778"/>
      <c r="F104" s="778"/>
      <c r="G104" s="778"/>
      <c r="H104" s="778"/>
      <c r="I104" s="778"/>
      <c r="J104" s="778"/>
      <c r="K104" s="778"/>
      <c r="L104" s="778"/>
      <c r="M104" s="778"/>
      <c r="N104" s="778"/>
      <c r="O104" s="778"/>
      <c r="P104" s="778"/>
      <c r="Q104" s="778"/>
      <c r="R104" s="778"/>
      <c r="S104" s="778"/>
      <c r="T104" s="778"/>
      <c r="U104" s="778"/>
      <c r="V104" s="778"/>
      <c r="W104" s="778"/>
      <c r="X104" s="778"/>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8"/>
      <c r="AY104" s="778"/>
      <c r="AZ104" s="778"/>
      <c r="BA104" s="778"/>
      <c r="BB104" s="778"/>
      <c r="BC104" s="778"/>
      <c r="BD104" s="778"/>
      <c r="BE104" s="778"/>
      <c r="BF104" s="778"/>
      <c r="BG104" s="778"/>
      <c r="BH104" s="778"/>
      <c r="BI104" s="778"/>
      <c r="BJ104" s="778"/>
      <c r="BK104" s="778"/>
      <c r="BL104" s="778"/>
      <c r="BM104" s="778"/>
      <c r="BN104" s="778"/>
      <c r="BO104" s="778"/>
      <c r="BP104" s="778"/>
      <c r="BQ104" s="778"/>
      <c r="BR104" s="778"/>
      <c r="BS104" s="778"/>
      <c r="BT104" s="778"/>
      <c r="BU104" s="778"/>
      <c r="BV104" s="778"/>
      <c r="BW104" s="778"/>
      <c r="BX104" s="778"/>
    </row>
    <row r="105" spans="1:76">
      <c r="A105" s="778"/>
      <c r="B105" s="778"/>
      <c r="C105" s="778"/>
      <c r="D105" s="778"/>
      <c r="E105" s="778"/>
      <c r="F105" s="778"/>
      <c r="G105" s="778"/>
      <c r="H105" s="778"/>
      <c r="I105" s="778"/>
      <c r="J105" s="778"/>
      <c r="K105" s="778"/>
      <c r="L105" s="778"/>
      <c r="M105" s="778"/>
      <c r="N105" s="778"/>
      <c r="O105" s="778"/>
      <c r="P105" s="778"/>
      <c r="Q105" s="778"/>
      <c r="R105" s="778"/>
      <c r="S105" s="778"/>
      <c r="T105" s="778"/>
      <c r="U105" s="778"/>
      <c r="V105" s="778"/>
      <c r="W105" s="778"/>
      <c r="X105" s="778"/>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8"/>
      <c r="AY105" s="778"/>
      <c r="AZ105" s="778"/>
      <c r="BA105" s="778"/>
      <c r="BB105" s="778"/>
      <c r="BC105" s="778"/>
      <c r="BD105" s="778"/>
      <c r="BE105" s="778"/>
      <c r="BF105" s="778"/>
      <c r="BG105" s="778"/>
      <c r="BH105" s="778"/>
      <c r="BI105" s="778"/>
      <c r="BJ105" s="778"/>
      <c r="BK105" s="778"/>
      <c r="BL105" s="778"/>
      <c r="BM105" s="778"/>
      <c r="BN105" s="778"/>
      <c r="BO105" s="778"/>
      <c r="BP105" s="778"/>
      <c r="BQ105" s="778"/>
      <c r="BR105" s="778"/>
      <c r="BS105" s="778"/>
      <c r="BT105" s="778"/>
      <c r="BU105" s="778"/>
      <c r="BV105" s="778"/>
      <c r="BW105" s="778"/>
      <c r="BX105" s="778"/>
    </row>
    <row r="106" spans="1:76">
      <c r="A106" s="778"/>
      <c r="B106" s="778"/>
      <c r="C106" s="778"/>
      <c r="D106" s="778"/>
      <c r="E106" s="778"/>
      <c r="F106" s="778"/>
      <c r="G106" s="778"/>
      <c r="H106" s="778"/>
      <c r="I106" s="778"/>
      <c r="J106" s="778"/>
      <c r="K106" s="778"/>
      <c r="L106" s="778"/>
      <c r="M106" s="778"/>
      <c r="N106" s="778"/>
      <c r="O106" s="778"/>
      <c r="P106" s="778"/>
      <c r="Q106" s="778"/>
      <c r="R106" s="778"/>
      <c r="S106" s="778"/>
      <c r="T106" s="778"/>
      <c r="U106" s="778"/>
      <c r="V106" s="778"/>
      <c r="W106" s="778"/>
      <c r="X106" s="778"/>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8"/>
      <c r="AY106" s="778"/>
      <c r="AZ106" s="778"/>
      <c r="BA106" s="778"/>
      <c r="BB106" s="778"/>
      <c r="BC106" s="778"/>
      <c r="BD106" s="778"/>
      <c r="BE106" s="778"/>
      <c r="BF106" s="778"/>
      <c r="BG106" s="778"/>
      <c r="BH106" s="778"/>
      <c r="BI106" s="778"/>
      <c r="BJ106" s="778"/>
      <c r="BK106" s="778"/>
      <c r="BL106" s="778"/>
      <c r="BM106" s="778"/>
      <c r="BN106" s="778"/>
      <c r="BO106" s="778"/>
      <c r="BP106" s="778"/>
      <c r="BQ106" s="778"/>
      <c r="BR106" s="778"/>
      <c r="BS106" s="778"/>
      <c r="BT106" s="778"/>
      <c r="BU106" s="778"/>
      <c r="BV106" s="778"/>
      <c r="BW106" s="778"/>
      <c r="BX106" s="778"/>
    </row>
    <row r="107" spans="1:76">
      <c r="A107" s="778"/>
      <c r="B107" s="778"/>
      <c r="C107" s="778"/>
      <c r="D107" s="778"/>
      <c r="E107" s="778"/>
      <c r="F107" s="778"/>
      <c r="G107" s="778"/>
      <c r="H107" s="778"/>
      <c r="I107" s="778"/>
      <c r="J107" s="778"/>
      <c r="K107" s="778"/>
      <c r="L107" s="778"/>
      <c r="M107" s="778"/>
      <c r="N107" s="778"/>
      <c r="O107" s="778"/>
      <c r="P107" s="778"/>
      <c r="Q107" s="778"/>
      <c r="R107" s="778"/>
      <c r="S107" s="778"/>
      <c r="T107" s="778"/>
      <c r="U107" s="778"/>
      <c r="V107" s="778"/>
      <c r="W107" s="778"/>
      <c r="X107" s="778"/>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8"/>
      <c r="AY107" s="778"/>
      <c r="AZ107" s="778"/>
      <c r="BA107" s="778"/>
      <c r="BB107" s="778"/>
      <c r="BC107" s="778"/>
      <c r="BD107" s="778"/>
      <c r="BE107" s="778"/>
      <c r="BF107" s="778"/>
      <c r="BG107" s="778"/>
      <c r="BH107" s="778"/>
      <c r="BI107" s="778"/>
      <c r="BJ107" s="778"/>
      <c r="BK107" s="778"/>
      <c r="BL107" s="778"/>
      <c r="BM107" s="778"/>
      <c r="BN107" s="778"/>
      <c r="BO107" s="778"/>
      <c r="BP107" s="778"/>
      <c r="BQ107" s="778"/>
      <c r="BR107" s="778"/>
      <c r="BS107" s="778"/>
      <c r="BT107" s="778"/>
      <c r="BU107" s="778"/>
      <c r="BV107" s="778"/>
      <c r="BW107" s="778"/>
      <c r="BX107" s="778"/>
    </row>
    <row r="108" spans="1:76">
      <c r="A108" s="778"/>
      <c r="B108" s="778"/>
      <c r="C108" s="778"/>
      <c r="D108" s="778"/>
      <c r="E108" s="778"/>
      <c r="F108" s="778"/>
      <c r="G108" s="778"/>
      <c r="H108" s="778"/>
      <c r="I108" s="778"/>
      <c r="J108" s="778"/>
      <c r="K108" s="778"/>
      <c r="L108" s="778"/>
      <c r="M108" s="778"/>
      <c r="N108" s="778"/>
      <c r="O108" s="778"/>
      <c r="P108" s="778"/>
      <c r="Q108" s="778"/>
      <c r="R108" s="778"/>
      <c r="S108" s="778"/>
      <c r="T108" s="778"/>
      <c r="U108" s="778"/>
      <c r="V108" s="778"/>
      <c r="W108" s="778"/>
      <c r="X108" s="778"/>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8"/>
      <c r="AY108" s="778"/>
      <c r="AZ108" s="778"/>
      <c r="BA108" s="778"/>
      <c r="BB108" s="778"/>
      <c r="BC108" s="778"/>
      <c r="BD108" s="778"/>
      <c r="BE108" s="778"/>
      <c r="BF108" s="778"/>
      <c r="BG108" s="778"/>
      <c r="BH108" s="778"/>
      <c r="BI108" s="778"/>
      <c r="BJ108" s="778"/>
      <c r="BK108" s="778"/>
      <c r="BL108" s="778"/>
      <c r="BM108" s="778"/>
      <c r="BN108" s="778"/>
      <c r="BO108" s="778"/>
      <c r="BP108" s="778"/>
      <c r="BQ108" s="778"/>
      <c r="BR108" s="778"/>
      <c r="BS108" s="778"/>
      <c r="BT108" s="778"/>
      <c r="BU108" s="778"/>
      <c r="BV108" s="778"/>
      <c r="BW108" s="778"/>
      <c r="BX108" s="778"/>
    </row>
    <row r="109" spans="1:76">
      <c r="A109" s="778"/>
      <c r="B109" s="778"/>
      <c r="C109" s="778"/>
      <c r="D109" s="778"/>
      <c r="E109" s="778"/>
      <c r="F109" s="778"/>
      <c r="G109" s="778"/>
      <c r="H109" s="778"/>
      <c r="I109" s="778"/>
      <c r="J109" s="778"/>
      <c r="K109" s="778"/>
      <c r="L109" s="778"/>
      <c r="M109" s="778"/>
      <c r="N109" s="778"/>
      <c r="O109" s="778"/>
      <c r="P109" s="778"/>
      <c r="Q109" s="778"/>
      <c r="R109" s="778"/>
      <c r="S109" s="778"/>
      <c r="T109" s="778"/>
      <c r="U109" s="778"/>
      <c r="V109" s="778"/>
      <c r="W109" s="778"/>
      <c r="X109" s="778"/>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8"/>
      <c r="AY109" s="778"/>
      <c r="AZ109" s="778"/>
      <c r="BA109" s="778"/>
      <c r="BB109" s="778"/>
      <c r="BC109" s="778"/>
      <c r="BD109" s="778"/>
      <c r="BE109" s="778"/>
      <c r="BF109" s="778"/>
      <c r="BG109" s="778"/>
      <c r="BH109" s="778"/>
      <c r="BI109" s="778"/>
      <c r="BJ109" s="778"/>
      <c r="BK109" s="778"/>
      <c r="BL109" s="778"/>
      <c r="BM109" s="778"/>
      <c r="BN109" s="778"/>
      <c r="BO109" s="778"/>
      <c r="BP109" s="778"/>
      <c r="BQ109" s="778"/>
      <c r="BR109" s="778"/>
      <c r="BS109" s="778"/>
      <c r="BT109" s="778"/>
      <c r="BU109" s="778"/>
      <c r="BV109" s="778"/>
      <c r="BW109" s="778"/>
      <c r="BX109" s="778"/>
    </row>
  </sheetData>
  <sheetProtection selectLockedCells="1" selectUnlockedCells="1"/>
  <mergeCells count="33">
    <mergeCell ref="BX14:BX18"/>
    <mergeCell ref="N15:Y16"/>
    <mergeCell ref="Z15:AI16"/>
    <mergeCell ref="AJ15:AS16"/>
    <mergeCell ref="AT15:BC16"/>
    <mergeCell ref="BD15:BM16"/>
    <mergeCell ref="BN15:BW16"/>
    <mergeCell ref="N17:S17"/>
    <mergeCell ref="T17:Y17"/>
    <mergeCell ref="Z17:AD17"/>
    <mergeCell ref="BS17:BW17"/>
    <mergeCell ref="AO17:AS17"/>
    <mergeCell ref="AT17:AX17"/>
    <mergeCell ref="AY17:BC17"/>
    <mergeCell ref="BD17:BH17"/>
    <mergeCell ref="BI17:BM17"/>
    <mergeCell ref="A13:AI13"/>
    <mergeCell ref="A14:A18"/>
    <mergeCell ref="B14:B18"/>
    <mergeCell ref="C14:C18"/>
    <mergeCell ref="D14:M16"/>
    <mergeCell ref="Z14:BW14"/>
    <mergeCell ref="D17:H17"/>
    <mergeCell ref="I17:M17"/>
    <mergeCell ref="AE17:AI17"/>
    <mergeCell ref="AJ17:AN17"/>
    <mergeCell ref="BN17:BR17"/>
    <mergeCell ref="A12:AI12"/>
    <mergeCell ref="A4:AI4"/>
    <mergeCell ref="A6:AI6"/>
    <mergeCell ref="A7:AI7"/>
    <mergeCell ref="A9:AI9"/>
    <mergeCell ref="A11:AI11"/>
  </mergeCells>
  <pageMargins left="0" right="0" top="0" bottom="0" header="0.51181102362204722" footer="0.51181102362204722"/>
  <pageSetup paperSize="77" scale="10" firstPageNumber="0" fitToHeight="2"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A1:IA107"/>
  <sheetViews>
    <sheetView zoomScale="60" zoomScaleNormal="60" zoomScaleSheetLayoutView="70" workbookViewId="0">
      <pane xSplit="2" ySplit="17" topLeftCell="BE18" activePane="bottomRight" state="frozen"/>
      <selection pane="topRight" activeCell="C1" sqref="C1"/>
      <selection pane="bottomLeft" activeCell="A18" sqref="A18"/>
      <selection pane="bottomRight" activeCell="DD25" sqref="DD25"/>
    </sheetView>
  </sheetViews>
  <sheetFormatPr defaultColWidth="9.375" defaultRowHeight="15.75"/>
  <cols>
    <col min="1" max="1" width="9.625" style="28" customWidth="1"/>
    <col min="2" max="2" width="76.375" style="28" customWidth="1"/>
    <col min="3" max="3" width="17.5" style="28" customWidth="1"/>
    <col min="4" max="4" width="9.625" style="28" customWidth="1"/>
    <col min="5" max="5" width="7.5" style="28" customWidth="1"/>
    <col min="6" max="6" width="9.5" style="28" customWidth="1"/>
    <col min="7" max="7" width="7.75" style="28" customWidth="1"/>
    <col min="8" max="8" width="8.625" style="28" customWidth="1"/>
    <col min="9" max="9" width="8.25" style="28" customWidth="1"/>
    <col min="10" max="10" width="10.375" style="28" customWidth="1"/>
    <col min="11" max="11" width="6.625" style="28" customWidth="1"/>
    <col min="12" max="12" width="6.75" style="28" customWidth="1"/>
    <col min="13" max="13" width="8.625" style="28" customWidth="1"/>
    <col min="14" max="15" width="7.375" style="28" customWidth="1"/>
    <col min="16" max="16" width="8.25" style="28" customWidth="1"/>
    <col min="17" max="17" width="7.375" style="28" customWidth="1"/>
    <col min="18" max="18" width="8.25" style="28" customWidth="1"/>
    <col min="19" max="21" width="6.25" style="28" customWidth="1"/>
    <col min="22" max="22" width="8.375" style="28" customWidth="1"/>
    <col min="23" max="24" width="6.25" style="28" customWidth="1"/>
    <col min="25" max="25" width="6.75" style="28" customWidth="1"/>
    <col min="26" max="30" width="6.25" style="28" customWidth="1"/>
    <col min="31" max="31" width="6.75" style="28" customWidth="1"/>
    <col min="32" max="33" width="6.25" style="28" customWidth="1"/>
    <col min="34" max="34" width="8.75" style="28" customWidth="1"/>
    <col min="35" max="47" width="6.25" style="28" customWidth="1"/>
    <col min="48" max="48" width="7.25" style="28" customWidth="1"/>
    <col min="49" max="49" width="6.25" style="28" customWidth="1"/>
    <col min="50" max="50" width="7.875" style="28" customWidth="1"/>
    <col min="51" max="52" width="8.75" style="28" customWidth="1"/>
    <col min="53" max="58" width="6.25" style="28" customWidth="1"/>
    <col min="59" max="59" width="7.75" style="28" customWidth="1"/>
    <col min="60" max="60" width="8.25" style="28" customWidth="1"/>
    <col min="61" max="61" width="6.25" style="28" customWidth="1"/>
    <col min="62" max="62" width="10.5" style="28" customWidth="1"/>
    <col min="63" max="65" width="6.25" style="28" customWidth="1"/>
    <col min="66" max="66" width="8" style="62" customWidth="1"/>
    <col min="67" max="68" width="6.25" style="28" customWidth="1"/>
    <col min="69" max="69" width="6.875" style="28" customWidth="1"/>
    <col min="70" max="72" width="6.25" style="28" customWidth="1"/>
    <col min="73" max="73" width="8.25" style="28" customWidth="1"/>
    <col min="74" max="74" width="7.75" style="28" customWidth="1"/>
    <col min="75" max="75" width="5.125" style="28" customWidth="1"/>
    <col min="76" max="76" width="8.625" style="28" customWidth="1"/>
    <col min="77" max="77" width="5.875" style="28" customWidth="1"/>
    <col min="78" max="78" width="7.5" style="28" customWidth="1"/>
    <col min="79" max="79" width="7" style="28" customWidth="1"/>
    <col min="80" max="80" width="6.875" style="28" customWidth="1"/>
    <col min="81" max="81" width="6.75" style="28" customWidth="1"/>
    <col min="82" max="82" width="5.125" style="28" customWidth="1"/>
    <col min="83" max="83" width="6.625" style="28" customWidth="1"/>
    <col min="84" max="84" width="6" style="28" customWidth="1"/>
    <col min="85" max="85" width="6.25" style="28" customWidth="1"/>
    <col min="86" max="86" width="6.875" style="28" customWidth="1"/>
    <col min="87" max="87" width="5.5" style="28" customWidth="1"/>
    <col min="88" max="89" width="6.75" style="28" customWidth="1"/>
    <col min="90" max="90" width="9.625" style="28" customWidth="1"/>
    <col min="91" max="93" width="6.75" style="28" customWidth="1"/>
    <col min="94" max="94" width="7.375" style="414" customWidth="1"/>
    <col min="95" max="96" width="6.75" style="28" customWidth="1"/>
    <col min="97" max="97" width="9.875" style="42" customWidth="1"/>
    <col min="98" max="100" width="6.75" style="28" customWidth="1"/>
    <col min="101" max="101" width="6.75" style="415" customWidth="1"/>
    <col min="102" max="102" width="12.5" customWidth="1"/>
    <col min="103" max="104" width="9.375" style="28"/>
    <col min="105" max="106" width="6.25" style="28" customWidth="1"/>
    <col min="107" max="107" width="10" style="28" customWidth="1"/>
    <col min="108" max="108" width="10.625" style="28" customWidth="1"/>
    <col min="109" max="115" width="6.25" style="28" customWidth="1"/>
    <col min="116" max="116" width="14.875" style="28" customWidth="1"/>
    <col min="117" max="16384" width="9.375" style="28"/>
  </cols>
  <sheetData>
    <row r="1" spans="1:235">
      <c r="A1"/>
      <c r="B1"/>
      <c r="C1"/>
      <c r="D1"/>
      <c r="E1"/>
      <c r="F1"/>
      <c r="G1"/>
      <c r="H1"/>
      <c r="I1"/>
      <c r="J1"/>
      <c r="K1"/>
      <c r="L1"/>
      <c r="M1"/>
      <c r="N1"/>
      <c r="O1"/>
      <c r="P1"/>
      <c r="Q1"/>
      <c r="R1"/>
      <c r="S1"/>
      <c r="T1"/>
      <c r="U1"/>
      <c r="V1"/>
      <c r="W1"/>
      <c r="X1"/>
      <c r="Y1"/>
      <c r="Z1"/>
      <c r="AA1"/>
      <c r="AB1"/>
      <c r="AC1"/>
      <c r="AD1"/>
      <c r="AE1"/>
      <c r="AF1" s="30"/>
      <c r="AG1" s="30"/>
      <c r="AH1" s="30"/>
      <c r="AI1" s="30"/>
      <c r="AJ1" s="30"/>
      <c r="AK1" s="30"/>
      <c r="AL1" s="30"/>
      <c r="AM1" s="30"/>
      <c r="AN1" s="30"/>
      <c r="AO1" s="30"/>
      <c r="AP1" s="30"/>
      <c r="AQ1"/>
      <c r="AR1"/>
      <c r="AS1"/>
      <c r="AT1"/>
      <c r="AU1"/>
      <c r="AV1"/>
      <c r="AW1"/>
      <c r="AX1"/>
      <c r="AY1"/>
      <c r="AZ1"/>
      <c r="BA1"/>
      <c r="BB1"/>
      <c r="BC1"/>
      <c r="BD1"/>
      <c r="BE1"/>
      <c r="BF1"/>
      <c r="BG1"/>
      <c r="BH1"/>
      <c r="BI1"/>
      <c r="BJ1"/>
      <c r="BK1"/>
      <c r="BL1"/>
      <c r="BM1"/>
      <c r="BN1" s="63"/>
      <c r="BO1"/>
      <c r="BP1"/>
      <c r="BQ1"/>
      <c r="BR1"/>
      <c r="BS1"/>
      <c r="BT1"/>
      <c r="BU1"/>
      <c r="BV1"/>
      <c r="BW1"/>
      <c r="BX1"/>
      <c r="BY1"/>
      <c r="BZ1"/>
      <c r="CA1"/>
      <c r="CB1"/>
      <c r="CC1"/>
      <c r="CD1"/>
      <c r="CE1"/>
      <c r="CF1"/>
      <c r="CG1"/>
      <c r="CH1"/>
      <c r="CI1"/>
      <c r="CJ1"/>
      <c r="CK1"/>
      <c r="CL1"/>
      <c r="CM1"/>
      <c r="CN1"/>
      <c r="CO1"/>
      <c r="CP1" s="411"/>
      <c r="CQ1"/>
      <c r="CR1"/>
      <c r="CT1"/>
      <c r="CU1"/>
      <c r="CV1"/>
      <c r="CY1"/>
      <c r="CZ1"/>
      <c r="DA1"/>
      <c r="DB1"/>
      <c r="DC1"/>
      <c r="DD1"/>
      <c r="DE1"/>
      <c r="DF1"/>
      <c r="DG1"/>
      <c r="DH1"/>
      <c r="DI1"/>
      <c r="DJ1"/>
      <c r="DK1"/>
      <c r="DL1" s="2" t="s">
        <v>428</v>
      </c>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row>
    <row r="2" spans="1:235" ht="15.75" customHeight="1">
      <c r="A2"/>
      <c r="B2"/>
      <c r="C2"/>
      <c r="D2"/>
      <c r="E2"/>
      <c r="F2"/>
      <c r="G2"/>
      <c r="H2"/>
      <c r="I2"/>
      <c r="J2"/>
      <c r="K2"/>
      <c r="L2"/>
      <c r="M2"/>
      <c r="N2"/>
      <c r="O2"/>
      <c r="P2"/>
      <c r="Q2"/>
      <c r="R2"/>
      <c r="S2"/>
      <c r="T2"/>
      <c r="U2"/>
      <c r="V2"/>
      <c r="W2"/>
      <c r="X2"/>
      <c r="Y2"/>
      <c r="Z2"/>
      <c r="AA2"/>
      <c r="AB2"/>
      <c r="AC2"/>
      <c r="AD2"/>
      <c r="AE2"/>
      <c r="AF2" s="30"/>
      <c r="AG2" s="30"/>
      <c r="AH2" s="30"/>
      <c r="AI2" s="30"/>
      <c r="AJ2" s="30"/>
      <c r="AK2" s="30"/>
      <c r="AL2" s="30"/>
      <c r="AM2" s="30"/>
      <c r="AN2" s="30"/>
      <c r="AO2" s="30"/>
      <c r="AP2" s="30"/>
      <c r="AQ2"/>
      <c r="AR2"/>
      <c r="AS2"/>
      <c r="AT2"/>
      <c r="AU2"/>
      <c r="AV2"/>
      <c r="AW2"/>
      <c r="AX2"/>
      <c r="AY2"/>
      <c r="AZ2"/>
      <c r="BA2"/>
      <c r="BB2"/>
      <c r="BC2"/>
      <c r="BD2"/>
      <c r="BE2"/>
      <c r="BF2"/>
      <c r="BG2"/>
      <c r="BH2"/>
      <c r="BI2"/>
      <c r="BJ2"/>
      <c r="BK2"/>
      <c r="BL2"/>
      <c r="BM2"/>
      <c r="BN2" s="63"/>
      <c r="BO2"/>
      <c r="BP2"/>
      <c r="BQ2"/>
      <c r="BR2"/>
      <c r="BS2"/>
      <c r="BT2"/>
      <c r="BU2"/>
      <c r="BV2"/>
      <c r="BW2"/>
      <c r="BX2"/>
      <c r="BY2"/>
      <c r="BZ2"/>
      <c r="CA2"/>
      <c r="CB2"/>
      <c r="CC2"/>
      <c r="CD2"/>
      <c r="CE2"/>
      <c r="CF2"/>
      <c r="CG2"/>
      <c r="CH2"/>
      <c r="CI2"/>
      <c r="CJ2"/>
      <c r="CK2"/>
      <c r="CL2"/>
      <c r="CM2"/>
      <c r="CN2"/>
      <c r="CO2"/>
      <c r="CP2" s="411"/>
      <c r="CQ2"/>
      <c r="CR2"/>
      <c r="CT2"/>
      <c r="CU2"/>
      <c r="CV2"/>
      <c r="CY2"/>
      <c r="CZ2"/>
      <c r="DA2"/>
      <c r="DB2"/>
      <c r="DC2"/>
      <c r="DD2"/>
      <c r="DE2"/>
      <c r="DF2"/>
      <c r="DG2"/>
      <c r="DH2"/>
      <c r="DI2"/>
      <c r="DJ2"/>
      <c r="DK2"/>
      <c r="DL2" s="4" t="s">
        <v>1</v>
      </c>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row>
    <row r="3" spans="1:235">
      <c r="A3"/>
      <c r="B3"/>
      <c r="C3"/>
      <c r="D3"/>
      <c r="E3"/>
      <c r="F3"/>
      <c r="G3"/>
      <c r="H3"/>
      <c r="I3"/>
      <c r="J3"/>
      <c r="K3"/>
      <c r="L3"/>
      <c r="M3"/>
      <c r="N3"/>
      <c r="O3"/>
      <c r="P3"/>
      <c r="Q3"/>
      <c r="R3"/>
      <c r="S3"/>
      <c r="T3"/>
      <c r="U3"/>
      <c r="V3"/>
      <c r="W3"/>
      <c r="X3"/>
      <c r="Y3"/>
      <c r="Z3"/>
      <c r="AA3"/>
      <c r="AB3"/>
      <c r="AC3"/>
      <c r="AD3"/>
      <c r="AE3"/>
      <c r="AF3" s="30"/>
      <c r="AG3" s="30"/>
      <c r="AH3" s="30"/>
      <c r="AI3" s="30"/>
      <c r="AJ3" s="30"/>
      <c r="AK3" s="30"/>
      <c r="AL3" s="30"/>
      <c r="AM3" s="30"/>
      <c r="AN3" s="30"/>
      <c r="AO3" s="30"/>
      <c r="AP3" s="30"/>
      <c r="AQ3"/>
      <c r="AR3"/>
      <c r="AS3"/>
      <c r="AT3"/>
      <c r="AU3"/>
      <c r="AV3"/>
      <c r="AW3"/>
      <c r="AX3"/>
      <c r="AY3"/>
      <c r="AZ3"/>
      <c r="BA3"/>
      <c r="BB3"/>
      <c r="BC3"/>
      <c r="BD3"/>
      <c r="BE3"/>
      <c r="BF3"/>
      <c r="BG3"/>
      <c r="BH3"/>
      <c r="BI3"/>
      <c r="BJ3"/>
      <c r="BK3"/>
      <c r="BL3"/>
      <c r="BM3"/>
      <c r="BN3" s="63"/>
      <c r="BO3"/>
      <c r="BP3"/>
      <c r="BQ3"/>
      <c r="BR3"/>
      <c r="BS3"/>
      <c r="BT3"/>
      <c r="BU3"/>
      <c r="BV3"/>
      <c r="BW3"/>
      <c r="BX3"/>
      <c r="BY3"/>
      <c r="BZ3"/>
      <c r="CA3"/>
      <c r="CB3"/>
      <c r="CC3"/>
      <c r="CD3"/>
      <c r="CE3"/>
      <c r="CF3"/>
      <c r="CG3"/>
      <c r="CH3"/>
      <c r="CI3"/>
      <c r="CJ3"/>
      <c r="CK3"/>
      <c r="CL3"/>
      <c r="CM3"/>
      <c r="CN3"/>
      <c r="CO3"/>
      <c r="CP3" s="411"/>
      <c r="CQ3"/>
      <c r="CR3"/>
      <c r="CT3"/>
      <c r="CU3"/>
      <c r="CV3"/>
      <c r="CY3"/>
      <c r="CZ3"/>
      <c r="DA3"/>
      <c r="DB3"/>
      <c r="DC3"/>
      <c r="DD3"/>
      <c r="DE3"/>
      <c r="DF3"/>
      <c r="DG3"/>
      <c r="DH3"/>
      <c r="DI3"/>
      <c r="DJ3"/>
      <c r="DK3"/>
      <c r="DL3" s="4" t="s">
        <v>2</v>
      </c>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row>
    <row r="4" spans="1:235">
      <c r="A4" s="1063" t="s">
        <v>429</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c r="AU4"/>
      <c r="AV4"/>
      <c r="AW4"/>
      <c r="AX4"/>
      <c r="AY4"/>
      <c r="AZ4"/>
      <c r="BA4"/>
      <c r="BB4"/>
      <c r="BC4"/>
      <c r="BD4"/>
      <c r="BE4"/>
      <c r="BF4"/>
      <c r="BG4"/>
      <c r="BH4"/>
      <c r="BI4"/>
      <c r="BJ4"/>
      <c r="BK4"/>
      <c r="BL4"/>
      <c r="BM4"/>
      <c r="BN4" s="63"/>
      <c r="BO4"/>
      <c r="BP4"/>
      <c r="BQ4"/>
      <c r="BR4"/>
      <c r="BS4"/>
      <c r="BT4"/>
      <c r="BU4"/>
      <c r="BV4"/>
      <c r="BW4"/>
      <c r="BX4"/>
      <c r="BY4"/>
      <c r="BZ4"/>
      <c r="CA4"/>
      <c r="CB4"/>
      <c r="CC4"/>
      <c r="CD4"/>
      <c r="CE4"/>
      <c r="CF4"/>
      <c r="CG4"/>
      <c r="CH4"/>
      <c r="CI4"/>
      <c r="CJ4"/>
      <c r="CK4"/>
      <c r="CL4"/>
      <c r="CM4"/>
      <c r="CN4"/>
      <c r="CO4"/>
      <c r="CP4" s="411"/>
      <c r="CQ4"/>
      <c r="CR4"/>
      <c r="CT4"/>
      <c r="CU4"/>
      <c r="CV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row>
    <row r="5" spans="1:235">
      <c r="A5" s="1064"/>
      <c r="B5" s="1064"/>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64"/>
      <c r="AJ5" s="1064"/>
      <c r="AK5" s="1064"/>
      <c r="AL5" s="1064"/>
      <c r="AM5" s="1064"/>
      <c r="AN5" s="1064"/>
      <c r="AO5" s="1064"/>
      <c r="AP5" s="1064"/>
      <c r="AQ5" s="1064"/>
      <c r="AR5" s="1064"/>
      <c r="AS5" s="1064"/>
      <c r="AT5" s="51"/>
      <c r="AU5" s="51"/>
      <c r="AV5" s="51"/>
      <c r="AW5" s="51"/>
      <c r="AX5" s="51"/>
      <c r="AY5" s="51"/>
      <c r="AZ5" s="51"/>
      <c r="BA5" s="51"/>
      <c r="BB5" s="51"/>
      <c r="BC5" s="51"/>
      <c r="BD5" s="51"/>
      <c r="BE5" s="51"/>
      <c r="BF5" s="51"/>
      <c r="BG5" s="51"/>
      <c r="BH5" s="51"/>
      <c r="BI5" s="51"/>
      <c r="BJ5" s="51"/>
      <c r="BK5" s="51"/>
      <c r="BL5" s="51"/>
      <c r="BM5" s="51"/>
      <c r="BN5" s="64"/>
      <c r="BO5" s="51"/>
      <c r="BP5" s="51"/>
      <c r="BQ5" s="51"/>
      <c r="BR5" s="51"/>
      <c r="BS5" s="51"/>
      <c r="BT5" s="51"/>
      <c r="BU5" s="51"/>
      <c r="BV5" s="51"/>
      <c r="BW5"/>
      <c r="BX5"/>
      <c r="BY5"/>
      <c r="BZ5"/>
      <c r="CA5"/>
      <c r="CB5"/>
      <c r="CC5"/>
      <c r="CD5"/>
      <c r="CE5"/>
      <c r="CF5"/>
      <c r="CG5"/>
      <c r="CH5"/>
      <c r="CI5"/>
      <c r="CJ5"/>
      <c r="CK5"/>
      <c r="CL5"/>
      <c r="CM5"/>
      <c r="CN5"/>
      <c r="CO5"/>
      <c r="CP5" s="411"/>
      <c r="CQ5"/>
      <c r="CR5"/>
      <c r="CT5"/>
      <c r="CU5"/>
      <c r="CV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row>
    <row r="6" spans="1:235" ht="18.75">
      <c r="A6" s="958" t="s">
        <v>646</v>
      </c>
      <c r="B6" s="958"/>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8"/>
      <c r="AL6" s="958"/>
      <c r="AM6" s="958"/>
      <c r="AN6" s="958"/>
      <c r="AO6" s="958"/>
      <c r="AP6" s="958"/>
      <c r="AQ6" s="958"/>
      <c r="AR6" s="958"/>
      <c r="AS6" s="958"/>
      <c r="AT6" s="34"/>
      <c r="AU6" s="34"/>
      <c r="AV6" s="34"/>
      <c r="AW6" s="34"/>
      <c r="AX6" s="34"/>
      <c r="AY6" s="34"/>
      <c r="AZ6" s="34"/>
      <c r="BA6" s="34"/>
      <c r="BB6" s="34"/>
      <c r="BC6" s="34"/>
      <c r="BD6" s="34"/>
      <c r="BE6" s="34"/>
      <c r="BF6" s="34"/>
      <c r="BG6" s="34"/>
      <c r="BH6" s="34"/>
      <c r="BI6" s="34"/>
      <c r="BJ6" s="34"/>
      <c r="BK6" s="34"/>
      <c r="BL6" s="34"/>
      <c r="BM6" s="34"/>
      <c r="BN6" s="65"/>
      <c r="BO6" s="34"/>
      <c r="BP6" s="34"/>
      <c r="BQ6" s="34"/>
      <c r="BR6" s="34"/>
      <c r="BS6" s="34"/>
      <c r="BT6" s="34"/>
      <c r="BU6" s="34"/>
      <c r="BV6" s="34"/>
      <c r="BW6" s="34"/>
      <c r="BX6"/>
      <c r="BY6"/>
      <c r="BZ6"/>
      <c r="CA6"/>
      <c r="CB6"/>
      <c r="CC6"/>
      <c r="CD6"/>
      <c r="CE6"/>
      <c r="CF6"/>
      <c r="CG6"/>
      <c r="CH6"/>
      <c r="CI6"/>
      <c r="CJ6"/>
      <c r="CK6"/>
      <c r="CL6"/>
      <c r="CM6"/>
      <c r="CN6"/>
      <c r="CO6"/>
      <c r="CP6" s="411"/>
      <c r="CQ6"/>
      <c r="CR6"/>
      <c r="CT6"/>
      <c r="CU6"/>
      <c r="CV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row>
    <row r="7" spans="1:235">
      <c r="A7" s="962" t="s">
        <v>4</v>
      </c>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35"/>
      <c r="AU7" s="35"/>
      <c r="AV7" s="35"/>
      <c r="AW7" s="35"/>
      <c r="AX7" s="35"/>
      <c r="AY7" s="35"/>
      <c r="AZ7" s="35"/>
      <c r="BA7" s="35"/>
      <c r="BB7" s="35"/>
      <c r="BC7" s="35"/>
      <c r="BD7" s="35"/>
      <c r="BE7" s="35"/>
      <c r="BF7" s="35"/>
      <c r="BG7" s="35"/>
      <c r="BH7" s="35"/>
      <c r="BI7" s="35"/>
      <c r="BJ7" s="35"/>
      <c r="BK7" s="35"/>
      <c r="BL7" s="35"/>
      <c r="BM7" s="35"/>
      <c r="BN7" s="66"/>
      <c r="BO7" s="35"/>
      <c r="BP7" s="35"/>
      <c r="BQ7" s="35"/>
      <c r="BR7" s="35"/>
      <c r="BS7" s="35"/>
      <c r="BT7" s="35"/>
      <c r="BU7" s="35"/>
      <c r="BV7" s="35"/>
      <c r="BW7" s="35"/>
      <c r="BX7"/>
      <c r="BY7"/>
      <c r="BZ7"/>
      <c r="CA7"/>
      <c r="CB7"/>
      <c r="CC7"/>
      <c r="CD7"/>
      <c r="CE7"/>
      <c r="CF7"/>
      <c r="CG7"/>
      <c r="CH7"/>
      <c r="CI7"/>
      <c r="CJ7"/>
      <c r="CK7"/>
      <c r="CL7"/>
      <c r="CM7"/>
      <c r="CN7"/>
      <c r="CO7"/>
      <c r="CP7" s="411"/>
      <c r="CQ7"/>
      <c r="CR7"/>
      <c r="CT7"/>
      <c r="CU7"/>
      <c r="CV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row>
    <row r="8" spans="1:235" ht="16.5">
      <c r="A8" s="960"/>
      <c r="B8" s="960"/>
      <c r="C8" s="960"/>
      <c r="D8" s="960"/>
      <c r="E8" s="960"/>
      <c r="F8" s="960"/>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c r="AJ8" s="960"/>
      <c r="AK8" s="960"/>
      <c r="AL8" s="960"/>
      <c r="AM8" s="960"/>
      <c r="AN8" s="960"/>
      <c r="AO8" s="960"/>
      <c r="AP8" s="960"/>
      <c r="AQ8" s="960"/>
      <c r="AR8" s="960"/>
      <c r="AS8" s="960"/>
      <c r="AT8" s="9"/>
      <c r="AU8" s="30"/>
      <c r="AV8" s="55"/>
      <c r="AW8" s="30"/>
      <c r="AX8" s="30"/>
      <c r="AY8" s="30"/>
      <c r="AZ8" s="30"/>
      <c r="BA8" s="30"/>
      <c r="BB8" s="30"/>
      <c r="BC8" s="30"/>
      <c r="BD8" s="30"/>
      <c r="BE8" s="30"/>
      <c r="BF8" s="30"/>
      <c r="BG8" s="30"/>
      <c r="BH8" s="30"/>
      <c r="BI8" s="30"/>
      <c r="BJ8" s="30"/>
      <c r="BK8" s="30"/>
      <c r="BL8" s="30"/>
      <c r="BM8" s="30"/>
      <c r="BN8" s="63"/>
      <c r="BO8"/>
      <c r="BP8"/>
      <c r="BQ8"/>
      <c r="BR8"/>
      <c r="BS8"/>
      <c r="BT8"/>
      <c r="BU8" s="67"/>
      <c r="BV8"/>
      <c r="BW8"/>
      <c r="BX8"/>
      <c r="BY8"/>
      <c r="BZ8"/>
      <c r="CA8"/>
      <c r="CB8"/>
      <c r="CC8"/>
      <c r="CD8"/>
      <c r="CE8"/>
      <c r="CF8"/>
      <c r="CG8"/>
      <c r="CH8"/>
      <c r="CI8"/>
      <c r="CJ8"/>
      <c r="CK8"/>
      <c r="CL8"/>
      <c r="CM8"/>
      <c r="CN8"/>
      <c r="CO8"/>
      <c r="CP8" s="411"/>
      <c r="CQ8"/>
      <c r="CR8"/>
      <c r="CT8"/>
      <c r="CU8"/>
      <c r="CV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row>
    <row r="9" spans="1:235">
      <c r="A9" s="960" t="s">
        <v>839</v>
      </c>
      <c r="B9" s="960"/>
      <c r="C9" s="960"/>
      <c r="D9" s="960"/>
      <c r="E9" s="960"/>
      <c r="F9" s="960"/>
      <c r="G9" s="960"/>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c r="AG9" s="960"/>
      <c r="AH9" s="960"/>
      <c r="AI9" s="960"/>
      <c r="AJ9" s="960"/>
      <c r="AK9" s="960"/>
      <c r="AL9" s="960"/>
      <c r="AM9" s="960"/>
      <c r="AN9" s="960"/>
      <c r="AO9" s="960"/>
      <c r="AP9" s="960"/>
      <c r="AQ9" s="960"/>
      <c r="AR9" s="960"/>
      <c r="AS9" s="960"/>
      <c r="AT9" s="54"/>
      <c r="AU9" s="54"/>
      <c r="AV9" s="54"/>
      <c r="AW9" s="54"/>
      <c r="AX9" s="54"/>
      <c r="AY9" s="54"/>
      <c r="AZ9" s="54"/>
      <c r="BA9" s="54"/>
      <c r="BB9" s="54"/>
      <c r="BC9" s="54"/>
      <c r="BD9" s="54"/>
      <c r="BE9" s="54"/>
      <c r="BF9" s="54"/>
      <c r="BG9" s="54"/>
      <c r="BH9" s="54"/>
      <c r="BI9" s="54"/>
      <c r="BJ9" s="54"/>
      <c r="BK9" s="54"/>
      <c r="BL9" s="54"/>
      <c r="BM9" s="54"/>
      <c r="BN9" s="68"/>
      <c r="BO9" s="54"/>
      <c r="BP9" s="54"/>
      <c r="BQ9" s="54"/>
      <c r="BR9" s="54"/>
      <c r="BS9" s="54"/>
      <c r="BT9" s="54"/>
      <c r="BU9" s="54"/>
      <c r="BV9" s="54"/>
      <c r="BW9"/>
      <c r="BX9"/>
      <c r="BY9"/>
      <c r="BZ9"/>
      <c r="CA9"/>
      <c r="CB9"/>
      <c r="CC9"/>
      <c r="CD9"/>
      <c r="CE9"/>
      <c r="CF9"/>
      <c r="CG9"/>
      <c r="CH9"/>
      <c r="CI9"/>
      <c r="CJ9"/>
      <c r="CK9"/>
      <c r="CL9"/>
      <c r="CM9"/>
      <c r="CN9"/>
      <c r="CO9"/>
      <c r="CP9" s="411"/>
      <c r="CQ9"/>
      <c r="CR9"/>
      <c r="CT9"/>
      <c r="CU9"/>
      <c r="CV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row>
    <row r="10" spans="1:235" ht="15.75" customHeight="1">
      <c r="A10" s="1064"/>
      <c r="B10" s="1064"/>
      <c r="C10" s="1064"/>
      <c r="D10" s="1064"/>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4"/>
      <c r="AJ10" s="1064"/>
      <c r="AK10" s="1064"/>
      <c r="AL10" s="1064"/>
      <c r="AM10" s="1064"/>
      <c r="AN10" s="1064"/>
      <c r="AO10" s="1064"/>
      <c r="AP10" s="1064"/>
      <c r="AQ10" s="1064"/>
      <c r="AR10" s="1064"/>
      <c r="AS10" s="1064"/>
      <c r="AT10"/>
      <c r="AU10"/>
      <c r="AV10"/>
      <c r="AW10"/>
      <c r="AX10"/>
      <c r="AY10"/>
      <c r="AZ10"/>
      <c r="BA10"/>
      <c r="BB10"/>
      <c r="BC10"/>
      <c r="BD10"/>
      <c r="BE10"/>
      <c r="BF10"/>
      <c r="BG10"/>
      <c r="BH10"/>
      <c r="BI10"/>
      <c r="BJ10"/>
      <c r="BK10"/>
      <c r="BL10"/>
      <c r="BM10"/>
      <c r="BN10" s="63"/>
      <c r="BO10"/>
      <c r="BP10"/>
      <c r="BQ10"/>
      <c r="BR10"/>
      <c r="BS10"/>
      <c r="BT10"/>
      <c r="BU10"/>
      <c r="BV10"/>
      <c r="BW10"/>
      <c r="BX10"/>
      <c r="BY10"/>
      <c r="BZ10"/>
      <c r="CA10"/>
      <c r="CB10"/>
      <c r="CC10"/>
      <c r="CD10"/>
      <c r="CE10"/>
      <c r="CF10"/>
      <c r="CG10"/>
      <c r="CH10"/>
      <c r="CI10"/>
      <c r="CJ10"/>
      <c r="CK10"/>
      <c r="CL10"/>
      <c r="CM10"/>
      <c r="CN10"/>
      <c r="CO10"/>
      <c r="CP10" s="411"/>
      <c r="CQ10"/>
      <c r="CR10"/>
      <c r="CT10"/>
      <c r="CU10"/>
      <c r="CV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row>
    <row r="11" spans="1:235" ht="18.75">
      <c r="A11" s="959"/>
      <c r="B11" s="959"/>
      <c r="C11" s="959"/>
      <c r="D11" s="959"/>
      <c r="E11" s="959"/>
      <c r="F11" s="959"/>
      <c r="G11" s="959"/>
      <c r="H11" s="959"/>
      <c r="I11" s="959"/>
      <c r="J11" s="959"/>
      <c r="K11" s="959"/>
      <c r="L11" s="959"/>
      <c r="M11" s="959"/>
      <c r="N11" s="959"/>
      <c r="O11" s="959"/>
      <c r="P11" s="959"/>
      <c r="Q11" s="959"/>
      <c r="R11" s="959"/>
      <c r="S11" s="959"/>
      <c r="T11" s="959"/>
      <c r="U11" s="959"/>
      <c r="V11" s="959"/>
      <c r="W11" s="959"/>
      <c r="X11" s="959"/>
      <c r="Y11" s="959"/>
      <c r="Z11" s="959"/>
      <c r="AA11" s="959"/>
      <c r="AB11" s="959"/>
      <c r="AC11" s="959"/>
      <c r="AD11" s="959"/>
      <c r="AE11" s="959"/>
      <c r="AF11" s="959"/>
      <c r="AG11" s="959"/>
      <c r="AH11" s="959"/>
      <c r="AI11" s="959"/>
      <c r="AJ11" s="959"/>
      <c r="AK11" s="959"/>
      <c r="AL11" s="959"/>
      <c r="AM11" s="959"/>
      <c r="AN11" s="959"/>
      <c r="AO11" s="959"/>
      <c r="AP11" s="959"/>
      <c r="AQ11" s="959"/>
      <c r="AR11" s="959"/>
      <c r="AS11" s="959"/>
      <c r="AT11" s="8"/>
      <c r="AU11" s="8"/>
      <c r="AV11" s="8"/>
      <c r="AW11" s="8"/>
      <c r="AX11" s="8"/>
      <c r="AY11" s="8"/>
      <c r="AZ11" s="8"/>
      <c r="BA11" s="8"/>
      <c r="BB11" s="8"/>
      <c r="BC11" s="8"/>
      <c r="BD11" s="8"/>
      <c r="BE11" s="8"/>
      <c r="BF11" s="8"/>
      <c r="BG11" s="8"/>
      <c r="BH11" s="8"/>
      <c r="BI11" s="8"/>
      <c r="BJ11" s="8"/>
      <c r="BK11" s="8"/>
      <c r="BL11" s="8"/>
      <c r="BM11" s="8"/>
      <c r="BN11" s="69"/>
      <c r="BO11" s="8"/>
      <c r="BP11" s="8"/>
      <c r="BQ11" s="8"/>
      <c r="BR11" s="8"/>
      <c r="BS11" s="8"/>
      <c r="BT11" s="8"/>
      <c r="BU11" s="8"/>
      <c r="BV11" s="8"/>
      <c r="BW11"/>
      <c r="BX11"/>
      <c r="BY11"/>
      <c r="BZ11"/>
      <c r="CA11"/>
      <c r="CB11"/>
      <c r="CC11"/>
      <c r="CD11"/>
      <c r="CE11"/>
      <c r="CF11"/>
      <c r="CG11"/>
      <c r="CH11"/>
      <c r="CI11"/>
      <c r="CJ11"/>
      <c r="CK11"/>
      <c r="CL11"/>
      <c r="CM11"/>
      <c r="CN11"/>
      <c r="CO11"/>
      <c r="CP11" s="411"/>
      <c r="CQ11"/>
      <c r="CR11"/>
      <c r="CT11"/>
      <c r="CU11"/>
      <c r="CV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row>
    <row r="12" spans="1:235">
      <c r="A12" s="960" t="s">
        <v>338</v>
      </c>
      <c r="B12" s="960"/>
      <c r="C12" s="960"/>
      <c r="D12" s="960"/>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0"/>
      <c r="AL12" s="960"/>
      <c r="AM12" s="960"/>
      <c r="AN12" s="960"/>
      <c r="AO12" s="960"/>
      <c r="AP12" s="960"/>
      <c r="AQ12" s="960"/>
      <c r="AR12" s="960"/>
      <c r="AS12" s="960"/>
      <c r="AT12" s="9"/>
      <c r="AU12" s="9"/>
      <c r="AV12" s="9"/>
      <c r="AW12" s="9"/>
      <c r="AX12" s="9"/>
      <c r="AY12" s="9"/>
      <c r="AZ12" s="9"/>
      <c r="BA12" s="9"/>
      <c r="BB12" s="9"/>
      <c r="BC12" s="9"/>
      <c r="BD12" s="9"/>
      <c r="BE12" s="9"/>
      <c r="BF12" s="9"/>
      <c r="BG12" s="9"/>
      <c r="BH12" s="9"/>
      <c r="BI12" s="9"/>
      <c r="BJ12" s="9"/>
      <c r="BK12" s="9"/>
      <c r="BL12" s="9"/>
      <c r="BM12" s="9"/>
      <c r="BN12" s="70"/>
      <c r="BO12" s="9"/>
      <c r="BP12" s="9"/>
      <c r="BQ12" s="9"/>
      <c r="BR12" s="9"/>
      <c r="BS12" s="9"/>
      <c r="BT12" s="9"/>
      <c r="BU12" s="9"/>
      <c r="BV12" s="9"/>
      <c r="BW12"/>
      <c r="BX12"/>
      <c r="BY12"/>
      <c r="BZ12"/>
      <c r="CA12"/>
      <c r="CB12"/>
      <c r="CC12"/>
      <c r="CD12"/>
      <c r="CE12"/>
      <c r="CF12"/>
      <c r="CG12"/>
      <c r="CH12"/>
      <c r="CI12"/>
      <c r="CJ12"/>
      <c r="CK12"/>
      <c r="CL12"/>
      <c r="CM12"/>
      <c r="CN12"/>
      <c r="CO12"/>
      <c r="CP12" s="411"/>
      <c r="CQ12"/>
      <c r="CR12"/>
      <c r="CT12"/>
      <c r="CU12"/>
      <c r="CV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row>
    <row r="13" spans="1:235">
      <c r="A13" s="1043"/>
      <c r="B13" s="1043"/>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3"/>
      <c r="BB13" s="1043"/>
      <c r="BC13" s="1043"/>
      <c r="BD13" s="1043"/>
      <c r="BE13" s="1043"/>
      <c r="BF13" s="1043"/>
      <c r="BG13" s="1043"/>
      <c r="BH13" s="1043"/>
      <c r="BI13" s="1043"/>
      <c r="BJ13" s="1043"/>
      <c r="BK13" s="1043"/>
      <c r="BL13" s="1043"/>
      <c r="BM13" s="1043"/>
      <c r="BN13" s="1043"/>
      <c r="BO13" s="1043"/>
      <c r="BP13" s="1043"/>
      <c r="BQ13" s="1043"/>
      <c r="BR13" s="1043"/>
      <c r="BS13" s="1043"/>
      <c r="BT13" s="1043"/>
      <c r="BU13" s="1043"/>
      <c r="BV13"/>
      <c r="BW13"/>
      <c r="BX13"/>
      <c r="BY13"/>
      <c r="BZ13"/>
      <c r="CA13"/>
      <c r="CB13"/>
      <c r="CC13"/>
      <c r="CD13"/>
      <c r="CE13"/>
      <c r="CF13"/>
      <c r="CG13"/>
      <c r="CH13"/>
      <c r="CI13"/>
      <c r="CJ13"/>
      <c r="CK13"/>
      <c r="CL13"/>
      <c r="CM13"/>
      <c r="CN13"/>
      <c r="CO13"/>
      <c r="CP13" s="411"/>
      <c r="CQ13"/>
      <c r="CR13"/>
      <c r="CT13"/>
      <c r="CU13"/>
      <c r="CV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row>
    <row r="14" spans="1:235" ht="24.75" customHeight="1">
      <c r="A14" s="1058" t="s">
        <v>6</v>
      </c>
      <c r="B14" s="1058" t="s">
        <v>7</v>
      </c>
      <c r="C14" s="1058" t="s">
        <v>8</v>
      </c>
      <c r="D14" s="1065" t="s">
        <v>430</v>
      </c>
      <c r="E14" s="1065"/>
      <c r="F14" s="1065"/>
      <c r="G14" s="1065"/>
      <c r="H14" s="1065"/>
      <c r="I14" s="1065"/>
      <c r="J14" s="1065"/>
      <c r="K14" s="1065"/>
      <c r="L14" s="1065"/>
      <c r="M14" s="1065"/>
      <c r="N14" s="1065"/>
      <c r="O14" s="1065"/>
      <c r="P14" s="1065"/>
      <c r="Q14" s="1065"/>
      <c r="R14" s="997" t="s">
        <v>982</v>
      </c>
      <c r="S14" s="997"/>
      <c r="T14" s="997"/>
      <c r="U14" s="997"/>
      <c r="V14" s="997"/>
      <c r="W14" s="997"/>
      <c r="X14" s="997"/>
      <c r="Y14" s="997"/>
      <c r="Z14" s="997"/>
      <c r="AA14" s="997"/>
      <c r="AB14" s="997"/>
      <c r="AC14" s="997"/>
      <c r="AD14" s="997"/>
      <c r="AE14" s="997"/>
      <c r="AF14" s="1056" t="s">
        <v>431</v>
      </c>
      <c r="AG14" s="1057"/>
      <c r="AH14" s="1057"/>
      <c r="AI14" s="1057"/>
      <c r="AJ14" s="1057"/>
      <c r="AK14" s="1057"/>
      <c r="AL14" s="1057"/>
      <c r="AM14" s="1057"/>
      <c r="AN14" s="1057"/>
      <c r="AO14" s="1057"/>
      <c r="AP14" s="1057"/>
      <c r="AQ14" s="1057"/>
      <c r="AR14" s="1057"/>
      <c r="AS14" s="1057"/>
      <c r="AT14" s="1057"/>
      <c r="AU14" s="1057"/>
      <c r="AV14" s="1057"/>
      <c r="AW14" s="1057"/>
      <c r="AX14" s="1057"/>
      <c r="AY14" s="1057"/>
      <c r="AZ14" s="1057"/>
      <c r="BA14" s="1057"/>
      <c r="BB14" s="1057"/>
      <c r="BC14" s="1057"/>
      <c r="BD14" s="1057"/>
      <c r="BE14" s="1057"/>
      <c r="BF14" s="1057"/>
      <c r="BG14" s="1057"/>
      <c r="BH14" s="1057"/>
      <c r="BI14" s="1057"/>
      <c r="BJ14" s="1057"/>
      <c r="BK14" s="1057"/>
      <c r="BL14" s="1057"/>
      <c r="BM14" s="1057"/>
      <c r="BN14" s="1057"/>
      <c r="BO14" s="1057"/>
      <c r="BP14" s="1057"/>
      <c r="BQ14" s="1057"/>
      <c r="BR14" s="1057"/>
      <c r="BS14" s="1057"/>
      <c r="BT14" s="1057"/>
      <c r="BU14" s="1057"/>
      <c r="BV14" s="1057"/>
      <c r="BW14" s="1057"/>
      <c r="BX14" s="1057"/>
      <c r="BY14" s="1057"/>
      <c r="BZ14" s="1057"/>
      <c r="CA14" s="1057"/>
      <c r="CB14" s="1057"/>
      <c r="CC14" s="1057"/>
      <c r="CD14" s="1057"/>
      <c r="CE14" s="1057"/>
      <c r="CF14" s="1057"/>
      <c r="CG14" s="1057"/>
      <c r="CH14" s="1057"/>
      <c r="CI14" s="1057"/>
      <c r="CJ14" s="1057"/>
      <c r="CK14" s="1057"/>
      <c r="CL14" s="1057"/>
      <c r="CM14" s="1057"/>
      <c r="CN14" s="1057"/>
      <c r="CO14" s="1057"/>
      <c r="CP14" s="1057"/>
      <c r="CQ14" s="1057"/>
      <c r="CR14" s="1057"/>
      <c r="CS14" s="1057"/>
      <c r="CT14" s="1057"/>
      <c r="CU14" s="1057"/>
      <c r="CV14" s="1057"/>
      <c r="CW14" s="1057"/>
      <c r="CX14" s="1062" t="s">
        <v>656</v>
      </c>
      <c r="CY14" s="1062"/>
      <c r="CZ14" s="1062"/>
      <c r="DA14" s="1062"/>
      <c r="DB14" s="1062"/>
      <c r="DC14" s="1062"/>
      <c r="DD14" s="1062"/>
      <c r="DE14" s="1062"/>
      <c r="DF14" s="1062"/>
      <c r="DG14" s="1062"/>
      <c r="DH14" s="1062"/>
      <c r="DI14" s="1062"/>
      <c r="DJ14" s="1062"/>
      <c r="DK14" s="1062"/>
      <c r="DL14" s="1050" t="s">
        <v>208</v>
      </c>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row>
    <row r="15" spans="1:235" ht="24" customHeight="1">
      <c r="A15" s="1058"/>
      <c r="B15" s="1058"/>
      <c r="C15" s="1058"/>
      <c r="D15" s="1065"/>
      <c r="E15" s="1065"/>
      <c r="F15" s="1065"/>
      <c r="G15" s="1065"/>
      <c r="H15" s="1065"/>
      <c r="I15" s="1065"/>
      <c r="J15" s="1065"/>
      <c r="K15" s="1065"/>
      <c r="L15" s="1065"/>
      <c r="M15" s="1065"/>
      <c r="N15" s="1065"/>
      <c r="O15" s="1065"/>
      <c r="P15" s="1065"/>
      <c r="Q15" s="1065"/>
      <c r="R15" s="997"/>
      <c r="S15" s="997"/>
      <c r="T15" s="997"/>
      <c r="U15" s="997"/>
      <c r="V15" s="997"/>
      <c r="W15" s="997"/>
      <c r="X15" s="997"/>
      <c r="Y15" s="997"/>
      <c r="Z15" s="997"/>
      <c r="AA15" s="997"/>
      <c r="AB15" s="997"/>
      <c r="AC15" s="997"/>
      <c r="AD15" s="997"/>
      <c r="AE15" s="997"/>
      <c r="AF15" s="1054" t="s">
        <v>907</v>
      </c>
      <c r="AG15" s="1054"/>
      <c r="AH15" s="1054"/>
      <c r="AI15" s="1054"/>
      <c r="AJ15" s="1054"/>
      <c r="AK15" s="1054"/>
      <c r="AL15" s="1054"/>
      <c r="AM15" s="1054"/>
      <c r="AN15" s="1054"/>
      <c r="AO15" s="1054"/>
      <c r="AP15" s="1054"/>
      <c r="AQ15" s="1054"/>
      <c r="AR15" s="1054"/>
      <c r="AS15" s="1054"/>
      <c r="AT15" s="1054" t="s">
        <v>908</v>
      </c>
      <c r="AU15" s="1054"/>
      <c r="AV15" s="1054"/>
      <c r="AW15" s="1054"/>
      <c r="AX15" s="1054"/>
      <c r="AY15" s="1054"/>
      <c r="AZ15" s="1054"/>
      <c r="BA15" s="1054"/>
      <c r="BB15" s="1054"/>
      <c r="BC15" s="1054"/>
      <c r="BD15" s="1054"/>
      <c r="BE15" s="1054"/>
      <c r="BF15" s="1054"/>
      <c r="BG15" s="1054"/>
      <c r="BH15" s="1054" t="s">
        <v>909</v>
      </c>
      <c r="BI15" s="1054"/>
      <c r="BJ15" s="1054"/>
      <c r="BK15" s="1054"/>
      <c r="BL15" s="1054"/>
      <c r="BM15" s="1054"/>
      <c r="BN15" s="1054"/>
      <c r="BO15" s="1054"/>
      <c r="BP15" s="1054"/>
      <c r="BQ15" s="1054"/>
      <c r="BR15" s="1054"/>
      <c r="BS15" s="1054"/>
      <c r="BT15" s="1054"/>
      <c r="BU15" s="1054"/>
      <c r="BV15" s="1054" t="s">
        <v>910</v>
      </c>
      <c r="BW15" s="1054"/>
      <c r="BX15" s="1054"/>
      <c r="BY15" s="1054"/>
      <c r="BZ15" s="1054"/>
      <c r="CA15" s="1054"/>
      <c r="CB15" s="1054"/>
      <c r="CC15" s="1054"/>
      <c r="CD15" s="1054"/>
      <c r="CE15" s="1054"/>
      <c r="CF15" s="1054"/>
      <c r="CG15" s="1054"/>
      <c r="CH15" s="1054"/>
      <c r="CI15" s="1054"/>
      <c r="CJ15" s="1054" t="s">
        <v>911</v>
      </c>
      <c r="CK15" s="1054"/>
      <c r="CL15" s="1054"/>
      <c r="CM15" s="1054"/>
      <c r="CN15" s="1054"/>
      <c r="CO15" s="1054"/>
      <c r="CP15" s="1054"/>
      <c r="CQ15" s="1054"/>
      <c r="CR15" s="1054"/>
      <c r="CS15" s="1054"/>
      <c r="CT15" s="1054"/>
      <c r="CU15" s="1054"/>
      <c r="CV15" s="1054"/>
      <c r="CW15" s="1055"/>
      <c r="CX15" s="1062"/>
      <c r="CY15" s="1062"/>
      <c r="CZ15" s="1062"/>
      <c r="DA15" s="1062"/>
      <c r="DB15" s="1062"/>
      <c r="DC15" s="1062"/>
      <c r="DD15" s="1062"/>
      <c r="DE15" s="1062"/>
      <c r="DF15" s="1062"/>
      <c r="DG15" s="1062"/>
      <c r="DH15" s="1062"/>
      <c r="DI15" s="1062"/>
      <c r="DJ15" s="1062"/>
      <c r="DK15" s="1062"/>
      <c r="DL15" s="1051"/>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row>
    <row r="16" spans="1:235" ht="37.5" customHeight="1">
      <c r="A16" s="1058"/>
      <c r="B16" s="1058"/>
      <c r="C16" s="1058"/>
      <c r="D16" s="1054" t="s">
        <v>381</v>
      </c>
      <c r="E16" s="1054"/>
      <c r="F16" s="1054"/>
      <c r="G16" s="1054"/>
      <c r="H16" s="1054"/>
      <c r="I16" s="1054"/>
      <c r="J16" s="1054"/>
      <c r="K16" s="1058" t="s">
        <v>41</v>
      </c>
      <c r="L16" s="1058"/>
      <c r="M16" s="1058"/>
      <c r="N16" s="1058"/>
      <c r="O16" s="1058"/>
      <c r="P16" s="1058"/>
      <c r="Q16" s="1058"/>
      <c r="R16" s="1060" t="s">
        <v>236</v>
      </c>
      <c r="S16" s="1060"/>
      <c r="T16" s="1060"/>
      <c r="U16" s="1060"/>
      <c r="V16" s="1060"/>
      <c r="W16" s="1060"/>
      <c r="X16" s="1060"/>
      <c r="Y16" s="1061" t="s">
        <v>432</v>
      </c>
      <c r="Z16" s="1061"/>
      <c r="AA16" s="1061"/>
      <c r="AB16" s="1061"/>
      <c r="AC16" s="1061"/>
      <c r="AD16" s="1061"/>
      <c r="AE16" s="1061"/>
      <c r="AF16" s="1054" t="s">
        <v>40</v>
      </c>
      <c r="AG16" s="1054"/>
      <c r="AH16" s="1054"/>
      <c r="AI16" s="1054"/>
      <c r="AJ16" s="1054"/>
      <c r="AK16" s="1054"/>
      <c r="AL16" s="1054"/>
      <c r="AM16" s="1015" t="s">
        <v>41</v>
      </c>
      <c r="AN16" s="1015"/>
      <c r="AO16" s="1015"/>
      <c r="AP16" s="1015"/>
      <c r="AQ16" s="1015"/>
      <c r="AR16" s="1015"/>
      <c r="AS16" s="1015"/>
      <c r="AT16" s="1054" t="s">
        <v>40</v>
      </c>
      <c r="AU16" s="1054"/>
      <c r="AV16" s="1054"/>
      <c r="AW16" s="1054"/>
      <c r="AX16" s="1054"/>
      <c r="AY16" s="1054"/>
      <c r="AZ16" s="1054"/>
      <c r="BA16" s="1015" t="s">
        <v>41</v>
      </c>
      <c r="BB16" s="1015"/>
      <c r="BC16" s="1015"/>
      <c r="BD16" s="1015"/>
      <c r="BE16" s="1015"/>
      <c r="BF16" s="1015"/>
      <c r="BG16" s="1015"/>
      <c r="BH16" s="1054" t="s">
        <v>40</v>
      </c>
      <c r="BI16" s="1054"/>
      <c r="BJ16" s="1054"/>
      <c r="BK16" s="1054"/>
      <c r="BL16" s="1054"/>
      <c r="BM16" s="1054"/>
      <c r="BN16" s="1054"/>
      <c r="BO16" s="1015" t="s">
        <v>41</v>
      </c>
      <c r="BP16" s="1015"/>
      <c r="BQ16" s="1015"/>
      <c r="BR16" s="1015"/>
      <c r="BS16" s="1015"/>
      <c r="BT16" s="1015"/>
      <c r="BU16" s="1015"/>
      <c r="BV16" s="1054" t="s">
        <v>40</v>
      </c>
      <c r="BW16" s="1054"/>
      <c r="BX16" s="1054"/>
      <c r="BY16" s="1054"/>
      <c r="BZ16" s="1054"/>
      <c r="CA16" s="1054"/>
      <c r="CB16" s="1054"/>
      <c r="CC16" s="1058" t="s">
        <v>41</v>
      </c>
      <c r="CD16" s="1058"/>
      <c r="CE16" s="1058"/>
      <c r="CF16" s="1058"/>
      <c r="CG16" s="1058"/>
      <c r="CH16" s="1058"/>
      <c r="CI16" s="1058"/>
      <c r="CJ16" s="1054" t="s">
        <v>40</v>
      </c>
      <c r="CK16" s="1054"/>
      <c r="CL16" s="1054"/>
      <c r="CM16" s="1054"/>
      <c r="CN16" s="1054"/>
      <c r="CO16" s="1054"/>
      <c r="CP16" s="1054"/>
      <c r="CQ16" s="1058" t="s">
        <v>41</v>
      </c>
      <c r="CR16" s="1058"/>
      <c r="CS16" s="1058"/>
      <c r="CT16" s="1058"/>
      <c r="CU16" s="1058"/>
      <c r="CV16" s="1058"/>
      <c r="CW16" s="1058"/>
      <c r="CX16" s="1059" t="s">
        <v>40</v>
      </c>
      <c r="CY16" s="1059"/>
      <c r="CZ16" s="1059"/>
      <c r="DA16" s="1059"/>
      <c r="DB16" s="1059"/>
      <c r="DC16" s="1059"/>
      <c r="DD16" s="1059"/>
      <c r="DE16" s="1049" t="s">
        <v>41</v>
      </c>
      <c r="DF16" s="1049"/>
      <c r="DG16" s="1049"/>
      <c r="DH16" s="1049"/>
      <c r="DI16" s="1049"/>
      <c r="DJ16" s="1049"/>
      <c r="DK16" s="1049"/>
      <c r="DL16" s="1052"/>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row>
    <row r="17" spans="1:235" ht="60.75" customHeight="1">
      <c r="A17" s="1058"/>
      <c r="B17" s="1058"/>
      <c r="C17" s="1058"/>
      <c r="D17" s="39" t="s">
        <v>260</v>
      </c>
      <c r="E17" s="39" t="s">
        <v>261</v>
      </c>
      <c r="F17" s="39" t="s">
        <v>433</v>
      </c>
      <c r="G17" s="39" t="s">
        <v>434</v>
      </c>
      <c r="H17" s="39" t="s">
        <v>435</v>
      </c>
      <c r="I17" s="39" t="s">
        <v>263</v>
      </c>
      <c r="J17" s="59" t="s">
        <v>264</v>
      </c>
      <c r="K17" s="39" t="s">
        <v>260</v>
      </c>
      <c r="L17" s="39" t="s">
        <v>261</v>
      </c>
      <c r="M17" s="39" t="s">
        <v>433</v>
      </c>
      <c r="N17" s="39" t="s">
        <v>434</v>
      </c>
      <c r="O17" s="39" t="s">
        <v>435</v>
      </c>
      <c r="P17" s="39" t="s">
        <v>263</v>
      </c>
      <c r="Q17" s="59" t="s">
        <v>264</v>
      </c>
      <c r="R17" s="39" t="s">
        <v>260</v>
      </c>
      <c r="S17" s="39" t="s">
        <v>261</v>
      </c>
      <c r="T17" s="39" t="s">
        <v>433</v>
      </c>
      <c r="U17" s="39" t="s">
        <v>434</v>
      </c>
      <c r="V17" s="39" t="s">
        <v>435</v>
      </c>
      <c r="W17" s="39" t="s">
        <v>263</v>
      </c>
      <c r="X17" s="59" t="s">
        <v>264</v>
      </c>
      <c r="Y17" s="39" t="s">
        <v>260</v>
      </c>
      <c r="Z17" s="39" t="s">
        <v>261</v>
      </c>
      <c r="AA17" s="39" t="s">
        <v>433</v>
      </c>
      <c r="AB17" s="39" t="s">
        <v>434</v>
      </c>
      <c r="AC17" s="39" t="s">
        <v>435</v>
      </c>
      <c r="AD17" s="39" t="s">
        <v>263</v>
      </c>
      <c r="AE17" s="59" t="s">
        <v>264</v>
      </c>
      <c r="AF17" s="39" t="s">
        <v>260</v>
      </c>
      <c r="AG17" s="39" t="s">
        <v>261</v>
      </c>
      <c r="AH17" s="39" t="s">
        <v>433</v>
      </c>
      <c r="AI17" s="39" t="s">
        <v>434</v>
      </c>
      <c r="AJ17" s="39" t="s">
        <v>435</v>
      </c>
      <c r="AK17" s="39" t="s">
        <v>263</v>
      </c>
      <c r="AL17" s="59" t="s">
        <v>264</v>
      </c>
      <c r="AM17" s="39" t="s">
        <v>260</v>
      </c>
      <c r="AN17" s="39" t="s">
        <v>261</v>
      </c>
      <c r="AO17" s="39" t="s">
        <v>433</v>
      </c>
      <c r="AP17" s="39" t="s">
        <v>434</v>
      </c>
      <c r="AQ17" s="39" t="s">
        <v>435</v>
      </c>
      <c r="AR17" s="39" t="s">
        <v>263</v>
      </c>
      <c r="AS17" s="59" t="s">
        <v>264</v>
      </c>
      <c r="AT17" s="39" t="s">
        <v>260</v>
      </c>
      <c r="AU17" s="39" t="s">
        <v>261</v>
      </c>
      <c r="AV17" s="39" t="s">
        <v>433</v>
      </c>
      <c r="AW17" s="39" t="s">
        <v>434</v>
      </c>
      <c r="AX17" s="39" t="s">
        <v>435</v>
      </c>
      <c r="AY17" s="39" t="s">
        <v>263</v>
      </c>
      <c r="AZ17" s="59" t="s">
        <v>264</v>
      </c>
      <c r="BA17" s="39" t="s">
        <v>260</v>
      </c>
      <c r="BB17" s="39" t="s">
        <v>261</v>
      </c>
      <c r="BC17" s="39" t="s">
        <v>433</v>
      </c>
      <c r="BD17" s="39" t="s">
        <v>434</v>
      </c>
      <c r="BE17" s="39" t="s">
        <v>435</v>
      </c>
      <c r="BF17" s="39" t="s">
        <v>263</v>
      </c>
      <c r="BG17" s="59" t="s">
        <v>264</v>
      </c>
      <c r="BH17" s="39" t="s">
        <v>260</v>
      </c>
      <c r="BI17" s="39" t="s">
        <v>261</v>
      </c>
      <c r="BJ17" s="39" t="s">
        <v>433</v>
      </c>
      <c r="BK17" s="39" t="s">
        <v>434</v>
      </c>
      <c r="BL17" s="39" t="s">
        <v>435</v>
      </c>
      <c r="BM17" s="39" t="s">
        <v>263</v>
      </c>
      <c r="BN17" s="71" t="s">
        <v>264</v>
      </c>
      <c r="BO17" s="39" t="s">
        <v>260</v>
      </c>
      <c r="BP17" s="39" t="s">
        <v>261</v>
      </c>
      <c r="BQ17" s="39" t="s">
        <v>433</v>
      </c>
      <c r="BR17" s="39" t="s">
        <v>434</v>
      </c>
      <c r="BS17" s="39" t="s">
        <v>435</v>
      </c>
      <c r="BT17" s="39" t="s">
        <v>263</v>
      </c>
      <c r="BU17" s="59" t="s">
        <v>264</v>
      </c>
      <c r="BV17" s="39" t="s">
        <v>260</v>
      </c>
      <c r="BW17" s="39" t="s">
        <v>261</v>
      </c>
      <c r="BX17" s="39" t="s">
        <v>433</v>
      </c>
      <c r="BY17" s="39" t="s">
        <v>434</v>
      </c>
      <c r="BZ17" s="39" t="s">
        <v>435</v>
      </c>
      <c r="CA17" s="39" t="s">
        <v>263</v>
      </c>
      <c r="CB17" s="59" t="s">
        <v>264</v>
      </c>
      <c r="CC17" s="39" t="s">
        <v>260</v>
      </c>
      <c r="CD17" s="39" t="s">
        <v>261</v>
      </c>
      <c r="CE17" s="39" t="s">
        <v>433</v>
      </c>
      <c r="CF17" s="39" t="s">
        <v>434</v>
      </c>
      <c r="CG17" s="39" t="s">
        <v>435</v>
      </c>
      <c r="CH17" s="39" t="s">
        <v>263</v>
      </c>
      <c r="CI17" s="59" t="s">
        <v>264</v>
      </c>
      <c r="CJ17" s="200" t="s">
        <v>260</v>
      </c>
      <c r="CK17" s="200" t="s">
        <v>261</v>
      </c>
      <c r="CL17" s="200" t="s">
        <v>433</v>
      </c>
      <c r="CM17" s="200" t="s">
        <v>434</v>
      </c>
      <c r="CN17" s="200" t="s">
        <v>435</v>
      </c>
      <c r="CO17" s="200" t="s">
        <v>263</v>
      </c>
      <c r="CP17" s="59" t="s">
        <v>264</v>
      </c>
      <c r="CQ17" s="200" t="s">
        <v>260</v>
      </c>
      <c r="CR17" s="200" t="s">
        <v>261</v>
      </c>
      <c r="CS17" s="200" t="s">
        <v>433</v>
      </c>
      <c r="CT17" s="200" t="s">
        <v>434</v>
      </c>
      <c r="CU17" s="200" t="s">
        <v>435</v>
      </c>
      <c r="CV17" s="200" t="s">
        <v>263</v>
      </c>
      <c r="CW17" s="59" t="s">
        <v>264</v>
      </c>
      <c r="CX17" s="200" t="s">
        <v>260</v>
      </c>
      <c r="CY17" s="200" t="s">
        <v>261</v>
      </c>
      <c r="CZ17" s="200" t="s">
        <v>433</v>
      </c>
      <c r="DA17" s="200" t="s">
        <v>434</v>
      </c>
      <c r="DB17" s="200" t="s">
        <v>435</v>
      </c>
      <c r="DC17" s="200" t="s">
        <v>263</v>
      </c>
      <c r="DD17" s="59" t="s">
        <v>264</v>
      </c>
      <c r="DE17" s="200" t="s">
        <v>260</v>
      </c>
      <c r="DF17" s="200" t="s">
        <v>261</v>
      </c>
      <c r="DG17" s="200" t="s">
        <v>433</v>
      </c>
      <c r="DH17" s="200" t="s">
        <v>434</v>
      </c>
      <c r="DI17" s="200" t="s">
        <v>435</v>
      </c>
      <c r="DJ17" s="200" t="s">
        <v>263</v>
      </c>
      <c r="DK17" s="59" t="s">
        <v>264</v>
      </c>
      <c r="DL17" s="1053"/>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row>
    <row r="18" spans="1:235" s="289" customFormat="1">
      <c r="A18" s="292">
        <v>1</v>
      </c>
      <c r="B18" s="211">
        <v>2</v>
      </c>
      <c r="C18" s="211">
        <v>3</v>
      </c>
      <c r="D18" s="331" t="s">
        <v>343</v>
      </c>
      <c r="E18" s="331" t="s">
        <v>344</v>
      </c>
      <c r="F18" s="331" t="s">
        <v>345</v>
      </c>
      <c r="G18" s="331" t="s">
        <v>346</v>
      </c>
      <c r="H18" s="331" t="s">
        <v>347</v>
      </c>
      <c r="I18" s="331" t="s">
        <v>348</v>
      </c>
      <c r="J18" s="331" t="s">
        <v>349</v>
      </c>
      <c r="K18" s="331" t="s">
        <v>350</v>
      </c>
      <c r="L18" s="331" t="s">
        <v>351</v>
      </c>
      <c r="M18" s="331" t="s">
        <v>352</v>
      </c>
      <c r="N18" s="331" t="s">
        <v>353</v>
      </c>
      <c r="O18" s="331" t="s">
        <v>354</v>
      </c>
      <c r="P18" s="331" t="s">
        <v>355</v>
      </c>
      <c r="Q18" s="331" t="s">
        <v>356</v>
      </c>
      <c r="R18" s="331" t="s">
        <v>383</v>
      </c>
      <c r="S18" s="331" t="s">
        <v>384</v>
      </c>
      <c r="T18" s="331" t="s">
        <v>385</v>
      </c>
      <c r="U18" s="331" t="s">
        <v>386</v>
      </c>
      <c r="V18" s="331" t="s">
        <v>387</v>
      </c>
      <c r="W18" s="331" t="s">
        <v>388</v>
      </c>
      <c r="X18" s="331" t="s">
        <v>436</v>
      </c>
      <c r="Y18" s="331" t="s">
        <v>389</v>
      </c>
      <c r="Z18" s="331" t="s">
        <v>390</v>
      </c>
      <c r="AA18" s="331" t="s">
        <v>391</v>
      </c>
      <c r="AB18" s="331" t="s">
        <v>392</v>
      </c>
      <c r="AC18" s="331" t="s">
        <v>393</v>
      </c>
      <c r="AD18" s="331" t="s">
        <v>394</v>
      </c>
      <c r="AE18" s="331" t="s">
        <v>437</v>
      </c>
      <c r="AF18" s="331" t="s">
        <v>265</v>
      </c>
      <c r="AG18" s="331" t="s">
        <v>266</v>
      </c>
      <c r="AH18" s="331" t="s">
        <v>267</v>
      </c>
      <c r="AI18" s="331" t="s">
        <v>268</v>
      </c>
      <c r="AJ18" s="331" t="s">
        <v>269</v>
      </c>
      <c r="AK18" s="331" t="s">
        <v>270</v>
      </c>
      <c r="AL18" s="331" t="s">
        <v>271</v>
      </c>
      <c r="AM18" s="331" t="s">
        <v>272</v>
      </c>
      <c r="AN18" s="331" t="s">
        <v>273</v>
      </c>
      <c r="AO18" s="331" t="s">
        <v>274</v>
      </c>
      <c r="AP18" s="331" t="s">
        <v>275</v>
      </c>
      <c r="AQ18" s="331" t="s">
        <v>276</v>
      </c>
      <c r="AR18" s="331" t="s">
        <v>277</v>
      </c>
      <c r="AS18" s="331" t="s">
        <v>278</v>
      </c>
      <c r="AT18" s="331" t="s">
        <v>438</v>
      </c>
      <c r="AU18" s="331" t="s">
        <v>439</v>
      </c>
      <c r="AV18" s="331" t="s">
        <v>440</v>
      </c>
      <c r="AW18" s="331" t="s">
        <v>441</v>
      </c>
      <c r="AX18" s="331" t="s">
        <v>442</v>
      </c>
      <c r="AY18" s="331" t="s">
        <v>443</v>
      </c>
      <c r="AZ18" s="331" t="s">
        <v>444</v>
      </c>
      <c r="BA18" s="331" t="s">
        <v>445</v>
      </c>
      <c r="BB18" s="331" t="s">
        <v>446</v>
      </c>
      <c r="BC18" s="331" t="s">
        <v>447</v>
      </c>
      <c r="BD18" s="331" t="s">
        <v>448</v>
      </c>
      <c r="BE18" s="331" t="s">
        <v>449</v>
      </c>
      <c r="BF18" s="331" t="s">
        <v>450</v>
      </c>
      <c r="BG18" s="331" t="s">
        <v>451</v>
      </c>
      <c r="BH18" s="331" t="s">
        <v>452</v>
      </c>
      <c r="BI18" s="331" t="s">
        <v>453</v>
      </c>
      <c r="BJ18" s="331" t="s">
        <v>454</v>
      </c>
      <c r="BK18" s="331" t="s">
        <v>455</v>
      </c>
      <c r="BL18" s="331" t="s">
        <v>456</v>
      </c>
      <c r="BM18" s="331" t="s">
        <v>457</v>
      </c>
      <c r="BN18" s="338" t="s">
        <v>458</v>
      </c>
      <c r="BO18" s="331" t="s">
        <v>459</v>
      </c>
      <c r="BP18" s="331" t="s">
        <v>460</v>
      </c>
      <c r="BQ18" s="331" t="s">
        <v>461</v>
      </c>
      <c r="BR18" s="331" t="s">
        <v>462</v>
      </c>
      <c r="BS18" s="331" t="s">
        <v>463</v>
      </c>
      <c r="BT18" s="331" t="s">
        <v>464</v>
      </c>
      <c r="BU18" s="331" t="s">
        <v>465</v>
      </c>
      <c r="BV18" s="331" t="s">
        <v>466</v>
      </c>
      <c r="BW18" s="331" t="s">
        <v>467</v>
      </c>
      <c r="BX18" s="331" t="s">
        <v>468</v>
      </c>
      <c r="BY18" s="331" t="s">
        <v>469</v>
      </c>
      <c r="BZ18" s="331" t="s">
        <v>470</v>
      </c>
      <c r="CA18" s="331" t="s">
        <v>471</v>
      </c>
      <c r="CB18" s="331" t="s">
        <v>472</v>
      </c>
      <c r="CC18" s="331" t="s">
        <v>473</v>
      </c>
      <c r="CD18" s="331" t="s">
        <v>474</v>
      </c>
      <c r="CE18" s="331" t="s">
        <v>475</v>
      </c>
      <c r="CF18" s="331" t="s">
        <v>476</v>
      </c>
      <c r="CG18" s="331" t="s">
        <v>477</v>
      </c>
      <c r="CH18" s="331" t="s">
        <v>478</v>
      </c>
      <c r="CI18" s="331" t="s">
        <v>479</v>
      </c>
      <c r="CJ18" s="331" t="s">
        <v>466</v>
      </c>
      <c r="CK18" s="331" t="s">
        <v>467</v>
      </c>
      <c r="CL18" s="331" t="s">
        <v>468</v>
      </c>
      <c r="CM18" s="331" t="s">
        <v>469</v>
      </c>
      <c r="CN18" s="331" t="s">
        <v>470</v>
      </c>
      <c r="CO18" s="331" t="s">
        <v>471</v>
      </c>
      <c r="CP18" s="331" t="s">
        <v>472</v>
      </c>
      <c r="CQ18" s="331" t="s">
        <v>473</v>
      </c>
      <c r="CR18" s="331" t="s">
        <v>474</v>
      </c>
      <c r="CS18" s="331" t="s">
        <v>475</v>
      </c>
      <c r="CT18" s="331" t="s">
        <v>476</v>
      </c>
      <c r="CU18" s="331" t="s">
        <v>477</v>
      </c>
      <c r="CV18" s="331" t="s">
        <v>478</v>
      </c>
      <c r="CW18" s="331" t="s">
        <v>479</v>
      </c>
      <c r="CX18" s="331" t="s">
        <v>466</v>
      </c>
      <c r="CY18" s="331" t="s">
        <v>467</v>
      </c>
      <c r="CZ18" s="331" t="s">
        <v>468</v>
      </c>
      <c r="DA18" s="331" t="s">
        <v>469</v>
      </c>
      <c r="DB18" s="331" t="s">
        <v>470</v>
      </c>
      <c r="DC18" s="331" t="s">
        <v>471</v>
      </c>
      <c r="DD18" s="331" t="s">
        <v>472</v>
      </c>
      <c r="DE18" s="331" t="s">
        <v>473</v>
      </c>
      <c r="DF18" s="331" t="s">
        <v>474</v>
      </c>
      <c r="DG18" s="331" t="s">
        <v>475</v>
      </c>
      <c r="DH18" s="331" t="s">
        <v>476</v>
      </c>
      <c r="DI18" s="331" t="s">
        <v>477</v>
      </c>
      <c r="DJ18" s="331" t="s">
        <v>478</v>
      </c>
      <c r="DK18" s="331" t="s">
        <v>479</v>
      </c>
      <c r="DL18" s="407" t="s">
        <v>374</v>
      </c>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288"/>
      <c r="FB18" s="288"/>
      <c r="FC18" s="288"/>
      <c r="FD18" s="288"/>
      <c r="FE18" s="288"/>
      <c r="FF18" s="288"/>
      <c r="FG18" s="288"/>
      <c r="FH18" s="288"/>
      <c r="FI18" s="288"/>
      <c r="FJ18" s="288"/>
      <c r="FK18" s="288"/>
      <c r="FL18" s="288"/>
      <c r="FM18" s="288"/>
      <c r="FN18" s="288"/>
      <c r="FO18" s="288"/>
      <c r="FP18" s="288"/>
      <c r="FQ18" s="288"/>
      <c r="FR18" s="288"/>
      <c r="FS18" s="288"/>
      <c r="FT18" s="288"/>
      <c r="FU18" s="288"/>
      <c r="FV18" s="288"/>
      <c r="FW18" s="288"/>
      <c r="FX18" s="288"/>
      <c r="FY18" s="288"/>
      <c r="FZ18" s="288"/>
      <c r="GA18" s="288"/>
      <c r="GB18" s="288"/>
      <c r="GC18" s="288"/>
      <c r="GD18" s="288"/>
      <c r="GE18" s="288"/>
      <c r="GF18" s="288"/>
      <c r="GG18" s="288"/>
      <c r="GH18" s="288"/>
      <c r="GI18" s="288"/>
      <c r="GJ18" s="288"/>
      <c r="GK18" s="288"/>
      <c r="GL18" s="288"/>
      <c r="GM18" s="288"/>
      <c r="GN18" s="288"/>
      <c r="GO18" s="288"/>
      <c r="GP18" s="288"/>
      <c r="GQ18" s="288"/>
      <c r="GR18" s="288"/>
      <c r="GS18" s="288"/>
      <c r="GT18" s="288"/>
      <c r="GU18" s="288"/>
      <c r="GV18" s="288"/>
      <c r="GW18" s="288"/>
      <c r="GX18" s="288"/>
      <c r="GY18" s="288"/>
      <c r="GZ18" s="288"/>
      <c r="HA18" s="288"/>
      <c r="HB18" s="288"/>
      <c r="HC18" s="288"/>
      <c r="HD18" s="288"/>
      <c r="HE18" s="288"/>
      <c r="HF18" s="288"/>
      <c r="HG18" s="288"/>
      <c r="HH18" s="288"/>
      <c r="HI18" s="288"/>
      <c r="HJ18" s="288"/>
      <c r="HK18" s="288"/>
      <c r="HL18" s="288"/>
      <c r="HM18" s="288"/>
      <c r="HN18" s="288"/>
      <c r="HO18" s="288"/>
      <c r="HP18" s="288"/>
      <c r="HQ18" s="288"/>
      <c r="HR18" s="288"/>
      <c r="HS18" s="288"/>
      <c r="HT18" s="288"/>
      <c r="HU18" s="288"/>
      <c r="HV18" s="288"/>
      <c r="HW18" s="288"/>
      <c r="HX18" s="288"/>
      <c r="HY18" s="288"/>
      <c r="HZ18" s="288"/>
      <c r="IA18" s="288"/>
    </row>
    <row r="19" spans="1:235" s="457" customFormat="1" ht="21" customHeight="1">
      <c r="A19" s="242">
        <v>0</v>
      </c>
      <c r="B19" s="243" t="s">
        <v>96</v>
      </c>
      <c r="C19" s="293" t="s">
        <v>97</v>
      </c>
      <c r="D19" s="295">
        <f>D23</f>
        <v>0.66</v>
      </c>
      <c r="E19" s="293" t="s">
        <v>97</v>
      </c>
      <c r="F19" s="297">
        <f>SUM(F20:F25)</f>
        <v>56.45</v>
      </c>
      <c r="G19" s="293" t="s">
        <v>97</v>
      </c>
      <c r="H19" s="297">
        <f>SUM(H20)</f>
        <v>0</v>
      </c>
      <c r="I19" s="297">
        <f>SUM(I20:I25)</f>
        <v>0</v>
      </c>
      <c r="J19" s="296">
        <f>J25</f>
        <v>7</v>
      </c>
      <c r="K19" s="293" t="s">
        <v>97</v>
      </c>
      <c r="L19" s="293" t="s">
        <v>97</v>
      </c>
      <c r="M19" s="297" t="s">
        <v>97</v>
      </c>
      <c r="N19" s="293" t="s">
        <v>97</v>
      </c>
      <c r="O19" s="297">
        <f>SUM(O20:O25)</f>
        <v>0</v>
      </c>
      <c r="P19" s="297">
        <f>SUM(P20:P25)</f>
        <v>0</v>
      </c>
      <c r="Q19" s="293" t="s">
        <v>97</v>
      </c>
      <c r="R19" s="297">
        <f t="shared" ref="R19:AA34" si="0">R20</f>
        <v>0</v>
      </c>
      <c r="S19" s="297">
        <f t="shared" si="0"/>
        <v>0</v>
      </c>
      <c r="T19" s="294">
        <v>0</v>
      </c>
      <c r="U19" s="297">
        <f t="shared" si="0"/>
        <v>0</v>
      </c>
      <c r="V19" s="297">
        <v>0</v>
      </c>
      <c r="W19" s="297">
        <f t="shared" si="0"/>
        <v>0</v>
      </c>
      <c r="X19" s="295">
        <v>0</v>
      </c>
      <c r="Y19" s="297">
        <f t="shared" si="0"/>
        <v>0</v>
      </c>
      <c r="Z19" s="297">
        <f t="shared" si="0"/>
        <v>0</v>
      </c>
      <c r="AA19" s="297">
        <f t="shared" si="0"/>
        <v>0</v>
      </c>
      <c r="AB19" s="297">
        <f t="shared" ref="AB19:AJ34" si="1">AB20</f>
        <v>0</v>
      </c>
      <c r="AC19" s="297">
        <f t="shared" si="1"/>
        <v>0</v>
      </c>
      <c r="AD19" s="297">
        <f t="shared" si="1"/>
        <v>0</v>
      </c>
      <c r="AE19" s="297">
        <f t="shared" si="1"/>
        <v>0</v>
      </c>
      <c r="AF19" s="585">
        <f>AF23</f>
        <v>0.16</v>
      </c>
      <c r="AG19" s="585" t="s">
        <v>97</v>
      </c>
      <c r="AH19" s="637">
        <f>AH21+AH25+AH23</f>
        <v>12.3</v>
      </c>
      <c r="AI19" s="297" t="str">
        <f t="shared" si="1"/>
        <v>нд</v>
      </c>
      <c r="AJ19" s="297">
        <f t="shared" si="1"/>
        <v>0</v>
      </c>
      <c r="AK19" s="637">
        <f>AK21+AK25</f>
        <v>0</v>
      </c>
      <c r="AL19" s="635">
        <f>AL21+AL25</f>
        <v>315</v>
      </c>
      <c r="AM19" s="297" t="s">
        <v>97</v>
      </c>
      <c r="AN19" s="297" t="s">
        <v>97</v>
      </c>
      <c r="AO19" s="297" t="s">
        <v>97</v>
      </c>
      <c r="AP19" s="297" t="s">
        <v>97</v>
      </c>
      <c r="AQ19" s="297" t="s">
        <v>97</v>
      </c>
      <c r="AR19" s="297" t="s">
        <v>97</v>
      </c>
      <c r="AS19" s="297" t="str">
        <f t="shared" ref="AS19" si="2">AS20</f>
        <v>нд</v>
      </c>
      <c r="AT19" s="637">
        <v>0</v>
      </c>
      <c r="AU19" s="585" t="s">
        <v>97</v>
      </c>
      <c r="AV19" s="637">
        <f>AV21+AV25</f>
        <v>11.15</v>
      </c>
      <c r="AW19" s="297" t="s">
        <v>97</v>
      </c>
      <c r="AX19" s="297" t="s">
        <v>97</v>
      </c>
      <c r="AY19" s="637">
        <f>AY21+AY25</f>
        <v>0</v>
      </c>
      <c r="AZ19" s="635">
        <f>AZ21+AZ25</f>
        <v>304</v>
      </c>
      <c r="BA19" s="297" t="s">
        <v>97</v>
      </c>
      <c r="BB19" s="297" t="str">
        <f t="shared" ref="BB19" si="3">BB20</f>
        <v>нд</v>
      </c>
      <c r="BC19" s="297" t="s">
        <v>97</v>
      </c>
      <c r="BD19" s="297" t="s">
        <v>97</v>
      </c>
      <c r="BE19" s="297" t="s">
        <v>97</v>
      </c>
      <c r="BF19" s="297" t="s">
        <v>97</v>
      </c>
      <c r="BG19" s="297" t="s">
        <v>97</v>
      </c>
      <c r="BH19" s="585">
        <f>BH23</f>
        <v>0.25</v>
      </c>
      <c r="BI19" s="585" t="s">
        <v>97</v>
      </c>
      <c r="BJ19" s="637">
        <f>BJ21+BJ25+BJ23+BJ20</f>
        <v>9.8000000000000007</v>
      </c>
      <c r="BK19" s="297" t="s">
        <v>97</v>
      </c>
      <c r="BL19" s="297" t="s">
        <v>97</v>
      </c>
      <c r="BM19" s="637">
        <f>BM21+BM25</f>
        <v>0</v>
      </c>
      <c r="BN19" s="635">
        <f>BN21+BN25</f>
        <v>402</v>
      </c>
      <c r="BO19" s="297" t="s">
        <v>97</v>
      </c>
      <c r="BP19" s="297" t="s">
        <v>97</v>
      </c>
      <c r="BQ19" s="297" t="s">
        <v>97</v>
      </c>
      <c r="BR19" s="297" t="s">
        <v>97</v>
      </c>
      <c r="BS19" s="297" t="s">
        <v>97</v>
      </c>
      <c r="BT19" s="297" t="s">
        <v>97</v>
      </c>
      <c r="BU19" s="297" t="s">
        <v>97</v>
      </c>
      <c r="BV19" s="637">
        <v>0</v>
      </c>
      <c r="BW19" s="585" t="s">
        <v>97</v>
      </c>
      <c r="BX19" s="637">
        <f>BX21</f>
        <v>12.5</v>
      </c>
      <c r="BY19" s="297" t="s">
        <v>97</v>
      </c>
      <c r="BZ19" s="297" t="s">
        <v>97</v>
      </c>
      <c r="CA19" s="637">
        <v>0</v>
      </c>
      <c r="CB19" s="635">
        <f>CB21</f>
        <v>411</v>
      </c>
      <c r="CC19" s="293" t="s">
        <v>97</v>
      </c>
      <c r="CD19" s="293" t="s">
        <v>97</v>
      </c>
      <c r="CE19" s="293" t="s">
        <v>97</v>
      </c>
      <c r="CF19" s="293" t="s">
        <v>97</v>
      </c>
      <c r="CG19" s="293" t="s">
        <v>97</v>
      </c>
      <c r="CH19" s="293" t="s">
        <v>97</v>
      </c>
      <c r="CI19" s="293" t="s">
        <v>97</v>
      </c>
      <c r="CJ19" s="720">
        <v>0.25</v>
      </c>
      <c r="CK19" s="637" t="s">
        <v>97</v>
      </c>
      <c r="CL19" s="637">
        <v>10.7</v>
      </c>
      <c r="CM19" s="297" t="s">
        <v>97</v>
      </c>
      <c r="CN19" s="297" t="s">
        <v>97</v>
      </c>
      <c r="CO19" s="637">
        <v>0</v>
      </c>
      <c r="CP19" s="635">
        <f>CP21+CP25+CP23</f>
        <v>429</v>
      </c>
      <c r="CQ19" s="293" t="s">
        <v>97</v>
      </c>
      <c r="CR19" s="293" t="s">
        <v>97</v>
      </c>
      <c r="CS19" s="293" t="s">
        <v>97</v>
      </c>
      <c r="CT19" s="293" t="s">
        <v>97</v>
      </c>
      <c r="CU19" s="293" t="s">
        <v>97</v>
      </c>
      <c r="CV19" s="293" t="s">
        <v>97</v>
      </c>
      <c r="CW19" s="293" t="s">
        <v>97</v>
      </c>
      <c r="CX19" s="632">
        <f>AF19+CJ19+BH19</f>
        <v>0.66</v>
      </c>
      <c r="CY19" s="632" t="s">
        <v>97</v>
      </c>
      <c r="CZ19" s="632">
        <f>CL19++BX19+BJ19+AV19+AH19</f>
        <v>56.45</v>
      </c>
      <c r="DA19" s="901" t="s">
        <v>97</v>
      </c>
      <c r="DB19" s="901" t="s">
        <v>97</v>
      </c>
      <c r="DC19" s="632">
        <f>AK19+AY19+BM19+CA19+CO19</f>
        <v>0</v>
      </c>
      <c r="DD19" s="867">
        <f>AL19+AZ19+BN19+CB19+CP19</f>
        <v>1861</v>
      </c>
      <c r="DE19" s="293" t="s">
        <v>97</v>
      </c>
      <c r="DF19" s="293" t="s">
        <v>97</v>
      </c>
      <c r="DG19" s="293" t="s">
        <v>97</v>
      </c>
      <c r="DH19" s="293" t="s">
        <v>97</v>
      </c>
      <c r="DI19" s="293" t="s">
        <v>97</v>
      </c>
      <c r="DJ19" s="293" t="s">
        <v>97</v>
      </c>
      <c r="DK19" s="293" t="s">
        <v>97</v>
      </c>
      <c r="DL19" s="408" t="str">
        <f>DL20</f>
        <v>нд</v>
      </c>
    </row>
    <row r="20" spans="1:235" s="287" customFormat="1" ht="21" customHeight="1">
      <c r="A20" s="240" t="s">
        <v>98</v>
      </c>
      <c r="B20" s="248" t="s">
        <v>99</v>
      </c>
      <c r="C20" s="198" t="s">
        <v>97</v>
      </c>
      <c r="D20" s="198" t="s">
        <v>97</v>
      </c>
      <c r="E20" s="198" t="s">
        <v>97</v>
      </c>
      <c r="F20" s="301">
        <f>F26</f>
        <v>0</v>
      </c>
      <c r="G20" s="198" t="s">
        <v>97</v>
      </c>
      <c r="H20" s="301">
        <f>H26</f>
        <v>0</v>
      </c>
      <c r="I20" s="301">
        <f>I26</f>
        <v>0</v>
      </c>
      <c r="J20" s="198" t="s">
        <v>97</v>
      </c>
      <c r="K20" s="198" t="s">
        <v>97</v>
      </c>
      <c r="L20" s="198" t="s">
        <v>97</v>
      </c>
      <c r="M20" s="301" t="s">
        <v>97</v>
      </c>
      <c r="N20" s="198" t="s">
        <v>97</v>
      </c>
      <c r="O20" s="301">
        <f t="shared" ref="O20:P20" si="4">SUM(O21:O26)</f>
        <v>0</v>
      </c>
      <c r="P20" s="301">
        <f t="shared" si="4"/>
        <v>0</v>
      </c>
      <c r="Q20" s="198" t="s">
        <v>97</v>
      </c>
      <c r="R20" s="301">
        <f t="shared" si="0"/>
        <v>0</v>
      </c>
      <c r="S20" s="301">
        <f t="shared" si="0"/>
        <v>0</v>
      </c>
      <c r="T20" s="141">
        <v>0</v>
      </c>
      <c r="U20" s="301">
        <f t="shared" si="0"/>
        <v>0</v>
      </c>
      <c r="V20" s="301">
        <v>0</v>
      </c>
      <c r="W20" s="301">
        <f t="shared" si="0"/>
        <v>0</v>
      </c>
      <c r="X20" s="197">
        <v>0</v>
      </c>
      <c r="Y20" s="301">
        <f t="shared" si="0"/>
        <v>0</v>
      </c>
      <c r="Z20" s="301">
        <f t="shared" si="0"/>
        <v>0</v>
      </c>
      <c r="AA20" s="301">
        <f t="shared" si="0"/>
        <v>0</v>
      </c>
      <c r="AB20" s="301">
        <f t="shared" si="1"/>
        <v>0</v>
      </c>
      <c r="AC20" s="301">
        <f t="shared" si="1"/>
        <v>0</v>
      </c>
      <c r="AD20" s="301">
        <f t="shared" si="1"/>
        <v>0</v>
      </c>
      <c r="AE20" s="301">
        <f t="shared" si="1"/>
        <v>0</v>
      </c>
      <c r="AF20" s="614" t="s">
        <v>97</v>
      </c>
      <c r="AG20" s="614" t="s">
        <v>97</v>
      </c>
      <c r="AH20" s="606">
        <f>AH26</f>
        <v>0</v>
      </c>
      <c r="AI20" s="197" t="str">
        <f t="shared" si="1"/>
        <v>нд</v>
      </c>
      <c r="AJ20" s="197">
        <f t="shared" si="1"/>
        <v>0</v>
      </c>
      <c r="AK20" s="606">
        <f>AK26</f>
        <v>0</v>
      </c>
      <c r="AL20" s="610" t="s">
        <v>97</v>
      </c>
      <c r="AM20" s="197" t="s">
        <v>97</v>
      </c>
      <c r="AN20" s="197" t="s">
        <v>97</v>
      </c>
      <c r="AO20" s="197" t="s">
        <v>97</v>
      </c>
      <c r="AP20" s="197" t="s">
        <v>97</v>
      </c>
      <c r="AQ20" s="197" t="s">
        <v>97</v>
      </c>
      <c r="AR20" s="197" t="s">
        <v>97</v>
      </c>
      <c r="AS20" s="197" t="s">
        <v>97</v>
      </c>
      <c r="AT20" s="612">
        <v>0</v>
      </c>
      <c r="AU20" s="614" t="s">
        <v>97</v>
      </c>
      <c r="AV20" s="606">
        <f>AV26</f>
        <v>0</v>
      </c>
      <c r="AW20" s="197" t="s">
        <v>97</v>
      </c>
      <c r="AX20" s="197" t="s">
        <v>97</v>
      </c>
      <c r="AY20" s="606">
        <f>AY26</f>
        <v>0</v>
      </c>
      <c r="AZ20" s="627" t="s">
        <v>97</v>
      </c>
      <c r="BA20" s="197" t="s">
        <v>97</v>
      </c>
      <c r="BB20" s="197" t="s">
        <v>97</v>
      </c>
      <c r="BC20" s="197" t="s">
        <v>97</v>
      </c>
      <c r="BD20" s="197" t="s">
        <v>97</v>
      </c>
      <c r="BE20" s="197" t="s">
        <v>97</v>
      </c>
      <c r="BF20" s="197" t="s">
        <v>97</v>
      </c>
      <c r="BG20" s="197" t="s">
        <v>97</v>
      </c>
      <c r="BH20" s="612">
        <v>0</v>
      </c>
      <c r="BI20" s="614" t="s">
        <v>97</v>
      </c>
      <c r="BJ20" s="606">
        <f>BJ26</f>
        <v>0</v>
      </c>
      <c r="BK20" s="197" t="s">
        <v>97</v>
      </c>
      <c r="BL20" s="197" t="s">
        <v>97</v>
      </c>
      <c r="BM20" s="606">
        <f>BM26</f>
        <v>0</v>
      </c>
      <c r="BN20" s="627" t="str">
        <f>BN26</f>
        <v>нд</v>
      </c>
      <c r="BO20" s="197" t="s">
        <v>97</v>
      </c>
      <c r="BP20" s="197" t="s">
        <v>97</v>
      </c>
      <c r="BQ20" s="197" t="s">
        <v>97</v>
      </c>
      <c r="BR20" s="197" t="s">
        <v>97</v>
      </c>
      <c r="BS20" s="197" t="s">
        <v>97</v>
      </c>
      <c r="BT20" s="197" t="s">
        <v>97</v>
      </c>
      <c r="BU20" s="197" t="s">
        <v>97</v>
      </c>
      <c r="BV20" s="612">
        <v>0</v>
      </c>
      <c r="BW20" s="614" t="s">
        <v>97</v>
      </c>
      <c r="BX20" s="612">
        <v>0</v>
      </c>
      <c r="BY20" s="197" t="s">
        <v>97</v>
      </c>
      <c r="BZ20" s="197" t="s">
        <v>97</v>
      </c>
      <c r="CA20" s="606">
        <f>CA26</f>
        <v>0</v>
      </c>
      <c r="CB20" s="614" t="s">
        <v>97</v>
      </c>
      <c r="CC20" s="198" t="s">
        <v>97</v>
      </c>
      <c r="CD20" s="198" t="s">
        <v>97</v>
      </c>
      <c r="CE20" s="198" t="s">
        <v>97</v>
      </c>
      <c r="CF20" s="198" t="s">
        <v>97</v>
      </c>
      <c r="CG20" s="198" t="s">
        <v>97</v>
      </c>
      <c r="CH20" s="198" t="s">
        <v>97</v>
      </c>
      <c r="CI20" s="198" t="s">
        <v>97</v>
      </c>
      <c r="CJ20" s="612">
        <v>0</v>
      </c>
      <c r="CK20" s="614" t="s">
        <v>97</v>
      </c>
      <c r="CL20" s="614" t="s">
        <v>97</v>
      </c>
      <c r="CM20" s="197" t="s">
        <v>97</v>
      </c>
      <c r="CN20" s="197" t="s">
        <v>97</v>
      </c>
      <c r="CO20" s="612">
        <v>0</v>
      </c>
      <c r="CP20" s="627">
        <f>CP26</f>
        <v>0</v>
      </c>
      <c r="CQ20" s="198" t="s">
        <v>97</v>
      </c>
      <c r="CR20" s="198" t="s">
        <v>97</v>
      </c>
      <c r="CS20" s="198" t="s">
        <v>97</v>
      </c>
      <c r="CT20" s="198" t="s">
        <v>97</v>
      </c>
      <c r="CU20" s="198" t="s">
        <v>97</v>
      </c>
      <c r="CV20" s="198" t="s">
        <v>97</v>
      </c>
      <c r="CW20" s="198" t="s">
        <v>97</v>
      </c>
      <c r="CX20" s="607" t="s">
        <v>97</v>
      </c>
      <c r="CY20" s="607" t="s">
        <v>97</v>
      </c>
      <c r="CZ20" s="632" t="s">
        <v>97</v>
      </c>
      <c r="DA20" s="197" t="s">
        <v>97</v>
      </c>
      <c r="DB20" s="197" t="s">
        <v>97</v>
      </c>
      <c r="DC20" s="607">
        <f>AK20+AY20+BM20+CA20+CO20</f>
        <v>0</v>
      </c>
      <c r="DD20" s="866" t="s">
        <v>97</v>
      </c>
      <c r="DE20" s="198" t="s">
        <v>97</v>
      </c>
      <c r="DF20" s="198" t="s">
        <v>97</v>
      </c>
      <c r="DG20" s="198" t="s">
        <v>97</v>
      </c>
      <c r="DH20" s="198" t="s">
        <v>97</v>
      </c>
      <c r="DI20" s="198" t="s">
        <v>97</v>
      </c>
      <c r="DJ20" s="198" t="s">
        <v>97</v>
      </c>
      <c r="DK20" s="198" t="s">
        <v>97</v>
      </c>
      <c r="DL20" s="326" t="str">
        <f>DL21</f>
        <v>нд</v>
      </c>
    </row>
    <row r="21" spans="1:235" s="457" customFormat="1" ht="21" customHeight="1">
      <c r="A21" s="242" t="s">
        <v>100</v>
      </c>
      <c r="B21" s="585" t="s">
        <v>101</v>
      </c>
      <c r="C21" s="293" t="s">
        <v>97</v>
      </c>
      <c r="D21" s="293" t="s">
        <v>97</v>
      </c>
      <c r="E21" s="293" t="s">
        <v>97</v>
      </c>
      <c r="F21" s="297">
        <f>F46</f>
        <v>55.45</v>
      </c>
      <c r="G21" s="293" t="s">
        <v>97</v>
      </c>
      <c r="H21" s="297">
        <f>H47</f>
        <v>0</v>
      </c>
      <c r="I21" s="297">
        <f>I47</f>
        <v>0</v>
      </c>
      <c r="J21" s="293" t="s">
        <v>97</v>
      </c>
      <c r="K21" s="293" t="s">
        <v>97</v>
      </c>
      <c r="L21" s="293" t="s">
        <v>97</v>
      </c>
      <c r="M21" s="297" t="s">
        <v>97</v>
      </c>
      <c r="N21" s="293" t="s">
        <v>97</v>
      </c>
      <c r="O21" s="297">
        <f t="shared" ref="O21:P21" si="5">SUM(O22:O27)</f>
        <v>0</v>
      </c>
      <c r="P21" s="297">
        <f t="shared" si="5"/>
        <v>0</v>
      </c>
      <c r="Q21" s="293" t="s">
        <v>97</v>
      </c>
      <c r="R21" s="297">
        <f t="shared" si="0"/>
        <v>0</v>
      </c>
      <c r="S21" s="297">
        <f t="shared" si="0"/>
        <v>0</v>
      </c>
      <c r="T21" s="294">
        <v>0</v>
      </c>
      <c r="U21" s="297">
        <f t="shared" si="0"/>
        <v>0</v>
      </c>
      <c r="V21" s="297">
        <v>0</v>
      </c>
      <c r="W21" s="297">
        <f t="shared" si="0"/>
        <v>0</v>
      </c>
      <c r="X21" s="295">
        <v>0</v>
      </c>
      <c r="Y21" s="297">
        <f t="shared" si="0"/>
        <v>0</v>
      </c>
      <c r="Z21" s="297">
        <f t="shared" si="0"/>
        <v>0</v>
      </c>
      <c r="AA21" s="297">
        <f t="shared" si="0"/>
        <v>0</v>
      </c>
      <c r="AB21" s="297">
        <f t="shared" si="1"/>
        <v>0</v>
      </c>
      <c r="AC21" s="297">
        <f t="shared" si="1"/>
        <v>0</v>
      </c>
      <c r="AD21" s="297">
        <f t="shared" si="1"/>
        <v>0</v>
      </c>
      <c r="AE21" s="297">
        <f t="shared" si="1"/>
        <v>0</v>
      </c>
      <c r="AF21" s="637" t="str">
        <f t="shared" ref="AF21:AG21" si="6">AF46</f>
        <v>нд</v>
      </c>
      <c r="AG21" s="637" t="str">
        <f t="shared" si="6"/>
        <v>нд</v>
      </c>
      <c r="AH21" s="637">
        <f>AH46</f>
        <v>12</v>
      </c>
      <c r="AI21" s="295" t="str">
        <f t="shared" ref="AI21:AL21" si="7">AI46</f>
        <v>нд</v>
      </c>
      <c r="AJ21" s="295">
        <f t="shared" si="7"/>
        <v>0</v>
      </c>
      <c r="AK21" s="637">
        <f t="shared" si="7"/>
        <v>0</v>
      </c>
      <c r="AL21" s="635">
        <f t="shared" si="7"/>
        <v>313</v>
      </c>
      <c r="AM21" s="295" t="s">
        <v>97</v>
      </c>
      <c r="AN21" s="295" t="s">
        <v>97</v>
      </c>
      <c r="AO21" s="295" t="s">
        <v>97</v>
      </c>
      <c r="AP21" s="295" t="s">
        <v>97</v>
      </c>
      <c r="AQ21" s="295" t="s">
        <v>97</v>
      </c>
      <c r="AR21" s="295" t="s">
        <v>97</v>
      </c>
      <c r="AS21" s="295" t="s">
        <v>97</v>
      </c>
      <c r="AT21" s="637">
        <v>0</v>
      </c>
      <c r="AU21" s="637" t="str">
        <f t="shared" ref="AU21" si="8">AU46</f>
        <v>нд</v>
      </c>
      <c r="AV21" s="637">
        <f>AV46</f>
        <v>11.15</v>
      </c>
      <c r="AW21" s="295" t="s">
        <v>97</v>
      </c>
      <c r="AX21" s="295" t="s">
        <v>97</v>
      </c>
      <c r="AY21" s="637">
        <f t="shared" ref="AY21:AZ21" si="9">AY46</f>
        <v>0</v>
      </c>
      <c r="AZ21" s="635">
        <f t="shared" si="9"/>
        <v>302</v>
      </c>
      <c r="BA21" s="295" t="s">
        <v>97</v>
      </c>
      <c r="BB21" s="295" t="s">
        <v>97</v>
      </c>
      <c r="BC21" s="295" t="s">
        <v>97</v>
      </c>
      <c r="BD21" s="295" t="s">
        <v>97</v>
      </c>
      <c r="BE21" s="295" t="s">
        <v>97</v>
      </c>
      <c r="BF21" s="295" t="s">
        <v>97</v>
      </c>
      <c r="BG21" s="295" t="s">
        <v>97</v>
      </c>
      <c r="BH21" s="637">
        <v>0</v>
      </c>
      <c r="BI21" s="637" t="str">
        <f>BI46</f>
        <v>нд</v>
      </c>
      <c r="BJ21" s="637">
        <f>BJ46</f>
        <v>9.8000000000000007</v>
      </c>
      <c r="BK21" s="295" t="s">
        <v>97</v>
      </c>
      <c r="BL21" s="295" t="s">
        <v>97</v>
      </c>
      <c r="BM21" s="637">
        <f>BM46</f>
        <v>0</v>
      </c>
      <c r="BN21" s="635">
        <f>BN46</f>
        <v>400</v>
      </c>
      <c r="BO21" s="295" t="s">
        <v>97</v>
      </c>
      <c r="BP21" s="295" t="s">
        <v>97</v>
      </c>
      <c r="BQ21" s="295" t="s">
        <v>97</v>
      </c>
      <c r="BR21" s="295" t="s">
        <v>97</v>
      </c>
      <c r="BS21" s="295" t="s">
        <v>97</v>
      </c>
      <c r="BT21" s="295" t="s">
        <v>97</v>
      </c>
      <c r="BU21" s="295" t="s">
        <v>97</v>
      </c>
      <c r="BV21" s="637">
        <v>0</v>
      </c>
      <c r="BW21" s="637" t="str">
        <f t="shared" ref="BW21:BX21" si="10">BW46</f>
        <v>нд</v>
      </c>
      <c r="BX21" s="637">
        <f t="shared" si="10"/>
        <v>12.5</v>
      </c>
      <c r="BY21" s="295" t="s">
        <v>97</v>
      </c>
      <c r="BZ21" s="295" t="s">
        <v>97</v>
      </c>
      <c r="CA21" s="637">
        <f t="shared" ref="CA21:CB21" si="11">CA46</f>
        <v>0</v>
      </c>
      <c r="CB21" s="635">
        <f t="shared" si="11"/>
        <v>411</v>
      </c>
      <c r="CC21" s="293" t="s">
        <v>97</v>
      </c>
      <c r="CD21" s="293" t="s">
        <v>97</v>
      </c>
      <c r="CE21" s="293" t="s">
        <v>97</v>
      </c>
      <c r="CF21" s="293" t="s">
        <v>97</v>
      </c>
      <c r="CG21" s="293" t="s">
        <v>97</v>
      </c>
      <c r="CH21" s="293" t="s">
        <v>97</v>
      </c>
      <c r="CI21" s="293" t="s">
        <v>97</v>
      </c>
      <c r="CJ21" s="637">
        <v>0</v>
      </c>
      <c r="CK21" s="637">
        <v>0</v>
      </c>
      <c r="CL21" s="637">
        <v>10</v>
      </c>
      <c r="CM21" s="295" t="s">
        <v>97</v>
      </c>
      <c r="CN21" s="295" t="s">
        <v>97</v>
      </c>
      <c r="CO21" s="637">
        <f t="shared" ref="CO21:CP21" si="12">CO46</f>
        <v>0</v>
      </c>
      <c r="CP21" s="635">
        <f t="shared" si="12"/>
        <v>428</v>
      </c>
      <c r="CQ21" s="293" t="s">
        <v>97</v>
      </c>
      <c r="CR21" s="293" t="s">
        <v>97</v>
      </c>
      <c r="CS21" s="293" t="s">
        <v>97</v>
      </c>
      <c r="CT21" s="293" t="s">
        <v>97</v>
      </c>
      <c r="CU21" s="293" t="s">
        <v>97</v>
      </c>
      <c r="CV21" s="293" t="s">
        <v>97</v>
      </c>
      <c r="CW21" s="293" t="s">
        <v>97</v>
      </c>
      <c r="CX21" s="632" t="s">
        <v>97</v>
      </c>
      <c r="CY21" s="632" t="s">
        <v>97</v>
      </c>
      <c r="CZ21" s="632">
        <f t="shared" ref="CZ21" si="13">CL21++BX21+BJ21+AV21+AH21</f>
        <v>55.449999999999996</v>
      </c>
      <c r="DA21" s="295" t="s">
        <v>97</v>
      </c>
      <c r="DB21" s="295" t="s">
        <v>97</v>
      </c>
      <c r="DC21" s="632">
        <f>AK21+AY21+BM21+CA21+CO21</f>
        <v>0</v>
      </c>
      <c r="DD21" s="867">
        <f>AL21+AZ21+BN21+CB21+CP21</f>
        <v>1854</v>
      </c>
      <c r="DE21" s="293" t="s">
        <v>97</v>
      </c>
      <c r="DF21" s="293" t="s">
        <v>97</v>
      </c>
      <c r="DG21" s="293" t="s">
        <v>97</v>
      </c>
      <c r="DH21" s="293" t="s">
        <v>97</v>
      </c>
      <c r="DI21" s="293" t="s">
        <v>97</v>
      </c>
      <c r="DJ21" s="293" t="s">
        <v>97</v>
      </c>
      <c r="DK21" s="293" t="s">
        <v>97</v>
      </c>
      <c r="DL21" s="940" t="str">
        <f>DL46</f>
        <v>нд</v>
      </c>
    </row>
    <row r="22" spans="1:235" s="287" customFormat="1" ht="30.75" customHeight="1">
      <c r="A22" s="247" t="s">
        <v>102</v>
      </c>
      <c r="B22" s="248" t="s">
        <v>103</v>
      </c>
      <c r="C22" s="198" t="s">
        <v>97</v>
      </c>
      <c r="D22" s="198" t="s">
        <v>97</v>
      </c>
      <c r="E22" s="198" t="s">
        <v>97</v>
      </c>
      <c r="F22" s="301">
        <v>0</v>
      </c>
      <c r="G22" s="198" t="s">
        <v>97</v>
      </c>
      <c r="H22" s="301">
        <v>0</v>
      </c>
      <c r="I22" s="301">
        <v>0</v>
      </c>
      <c r="J22" s="198" t="s">
        <v>97</v>
      </c>
      <c r="K22" s="198" t="s">
        <v>97</v>
      </c>
      <c r="L22" s="198" t="s">
        <v>97</v>
      </c>
      <c r="M22" s="301" t="s">
        <v>97</v>
      </c>
      <c r="N22" s="198" t="s">
        <v>97</v>
      </c>
      <c r="O22" s="301">
        <f t="shared" ref="O22:P22" si="14">SUM(O23:O28)</f>
        <v>0</v>
      </c>
      <c r="P22" s="301">
        <f t="shared" si="14"/>
        <v>0</v>
      </c>
      <c r="Q22" s="198" t="s">
        <v>97</v>
      </c>
      <c r="R22" s="301">
        <f t="shared" si="0"/>
        <v>0</v>
      </c>
      <c r="S22" s="301">
        <f t="shared" si="0"/>
        <v>0</v>
      </c>
      <c r="T22" s="141">
        <v>0</v>
      </c>
      <c r="U22" s="301">
        <f t="shared" si="0"/>
        <v>0</v>
      </c>
      <c r="V22" s="301">
        <v>0</v>
      </c>
      <c r="W22" s="301">
        <f t="shared" si="0"/>
        <v>0</v>
      </c>
      <c r="X22" s="197">
        <v>0</v>
      </c>
      <c r="Y22" s="301">
        <f t="shared" si="0"/>
        <v>0</v>
      </c>
      <c r="Z22" s="301">
        <f t="shared" si="0"/>
        <v>0</v>
      </c>
      <c r="AA22" s="301">
        <f t="shared" si="0"/>
        <v>0</v>
      </c>
      <c r="AB22" s="301">
        <f t="shared" si="1"/>
        <v>0</v>
      </c>
      <c r="AC22" s="301">
        <f t="shared" si="1"/>
        <v>0</v>
      </c>
      <c r="AD22" s="301">
        <f t="shared" si="1"/>
        <v>0</v>
      </c>
      <c r="AE22" s="301">
        <f t="shared" si="1"/>
        <v>0</v>
      </c>
      <c r="AF22" s="614" t="s">
        <v>97</v>
      </c>
      <c r="AG22" s="614" t="s">
        <v>97</v>
      </c>
      <c r="AH22" s="606">
        <f>'4'!T98</f>
        <v>0</v>
      </c>
      <c r="AI22" s="198" t="s">
        <v>97</v>
      </c>
      <c r="AJ22" s="301">
        <v>0</v>
      </c>
      <c r="AK22" s="606">
        <f>'4'!W98</f>
        <v>0</v>
      </c>
      <c r="AL22" s="610" t="s">
        <v>97</v>
      </c>
      <c r="AM22" s="197" t="s">
        <v>97</v>
      </c>
      <c r="AN22" s="197" t="s">
        <v>97</v>
      </c>
      <c r="AO22" s="197" t="s">
        <v>97</v>
      </c>
      <c r="AP22" s="197" t="s">
        <v>97</v>
      </c>
      <c r="AQ22" s="197" t="s">
        <v>97</v>
      </c>
      <c r="AR22" s="197" t="s">
        <v>97</v>
      </c>
      <c r="AS22" s="197" t="s">
        <v>97</v>
      </c>
      <c r="AT22" s="612">
        <v>0</v>
      </c>
      <c r="AU22" s="614" t="s">
        <v>97</v>
      </c>
      <c r="AV22" s="606" t="str">
        <f>'4'!AO98</f>
        <v>нд</v>
      </c>
      <c r="AW22" s="197" t="s">
        <v>97</v>
      </c>
      <c r="AX22" s="197" t="s">
        <v>97</v>
      </c>
      <c r="AY22" s="606" t="str">
        <f>'4'!AK98</f>
        <v>нд</v>
      </c>
      <c r="AZ22" s="614" t="s">
        <v>97</v>
      </c>
      <c r="BA22" s="197" t="s">
        <v>97</v>
      </c>
      <c r="BB22" s="197" t="s">
        <v>97</v>
      </c>
      <c r="BC22" s="197" t="s">
        <v>97</v>
      </c>
      <c r="BD22" s="197" t="s">
        <v>97</v>
      </c>
      <c r="BE22" s="197" t="s">
        <v>97</v>
      </c>
      <c r="BF22" s="197" t="s">
        <v>97</v>
      </c>
      <c r="BG22" s="197" t="s">
        <v>97</v>
      </c>
      <c r="BH22" s="612">
        <v>0</v>
      </c>
      <c r="BI22" s="614" t="s">
        <v>97</v>
      </c>
      <c r="BJ22" s="606">
        <f>'4'!AV98</f>
        <v>0</v>
      </c>
      <c r="BK22" s="197" t="s">
        <v>97</v>
      </c>
      <c r="BL22" s="197" t="s">
        <v>97</v>
      </c>
      <c r="BM22" s="606" t="str">
        <f>'4'!AY98</f>
        <v>нд</v>
      </c>
      <c r="BN22" s="614" t="s">
        <v>97</v>
      </c>
      <c r="BO22" s="197" t="s">
        <v>97</v>
      </c>
      <c r="BP22" s="197" t="s">
        <v>97</v>
      </c>
      <c r="BQ22" s="197" t="s">
        <v>97</v>
      </c>
      <c r="BR22" s="197" t="s">
        <v>97</v>
      </c>
      <c r="BS22" s="197" t="s">
        <v>97</v>
      </c>
      <c r="BT22" s="197" t="s">
        <v>97</v>
      </c>
      <c r="BU22" s="197" t="s">
        <v>97</v>
      </c>
      <c r="BV22" s="612">
        <v>0</v>
      </c>
      <c r="BW22" s="614" t="s">
        <v>97</v>
      </c>
      <c r="BX22" s="612" t="s">
        <v>97</v>
      </c>
      <c r="BY22" s="197" t="s">
        <v>97</v>
      </c>
      <c r="BZ22" s="197" t="s">
        <v>97</v>
      </c>
      <c r="CA22" s="606" t="str">
        <f>BT98</f>
        <v>нд</v>
      </c>
      <c r="CB22" s="614" t="s">
        <v>97</v>
      </c>
      <c r="CC22" s="198" t="s">
        <v>97</v>
      </c>
      <c r="CD22" s="198" t="s">
        <v>97</v>
      </c>
      <c r="CE22" s="198" t="s">
        <v>97</v>
      </c>
      <c r="CF22" s="198" t="s">
        <v>97</v>
      </c>
      <c r="CG22" s="198" t="s">
        <v>97</v>
      </c>
      <c r="CH22" s="198" t="s">
        <v>97</v>
      </c>
      <c r="CI22" s="198" t="s">
        <v>97</v>
      </c>
      <c r="CJ22" s="682" t="s">
        <v>97</v>
      </c>
      <c r="CK22" s="682" t="s">
        <v>97</v>
      </c>
      <c r="CL22" s="682" t="s">
        <v>97</v>
      </c>
      <c r="CM22" s="197" t="s">
        <v>97</v>
      </c>
      <c r="CN22" s="197" t="s">
        <v>97</v>
      </c>
      <c r="CO22" s="682" t="s">
        <v>97</v>
      </c>
      <c r="CP22" s="682" t="s">
        <v>97</v>
      </c>
      <c r="CQ22" s="198" t="s">
        <v>97</v>
      </c>
      <c r="CR22" s="198" t="s">
        <v>97</v>
      </c>
      <c r="CS22" s="198" t="s">
        <v>97</v>
      </c>
      <c r="CT22" s="198" t="s">
        <v>97</v>
      </c>
      <c r="CU22" s="198" t="s">
        <v>97</v>
      </c>
      <c r="CV22" s="198" t="s">
        <v>97</v>
      </c>
      <c r="CW22" s="198" t="s">
        <v>97</v>
      </c>
      <c r="CX22" s="607" t="s">
        <v>97</v>
      </c>
      <c r="CY22" s="607" t="s">
        <v>97</v>
      </c>
      <c r="CZ22" s="607" t="s">
        <v>97</v>
      </c>
      <c r="DA22" s="197" t="s">
        <v>97</v>
      </c>
      <c r="DB22" s="197" t="s">
        <v>97</v>
      </c>
      <c r="DC22" s="607" t="s">
        <v>97</v>
      </c>
      <c r="DD22" s="866" t="s">
        <v>97</v>
      </c>
      <c r="DE22" s="198" t="s">
        <v>97</v>
      </c>
      <c r="DF22" s="198" t="s">
        <v>97</v>
      </c>
      <c r="DG22" s="198" t="s">
        <v>97</v>
      </c>
      <c r="DH22" s="198" t="s">
        <v>97</v>
      </c>
      <c r="DI22" s="198" t="s">
        <v>97</v>
      </c>
      <c r="DJ22" s="198" t="s">
        <v>97</v>
      </c>
      <c r="DK22" s="198" t="s">
        <v>97</v>
      </c>
      <c r="DL22" s="216" t="s">
        <v>97</v>
      </c>
    </row>
    <row r="23" spans="1:235" s="457" customFormat="1" ht="21" customHeight="1">
      <c r="A23" s="242" t="s">
        <v>104</v>
      </c>
      <c r="B23" s="243" t="s">
        <v>105</v>
      </c>
      <c r="C23" s="293" t="s">
        <v>97</v>
      </c>
      <c r="D23" s="293">
        <f>D82</f>
        <v>0.66</v>
      </c>
      <c r="E23" s="293" t="s">
        <v>97</v>
      </c>
      <c r="F23" s="297">
        <f>F82</f>
        <v>1</v>
      </c>
      <c r="G23" s="293" t="s">
        <v>97</v>
      </c>
      <c r="H23" s="297">
        <f>H79</f>
        <v>0</v>
      </c>
      <c r="I23" s="297">
        <f>I79</f>
        <v>0</v>
      </c>
      <c r="J23" s="293" t="s">
        <v>97</v>
      </c>
      <c r="K23" s="293" t="s">
        <v>97</v>
      </c>
      <c r="L23" s="293" t="s">
        <v>97</v>
      </c>
      <c r="M23" s="297" t="s">
        <v>97</v>
      </c>
      <c r="N23" s="293" t="s">
        <v>97</v>
      </c>
      <c r="O23" s="297">
        <f t="shared" ref="O23:P23" si="15">SUM(O24:O29)</f>
        <v>0</v>
      </c>
      <c r="P23" s="297">
        <f t="shared" si="15"/>
        <v>0</v>
      </c>
      <c r="Q23" s="293" t="s">
        <v>97</v>
      </c>
      <c r="R23" s="297">
        <f t="shared" si="0"/>
        <v>0</v>
      </c>
      <c r="S23" s="297">
        <f t="shared" si="0"/>
        <v>0</v>
      </c>
      <c r="T23" s="294">
        <v>0</v>
      </c>
      <c r="U23" s="297">
        <f t="shared" si="0"/>
        <v>0</v>
      </c>
      <c r="V23" s="297">
        <v>0</v>
      </c>
      <c r="W23" s="297">
        <f t="shared" si="0"/>
        <v>0</v>
      </c>
      <c r="X23" s="295">
        <v>0</v>
      </c>
      <c r="Y23" s="297">
        <f t="shared" si="0"/>
        <v>0</v>
      </c>
      <c r="Z23" s="297">
        <f t="shared" si="0"/>
        <v>0</v>
      </c>
      <c r="AA23" s="297">
        <f t="shared" si="0"/>
        <v>0</v>
      </c>
      <c r="AB23" s="297">
        <f t="shared" si="1"/>
        <v>0</v>
      </c>
      <c r="AC23" s="297">
        <f t="shared" si="1"/>
        <v>0</v>
      </c>
      <c r="AD23" s="297">
        <f t="shared" si="1"/>
        <v>0</v>
      </c>
      <c r="AE23" s="297">
        <f t="shared" si="1"/>
        <v>0</v>
      </c>
      <c r="AF23" s="585">
        <f>AF82</f>
        <v>0.16</v>
      </c>
      <c r="AG23" s="585" t="s">
        <v>97</v>
      </c>
      <c r="AH23" s="631">
        <f>AH82</f>
        <v>0.3</v>
      </c>
      <c r="AI23" s="293" t="s">
        <v>97</v>
      </c>
      <c r="AJ23" s="297">
        <f>AJ79</f>
        <v>0</v>
      </c>
      <c r="AK23" s="631">
        <f>'4'!W101</f>
        <v>0</v>
      </c>
      <c r="AL23" s="635" t="s">
        <v>97</v>
      </c>
      <c r="AM23" s="295" t="s">
        <v>97</v>
      </c>
      <c r="AN23" s="295" t="s">
        <v>97</v>
      </c>
      <c r="AO23" s="295" t="s">
        <v>97</v>
      </c>
      <c r="AP23" s="295" t="s">
        <v>97</v>
      </c>
      <c r="AQ23" s="295" t="s">
        <v>97</v>
      </c>
      <c r="AR23" s="295" t="s">
        <v>97</v>
      </c>
      <c r="AS23" s="295" t="s">
        <v>97</v>
      </c>
      <c r="AT23" s="637">
        <v>0</v>
      </c>
      <c r="AU23" s="585" t="s">
        <v>97</v>
      </c>
      <c r="AV23" s="631">
        <f>AV82</f>
        <v>0</v>
      </c>
      <c r="AW23" s="295" t="s">
        <v>97</v>
      </c>
      <c r="AX23" s="295" t="s">
        <v>97</v>
      </c>
      <c r="AY23" s="631" t="str">
        <f>'4'!AK101</f>
        <v>нд</v>
      </c>
      <c r="AZ23" s="585" t="s">
        <v>97</v>
      </c>
      <c r="BA23" s="295" t="s">
        <v>97</v>
      </c>
      <c r="BB23" s="295" t="s">
        <v>97</v>
      </c>
      <c r="BC23" s="295" t="s">
        <v>97</v>
      </c>
      <c r="BD23" s="295" t="s">
        <v>97</v>
      </c>
      <c r="BE23" s="295" t="s">
        <v>97</v>
      </c>
      <c r="BF23" s="295" t="s">
        <v>97</v>
      </c>
      <c r="BG23" s="295" t="s">
        <v>97</v>
      </c>
      <c r="BH23" s="637">
        <f>BH82</f>
        <v>0.25</v>
      </c>
      <c r="BI23" s="585" t="s">
        <v>97</v>
      </c>
      <c r="BJ23" s="631">
        <f>BJ82</f>
        <v>0</v>
      </c>
      <c r="BK23" s="295" t="s">
        <v>97</v>
      </c>
      <c r="BL23" s="295" t="s">
        <v>97</v>
      </c>
      <c r="BM23" s="631" t="str">
        <f>'4'!AY101</f>
        <v>нд</v>
      </c>
      <c r="BN23" s="585" t="s">
        <v>97</v>
      </c>
      <c r="BO23" s="295" t="s">
        <v>97</v>
      </c>
      <c r="BP23" s="295" t="s">
        <v>97</v>
      </c>
      <c r="BQ23" s="295" t="s">
        <v>97</v>
      </c>
      <c r="BR23" s="295" t="s">
        <v>97</v>
      </c>
      <c r="BS23" s="295" t="s">
        <v>97</v>
      </c>
      <c r="BT23" s="295" t="s">
        <v>97</v>
      </c>
      <c r="BU23" s="295" t="s">
        <v>97</v>
      </c>
      <c r="BV23" s="637">
        <v>0</v>
      </c>
      <c r="BW23" s="585" t="s">
        <v>97</v>
      </c>
      <c r="BX23" s="637">
        <v>0</v>
      </c>
      <c r="BY23" s="295" t="s">
        <v>97</v>
      </c>
      <c r="BZ23" s="295" t="s">
        <v>97</v>
      </c>
      <c r="CA23" s="631">
        <f>BT101</f>
        <v>0</v>
      </c>
      <c r="CB23" s="585" t="s">
        <v>97</v>
      </c>
      <c r="CC23" s="293" t="s">
        <v>97</v>
      </c>
      <c r="CD23" s="293" t="s">
        <v>97</v>
      </c>
      <c r="CE23" s="293" t="s">
        <v>97</v>
      </c>
      <c r="CF23" s="293" t="s">
        <v>97</v>
      </c>
      <c r="CG23" s="293" t="s">
        <v>97</v>
      </c>
      <c r="CH23" s="293" t="s">
        <v>97</v>
      </c>
      <c r="CI23" s="293" t="s">
        <v>97</v>
      </c>
      <c r="CJ23" s="720">
        <v>0.25</v>
      </c>
      <c r="CK23" s="637">
        <v>0</v>
      </c>
      <c r="CL23" s="637">
        <f>CL82</f>
        <v>0.7</v>
      </c>
      <c r="CM23" s="295" t="s">
        <v>97</v>
      </c>
      <c r="CN23" s="295" t="s">
        <v>97</v>
      </c>
      <c r="CO23" s="637">
        <f>CO82</f>
        <v>0</v>
      </c>
      <c r="CP23" s="637">
        <f>CP82</f>
        <v>0</v>
      </c>
      <c r="CQ23" s="293" t="s">
        <v>97</v>
      </c>
      <c r="CR23" s="293" t="s">
        <v>97</v>
      </c>
      <c r="CS23" s="293" t="s">
        <v>97</v>
      </c>
      <c r="CT23" s="293" t="s">
        <v>97</v>
      </c>
      <c r="CU23" s="293" t="s">
        <v>97</v>
      </c>
      <c r="CV23" s="293" t="s">
        <v>97</v>
      </c>
      <c r="CW23" s="293" t="s">
        <v>97</v>
      </c>
      <c r="CX23" s="632">
        <f>AF23+CJ23+BH23</f>
        <v>0.66</v>
      </c>
      <c r="CY23" s="632" t="s">
        <v>97</v>
      </c>
      <c r="CZ23" s="632">
        <f>CL23++BX23+BJ23+AV23+AH23</f>
        <v>1</v>
      </c>
      <c r="DA23" s="295" t="s">
        <v>97</v>
      </c>
      <c r="DB23" s="295" t="s">
        <v>97</v>
      </c>
      <c r="DC23" s="632" t="s">
        <v>97</v>
      </c>
      <c r="DD23" s="867" t="s">
        <v>97</v>
      </c>
      <c r="DE23" s="293" t="s">
        <v>97</v>
      </c>
      <c r="DF23" s="293" t="s">
        <v>97</v>
      </c>
      <c r="DG23" s="293" t="s">
        <v>97</v>
      </c>
      <c r="DH23" s="293" t="s">
        <v>97</v>
      </c>
      <c r="DI23" s="293" t="s">
        <v>97</v>
      </c>
      <c r="DJ23" s="293" t="s">
        <v>97</v>
      </c>
      <c r="DK23" s="293" t="s">
        <v>97</v>
      </c>
      <c r="DL23" s="939" t="s">
        <v>97</v>
      </c>
    </row>
    <row r="24" spans="1:235" s="287" customFormat="1" ht="31.5" customHeight="1">
      <c r="A24" s="247" t="s">
        <v>106</v>
      </c>
      <c r="B24" s="248" t="s">
        <v>107</v>
      </c>
      <c r="C24" s="198" t="s">
        <v>97</v>
      </c>
      <c r="D24" s="198" t="s">
        <v>97</v>
      </c>
      <c r="E24" s="198" t="s">
        <v>97</v>
      </c>
      <c r="F24" s="301">
        <f>F89</f>
        <v>0</v>
      </c>
      <c r="G24" s="198" t="s">
        <v>97</v>
      </c>
      <c r="H24" s="301">
        <f>H89</f>
        <v>0</v>
      </c>
      <c r="I24" s="301">
        <f>I89</f>
        <v>0</v>
      </c>
      <c r="J24" s="198" t="s">
        <v>97</v>
      </c>
      <c r="K24" s="198" t="s">
        <v>97</v>
      </c>
      <c r="L24" s="198" t="s">
        <v>97</v>
      </c>
      <c r="M24" s="301" t="s">
        <v>97</v>
      </c>
      <c r="N24" s="198" t="s">
        <v>97</v>
      </c>
      <c r="O24" s="301">
        <f t="shared" ref="O24:P24" si="16">SUM(O25:O30)</f>
        <v>0</v>
      </c>
      <c r="P24" s="301">
        <f t="shared" si="16"/>
        <v>0</v>
      </c>
      <c r="Q24" s="198" t="s">
        <v>97</v>
      </c>
      <c r="R24" s="301">
        <f t="shared" si="0"/>
        <v>0</v>
      </c>
      <c r="S24" s="301">
        <f t="shared" si="0"/>
        <v>0</v>
      </c>
      <c r="T24" s="141">
        <v>0</v>
      </c>
      <c r="U24" s="301">
        <f t="shared" si="0"/>
        <v>0</v>
      </c>
      <c r="V24" s="301">
        <v>0</v>
      </c>
      <c r="W24" s="301">
        <f t="shared" si="0"/>
        <v>0</v>
      </c>
      <c r="X24" s="197">
        <v>0</v>
      </c>
      <c r="Y24" s="301">
        <f t="shared" si="0"/>
        <v>0</v>
      </c>
      <c r="Z24" s="301">
        <f t="shared" si="0"/>
        <v>0</v>
      </c>
      <c r="AA24" s="301">
        <f t="shared" si="0"/>
        <v>0</v>
      </c>
      <c r="AB24" s="301">
        <f t="shared" si="1"/>
        <v>0</v>
      </c>
      <c r="AC24" s="301">
        <f t="shared" si="1"/>
        <v>0</v>
      </c>
      <c r="AD24" s="301">
        <f t="shared" si="1"/>
        <v>0</v>
      </c>
      <c r="AE24" s="301">
        <f t="shared" si="1"/>
        <v>0</v>
      </c>
      <c r="AF24" s="614" t="s">
        <v>97</v>
      </c>
      <c r="AG24" s="614" t="s">
        <v>97</v>
      </c>
      <c r="AH24" s="606">
        <f>'4'!T111</f>
        <v>0</v>
      </c>
      <c r="AI24" s="198" t="s">
        <v>97</v>
      </c>
      <c r="AJ24" s="301">
        <f>AJ89</f>
        <v>0</v>
      </c>
      <c r="AK24" s="606">
        <f>'4'!W111</f>
        <v>0</v>
      </c>
      <c r="AL24" s="610" t="s">
        <v>97</v>
      </c>
      <c r="AM24" s="197" t="s">
        <v>97</v>
      </c>
      <c r="AN24" s="197" t="s">
        <v>97</v>
      </c>
      <c r="AO24" s="197" t="s">
        <v>97</v>
      </c>
      <c r="AP24" s="197" t="s">
        <v>97</v>
      </c>
      <c r="AQ24" s="197" t="s">
        <v>97</v>
      </c>
      <c r="AR24" s="197" t="s">
        <v>97</v>
      </c>
      <c r="AS24" s="197" t="s">
        <v>97</v>
      </c>
      <c r="AT24" s="612">
        <v>0</v>
      </c>
      <c r="AU24" s="614" t="s">
        <v>97</v>
      </c>
      <c r="AV24" s="606">
        <f>'4'!AO111</f>
        <v>0</v>
      </c>
      <c r="AW24" s="197" t="s">
        <v>97</v>
      </c>
      <c r="AX24" s="197" t="s">
        <v>97</v>
      </c>
      <c r="AY24" s="606">
        <f>'4'!AK111</f>
        <v>0</v>
      </c>
      <c r="AZ24" s="614" t="s">
        <v>97</v>
      </c>
      <c r="BA24" s="197" t="s">
        <v>97</v>
      </c>
      <c r="BB24" s="197" t="s">
        <v>97</v>
      </c>
      <c r="BC24" s="197" t="s">
        <v>97</v>
      </c>
      <c r="BD24" s="197" t="s">
        <v>97</v>
      </c>
      <c r="BE24" s="197" t="s">
        <v>97</v>
      </c>
      <c r="BF24" s="197" t="s">
        <v>97</v>
      </c>
      <c r="BG24" s="197" t="s">
        <v>97</v>
      </c>
      <c r="BH24" s="612">
        <v>0</v>
      </c>
      <c r="BI24" s="614" t="s">
        <v>97</v>
      </c>
      <c r="BJ24" s="606">
        <f>'4'!AV111</f>
        <v>0</v>
      </c>
      <c r="BK24" s="197" t="s">
        <v>97</v>
      </c>
      <c r="BL24" s="197" t="s">
        <v>97</v>
      </c>
      <c r="BM24" s="606">
        <f>'4'!AY111</f>
        <v>0</v>
      </c>
      <c r="BN24" s="614" t="s">
        <v>97</v>
      </c>
      <c r="BO24" s="197" t="s">
        <v>97</v>
      </c>
      <c r="BP24" s="197" t="s">
        <v>97</v>
      </c>
      <c r="BQ24" s="197" t="s">
        <v>97</v>
      </c>
      <c r="BR24" s="197" t="s">
        <v>97</v>
      </c>
      <c r="BS24" s="197" t="s">
        <v>97</v>
      </c>
      <c r="BT24" s="197" t="s">
        <v>97</v>
      </c>
      <c r="BU24" s="197" t="s">
        <v>97</v>
      </c>
      <c r="BV24" s="612">
        <v>0</v>
      </c>
      <c r="BW24" s="614" t="s">
        <v>97</v>
      </c>
      <c r="BX24" s="612">
        <v>0</v>
      </c>
      <c r="BY24" s="197" t="s">
        <v>97</v>
      </c>
      <c r="BZ24" s="197" t="s">
        <v>97</v>
      </c>
      <c r="CA24" s="606">
        <f>BT111</f>
        <v>0</v>
      </c>
      <c r="CB24" s="614" t="s">
        <v>97</v>
      </c>
      <c r="CC24" s="198" t="s">
        <v>97</v>
      </c>
      <c r="CD24" s="198" t="s">
        <v>97</v>
      </c>
      <c r="CE24" s="198" t="s">
        <v>97</v>
      </c>
      <c r="CF24" s="198" t="s">
        <v>97</v>
      </c>
      <c r="CG24" s="198" t="s">
        <v>97</v>
      </c>
      <c r="CH24" s="198" t="s">
        <v>97</v>
      </c>
      <c r="CI24" s="198" t="s">
        <v>97</v>
      </c>
      <c r="CJ24" s="612">
        <v>0</v>
      </c>
      <c r="CK24" s="614" t="s">
        <v>97</v>
      </c>
      <c r="CL24" s="614" t="s">
        <v>97</v>
      </c>
      <c r="CM24" s="197" t="s">
        <v>97</v>
      </c>
      <c r="CN24" s="197" t="s">
        <v>97</v>
      </c>
      <c r="CO24" s="612">
        <v>0</v>
      </c>
      <c r="CP24" s="612">
        <v>0</v>
      </c>
      <c r="CQ24" s="198" t="s">
        <v>97</v>
      </c>
      <c r="CR24" s="198" t="s">
        <v>97</v>
      </c>
      <c r="CS24" s="198" t="s">
        <v>97</v>
      </c>
      <c r="CT24" s="198" t="s">
        <v>97</v>
      </c>
      <c r="CU24" s="198" t="s">
        <v>97</v>
      </c>
      <c r="CV24" s="198" t="s">
        <v>97</v>
      </c>
      <c r="CW24" s="198" t="s">
        <v>97</v>
      </c>
      <c r="CX24" s="607" t="s">
        <v>97</v>
      </c>
      <c r="CY24" s="607" t="s">
        <v>97</v>
      </c>
      <c r="CZ24" s="607" t="s">
        <v>97</v>
      </c>
      <c r="DA24" s="197" t="s">
        <v>97</v>
      </c>
      <c r="DB24" s="197" t="s">
        <v>97</v>
      </c>
      <c r="DC24" s="607">
        <f t="shared" ref="DC24:DD68" si="17">AK24+AY24+BM24+CA24+CO24</f>
        <v>0</v>
      </c>
      <c r="DD24" s="866" t="s">
        <v>97</v>
      </c>
      <c r="DE24" s="198" t="s">
        <v>97</v>
      </c>
      <c r="DF24" s="198" t="s">
        <v>97</v>
      </c>
      <c r="DG24" s="198" t="s">
        <v>97</v>
      </c>
      <c r="DH24" s="198" t="s">
        <v>97</v>
      </c>
      <c r="DI24" s="198" t="s">
        <v>97</v>
      </c>
      <c r="DJ24" s="198" t="s">
        <v>97</v>
      </c>
      <c r="DK24" s="198" t="s">
        <v>97</v>
      </c>
      <c r="DL24" s="428" t="s">
        <v>97</v>
      </c>
    </row>
    <row r="25" spans="1:235" s="520" customFormat="1" ht="21" customHeight="1">
      <c r="A25" s="574" t="s">
        <v>108</v>
      </c>
      <c r="B25" s="575" t="s">
        <v>109</v>
      </c>
      <c r="C25" s="517" t="s">
        <v>97</v>
      </c>
      <c r="D25" s="517" t="s">
        <v>97</v>
      </c>
      <c r="E25" s="517" t="s">
        <v>97</v>
      </c>
      <c r="F25" s="902">
        <f>F90</f>
        <v>0</v>
      </c>
      <c r="G25" s="517" t="s">
        <v>97</v>
      </c>
      <c r="H25" s="902">
        <f>H90</f>
        <v>0</v>
      </c>
      <c r="I25" s="902">
        <f>I90</f>
        <v>0</v>
      </c>
      <c r="J25" s="517">
        <f>J94</f>
        <v>7</v>
      </c>
      <c r="K25" s="293" t="s">
        <v>97</v>
      </c>
      <c r="L25" s="293" t="s">
        <v>97</v>
      </c>
      <c r="M25" s="297" t="s">
        <v>97</v>
      </c>
      <c r="N25" s="293" t="s">
        <v>97</v>
      </c>
      <c r="O25" s="297">
        <f t="shared" ref="O25:P25" si="18">SUM(O26:O31)</f>
        <v>0</v>
      </c>
      <c r="P25" s="297">
        <f t="shared" si="18"/>
        <v>0</v>
      </c>
      <c r="Q25" s="293" t="s">
        <v>97</v>
      </c>
      <c r="R25" s="297">
        <f t="shared" si="0"/>
        <v>0</v>
      </c>
      <c r="S25" s="297">
        <f t="shared" si="0"/>
        <v>0</v>
      </c>
      <c r="T25" s="294">
        <v>0</v>
      </c>
      <c r="U25" s="297">
        <f t="shared" si="0"/>
        <v>0</v>
      </c>
      <c r="V25" s="297">
        <v>0</v>
      </c>
      <c r="W25" s="297">
        <f t="shared" si="0"/>
        <v>0</v>
      </c>
      <c r="X25" s="295">
        <v>0</v>
      </c>
      <c r="Y25" s="297">
        <f t="shared" si="0"/>
        <v>0</v>
      </c>
      <c r="Z25" s="297">
        <f t="shared" si="0"/>
        <v>0</v>
      </c>
      <c r="AA25" s="297">
        <f t="shared" si="0"/>
        <v>0</v>
      </c>
      <c r="AB25" s="297">
        <f t="shared" si="1"/>
        <v>0</v>
      </c>
      <c r="AC25" s="297">
        <f t="shared" si="1"/>
        <v>0</v>
      </c>
      <c r="AD25" s="297">
        <f t="shared" si="1"/>
        <v>0</v>
      </c>
      <c r="AE25" s="297">
        <f t="shared" si="1"/>
        <v>0</v>
      </c>
      <c r="AF25" s="636">
        <f t="shared" ref="AF25:AH25" si="19">AF94</f>
        <v>0</v>
      </c>
      <c r="AG25" s="636">
        <f t="shared" si="19"/>
        <v>0</v>
      </c>
      <c r="AH25" s="636">
        <f t="shared" si="19"/>
        <v>0</v>
      </c>
      <c r="AI25" s="517" t="s">
        <v>97</v>
      </c>
      <c r="AJ25" s="902">
        <f>AJ90</f>
        <v>0</v>
      </c>
      <c r="AK25" s="636">
        <f t="shared" ref="AK25:AL25" si="20">AK94</f>
        <v>0</v>
      </c>
      <c r="AL25" s="639">
        <f t="shared" si="20"/>
        <v>2</v>
      </c>
      <c r="AM25" s="295" t="s">
        <v>97</v>
      </c>
      <c r="AN25" s="295" t="s">
        <v>97</v>
      </c>
      <c r="AO25" s="295" t="s">
        <v>97</v>
      </c>
      <c r="AP25" s="295" t="s">
        <v>97</v>
      </c>
      <c r="AQ25" s="295" t="s">
        <v>97</v>
      </c>
      <c r="AR25" s="295" t="s">
        <v>97</v>
      </c>
      <c r="AS25" s="295" t="s">
        <v>97</v>
      </c>
      <c r="AT25" s="637">
        <v>0</v>
      </c>
      <c r="AU25" s="636" t="str">
        <f t="shared" ref="AU25:AV25" si="21">AU94</f>
        <v>нд</v>
      </c>
      <c r="AV25" s="636">
        <f t="shared" si="21"/>
        <v>0</v>
      </c>
      <c r="AW25" s="295" t="s">
        <v>97</v>
      </c>
      <c r="AX25" s="295" t="s">
        <v>97</v>
      </c>
      <c r="AY25" s="636">
        <f t="shared" ref="AY25:AZ25" si="22">AY94</f>
        <v>0</v>
      </c>
      <c r="AZ25" s="636">
        <f t="shared" si="22"/>
        <v>2</v>
      </c>
      <c r="BA25" s="295" t="s">
        <v>97</v>
      </c>
      <c r="BB25" s="295" t="s">
        <v>97</v>
      </c>
      <c r="BC25" s="295" t="s">
        <v>97</v>
      </c>
      <c r="BD25" s="295" t="s">
        <v>97</v>
      </c>
      <c r="BE25" s="295" t="s">
        <v>97</v>
      </c>
      <c r="BF25" s="295" t="s">
        <v>97</v>
      </c>
      <c r="BG25" s="295" t="s">
        <v>97</v>
      </c>
      <c r="BH25" s="636">
        <v>0</v>
      </c>
      <c r="BI25" s="636" t="str">
        <f t="shared" ref="BI25:BJ25" si="23">BI94</f>
        <v>нд</v>
      </c>
      <c r="BJ25" s="636">
        <f t="shared" si="23"/>
        <v>0</v>
      </c>
      <c r="BK25" s="295" t="s">
        <v>97</v>
      </c>
      <c r="BL25" s="295" t="s">
        <v>97</v>
      </c>
      <c r="BM25" s="636">
        <f t="shared" ref="BM25:BN25" si="24">BM94</f>
        <v>0</v>
      </c>
      <c r="BN25" s="639">
        <f t="shared" si="24"/>
        <v>2</v>
      </c>
      <c r="BO25" s="295" t="s">
        <v>97</v>
      </c>
      <c r="BP25" s="295" t="s">
        <v>97</v>
      </c>
      <c r="BQ25" s="295" t="s">
        <v>97</v>
      </c>
      <c r="BR25" s="295" t="s">
        <v>97</v>
      </c>
      <c r="BS25" s="295" t="s">
        <v>97</v>
      </c>
      <c r="BT25" s="295" t="s">
        <v>97</v>
      </c>
      <c r="BU25" s="295" t="s">
        <v>97</v>
      </c>
      <c r="BV25" s="637">
        <v>0</v>
      </c>
      <c r="BW25" s="636" t="str">
        <f>BW94</f>
        <v>нд</v>
      </c>
      <c r="BX25" s="637">
        <v>0</v>
      </c>
      <c r="BY25" s="295" t="s">
        <v>97</v>
      </c>
      <c r="BZ25" s="295" t="s">
        <v>97</v>
      </c>
      <c r="CA25" s="636">
        <f>CA94</f>
        <v>0</v>
      </c>
      <c r="CB25" s="637" t="s">
        <v>97</v>
      </c>
      <c r="CC25" s="293" t="s">
        <v>97</v>
      </c>
      <c r="CD25" s="293" t="s">
        <v>97</v>
      </c>
      <c r="CE25" s="293" t="s">
        <v>97</v>
      </c>
      <c r="CF25" s="293" t="s">
        <v>97</v>
      </c>
      <c r="CG25" s="293" t="s">
        <v>97</v>
      </c>
      <c r="CH25" s="293" t="s">
        <v>97</v>
      </c>
      <c r="CI25" s="293" t="s">
        <v>97</v>
      </c>
      <c r="CJ25" s="863">
        <v>0</v>
      </c>
      <c r="CK25" s="863">
        <v>0</v>
      </c>
      <c r="CL25" s="863">
        <f>CL94</f>
        <v>0</v>
      </c>
      <c r="CM25" s="295" t="s">
        <v>97</v>
      </c>
      <c r="CN25" s="295" t="s">
        <v>97</v>
      </c>
      <c r="CO25" s="863">
        <f>CO82</f>
        <v>0</v>
      </c>
      <c r="CP25" s="863">
        <f>CP94</f>
        <v>1</v>
      </c>
      <c r="CQ25" s="293" t="s">
        <v>97</v>
      </c>
      <c r="CR25" s="293" t="s">
        <v>97</v>
      </c>
      <c r="CS25" s="293" t="s">
        <v>97</v>
      </c>
      <c r="CT25" s="293" t="s">
        <v>97</v>
      </c>
      <c r="CU25" s="293" t="s">
        <v>97</v>
      </c>
      <c r="CV25" s="293" t="s">
        <v>97</v>
      </c>
      <c r="CW25" s="293" t="s">
        <v>97</v>
      </c>
      <c r="CX25" s="632" t="s">
        <v>97</v>
      </c>
      <c r="CY25" s="632" t="s">
        <v>97</v>
      </c>
      <c r="CZ25" s="632">
        <f>CL25++BX25+BJ25+AV25+AH25</f>
        <v>0</v>
      </c>
      <c r="DA25" s="295" t="s">
        <v>97</v>
      </c>
      <c r="DB25" s="295" t="s">
        <v>97</v>
      </c>
      <c r="DC25" s="632">
        <f t="shared" si="17"/>
        <v>0</v>
      </c>
      <c r="DD25" s="867">
        <f>DD94</f>
        <v>7</v>
      </c>
      <c r="DE25" s="293" t="s">
        <v>97</v>
      </c>
      <c r="DF25" s="293" t="s">
        <v>97</v>
      </c>
      <c r="DG25" s="293" t="s">
        <v>97</v>
      </c>
      <c r="DH25" s="293" t="s">
        <v>97</v>
      </c>
      <c r="DI25" s="293" t="s">
        <v>97</v>
      </c>
      <c r="DJ25" s="293" t="s">
        <v>97</v>
      </c>
      <c r="DK25" s="293" t="s">
        <v>97</v>
      </c>
      <c r="DL25" s="938" t="s">
        <v>97</v>
      </c>
    </row>
    <row r="26" spans="1:235" s="287" customFormat="1" ht="19.5" customHeight="1">
      <c r="A26" s="238" t="s">
        <v>110</v>
      </c>
      <c r="B26" s="568" t="s">
        <v>111</v>
      </c>
      <c r="C26" s="198" t="s">
        <v>97</v>
      </c>
      <c r="D26" s="198" t="s">
        <v>97</v>
      </c>
      <c r="E26" s="198" t="s">
        <v>97</v>
      </c>
      <c r="F26" s="301">
        <v>0</v>
      </c>
      <c r="G26" s="198" t="s">
        <v>97</v>
      </c>
      <c r="H26" s="301">
        <v>0</v>
      </c>
      <c r="I26" s="301">
        <f>I27+I32+I35+I44</f>
        <v>0</v>
      </c>
      <c r="J26" s="198" t="s">
        <v>97</v>
      </c>
      <c r="K26" s="198" t="s">
        <v>97</v>
      </c>
      <c r="L26" s="198" t="s">
        <v>97</v>
      </c>
      <c r="M26" s="301" t="s">
        <v>97</v>
      </c>
      <c r="N26" s="198" t="s">
        <v>97</v>
      </c>
      <c r="O26" s="301">
        <f t="shared" ref="O26:P26" si="25">SUM(O27:O32)</f>
        <v>0</v>
      </c>
      <c r="P26" s="301">
        <f t="shared" si="25"/>
        <v>0</v>
      </c>
      <c r="Q26" s="198" t="s">
        <v>97</v>
      </c>
      <c r="R26" s="301">
        <f t="shared" si="0"/>
        <v>0</v>
      </c>
      <c r="S26" s="301">
        <f t="shared" si="0"/>
        <v>0</v>
      </c>
      <c r="T26" s="141">
        <v>0</v>
      </c>
      <c r="U26" s="301">
        <f t="shared" si="0"/>
        <v>0</v>
      </c>
      <c r="V26" s="301">
        <v>0</v>
      </c>
      <c r="W26" s="301">
        <f t="shared" si="0"/>
        <v>0</v>
      </c>
      <c r="X26" s="197">
        <v>0</v>
      </c>
      <c r="Y26" s="301">
        <f t="shared" si="0"/>
        <v>0</v>
      </c>
      <c r="Z26" s="301">
        <f t="shared" si="0"/>
        <v>0</v>
      </c>
      <c r="AA26" s="301">
        <f t="shared" si="0"/>
        <v>0</v>
      </c>
      <c r="AB26" s="301">
        <f t="shared" si="1"/>
        <v>0</v>
      </c>
      <c r="AC26" s="301">
        <f t="shared" si="1"/>
        <v>0</v>
      </c>
      <c r="AD26" s="301">
        <f t="shared" si="1"/>
        <v>0</v>
      </c>
      <c r="AE26" s="301">
        <f t="shared" si="1"/>
        <v>0</v>
      </c>
      <c r="AF26" s="614" t="s">
        <v>97</v>
      </c>
      <c r="AG26" s="614" t="s">
        <v>97</v>
      </c>
      <c r="AH26" s="612">
        <f>AH27+AH29+AH30</f>
        <v>0</v>
      </c>
      <c r="AI26" s="198" t="s">
        <v>97</v>
      </c>
      <c r="AJ26" s="301">
        <f>AJ27+AJ32+AJ35+AJ44</f>
        <v>0</v>
      </c>
      <c r="AK26" s="612">
        <f>AK27</f>
        <v>0</v>
      </c>
      <c r="AL26" s="614" t="s">
        <v>97</v>
      </c>
      <c r="AM26" s="197" t="s">
        <v>97</v>
      </c>
      <c r="AN26" s="197" t="s">
        <v>97</v>
      </c>
      <c r="AO26" s="197" t="s">
        <v>97</v>
      </c>
      <c r="AP26" s="197" t="s">
        <v>97</v>
      </c>
      <c r="AQ26" s="197" t="s">
        <v>97</v>
      </c>
      <c r="AR26" s="197" t="s">
        <v>97</v>
      </c>
      <c r="AS26" s="197" t="s">
        <v>97</v>
      </c>
      <c r="AT26" s="612">
        <v>0</v>
      </c>
      <c r="AU26" s="614" t="s">
        <v>97</v>
      </c>
      <c r="AV26" s="612">
        <f>AV27</f>
        <v>0</v>
      </c>
      <c r="AW26" s="197" t="s">
        <v>97</v>
      </c>
      <c r="AX26" s="197" t="s">
        <v>97</v>
      </c>
      <c r="AY26" s="612">
        <f>AY27</f>
        <v>0</v>
      </c>
      <c r="AZ26" s="614" t="s">
        <v>97</v>
      </c>
      <c r="BA26" s="197" t="s">
        <v>97</v>
      </c>
      <c r="BB26" s="197" t="s">
        <v>97</v>
      </c>
      <c r="BC26" s="197" t="s">
        <v>97</v>
      </c>
      <c r="BD26" s="197" t="s">
        <v>97</v>
      </c>
      <c r="BE26" s="197" t="s">
        <v>97</v>
      </c>
      <c r="BF26" s="197" t="s">
        <v>97</v>
      </c>
      <c r="BG26" s="197" t="s">
        <v>97</v>
      </c>
      <c r="BH26" s="612">
        <v>0</v>
      </c>
      <c r="BI26" s="614" t="s">
        <v>97</v>
      </c>
      <c r="BJ26" s="612">
        <f>BJ27</f>
        <v>0</v>
      </c>
      <c r="BK26" s="197" t="s">
        <v>97</v>
      </c>
      <c r="BL26" s="197" t="s">
        <v>97</v>
      </c>
      <c r="BM26" s="612">
        <f>BM27</f>
        <v>0</v>
      </c>
      <c r="BN26" s="614" t="s">
        <v>97</v>
      </c>
      <c r="BO26" s="197" t="s">
        <v>97</v>
      </c>
      <c r="BP26" s="197" t="s">
        <v>97</v>
      </c>
      <c r="BQ26" s="197" t="s">
        <v>97</v>
      </c>
      <c r="BR26" s="197" t="s">
        <v>97</v>
      </c>
      <c r="BS26" s="197" t="s">
        <v>97</v>
      </c>
      <c r="BT26" s="197" t="s">
        <v>97</v>
      </c>
      <c r="BU26" s="197" t="s">
        <v>97</v>
      </c>
      <c r="BV26" s="612">
        <v>0</v>
      </c>
      <c r="BW26" s="614" t="s">
        <v>97</v>
      </c>
      <c r="BX26" s="612">
        <v>0</v>
      </c>
      <c r="BY26" s="197" t="s">
        <v>97</v>
      </c>
      <c r="BZ26" s="197" t="s">
        <v>97</v>
      </c>
      <c r="CA26" s="612">
        <f>CA27</f>
        <v>0</v>
      </c>
      <c r="CB26" s="612">
        <v>0</v>
      </c>
      <c r="CC26" s="198" t="s">
        <v>97</v>
      </c>
      <c r="CD26" s="198" t="s">
        <v>97</v>
      </c>
      <c r="CE26" s="198" t="s">
        <v>97</v>
      </c>
      <c r="CF26" s="198" t="s">
        <v>97</v>
      </c>
      <c r="CG26" s="198" t="s">
        <v>97</v>
      </c>
      <c r="CH26" s="198" t="s">
        <v>97</v>
      </c>
      <c r="CI26" s="198" t="s">
        <v>97</v>
      </c>
      <c r="CJ26" s="612">
        <v>0</v>
      </c>
      <c r="CK26" s="614" t="s">
        <v>97</v>
      </c>
      <c r="CL26" s="614" t="s">
        <v>97</v>
      </c>
      <c r="CM26" s="197" t="s">
        <v>97</v>
      </c>
      <c r="CN26" s="197" t="s">
        <v>97</v>
      </c>
      <c r="CO26" s="612">
        <v>0</v>
      </c>
      <c r="CP26" s="612">
        <v>0</v>
      </c>
      <c r="CQ26" s="198" t="s">
        <v>97</v>
      </c>
      <c r="CR26" s="198" t="s">
        <v>97</v>
      </c>
      <c r="CS26" s="198" t="s">
        <v>97</v>
      </c>
      <c r="CT26" s="198" t="s">
        <v>97</v>
      </c>
      <c r="CU26" s="198" t="s">
        <v>97</v>
      </c>
      <c r="CV26" s="198" t="s">
        <v>97</v>
      </c>
      <c r="CW26" s="198" t="s">
        <v>97</v>
      </c>
      <c r="CX26" s="607" t="s">
        <v>97</v>
      </c>
      <c r="CY26" s="607" t="s">
        <v>97</v>
      </c>
      <c r="CZ26" s="607" t="s">
        <v>97</v>
      </c>
      <c r="DA26" s="197" t="s">
        <v>97</v>
      </c>
      <c r="DB26" s="197" t="s">
        <v>97</v>
      </c>
      <c r="DC26" s="607">
        <f t="shared" si="17"/>
        <v>0</v>
      </c>
      <c r="DD26" s="866" t="s">
        <v>97</v>
      </c>
      <c r="DE26" s="198" t="s">
        <v>97</v>
      </c>
      <c r="DF26" s="198" t="s">
        <v>97</v>
      </c>
      <c r="DG26" s="198" t="s">
        <v>97</v>
      </c>
      <c r="DH26" s="198" t="s">
        <v>97</v>
      </c>
      <c r="DI26" s="198" t="s">
        <v>97</v>
      </c>
      <c r="DJ26" s="198" t="s">
        <v>97</v>
      </c>
      <c r="DK26" s="198" t="s">
        <v>97</v>
      </c>
      <c r="DL26" s="428" t="s">
        <v>97</v>
      </c>
    </row>
    <row r="27" spans="1:235" s="289" customFormat="1" ht="34.5" customHeight="1">
      <c r="A27" s="238" t="s">
        <v>112</v>
      </c>
      <c r="B27" s="568" t="s">
        <v>113</v>
      </c>
      <c r="C27" s="198" t="s">
        <v>97</v>
      </c>
      <c r="D27" s="198" t="s">
        <v>97</v>
      </c>
      <c r="E27" s="198" t="s">
        <v>97</v>
      </c>
      <c r="F27" s="301">
        <v>0</v>
      </c>
      <c r="G27" s="198" t="s">
        <v>97</v>
      </c>
      <c r="H27" s="301">
        <v>0</v>
      </c>
      <c r="I27" s="301">
        <f>I28+I30+I31</f>
        <v>0</v>
      </c>
      <c r="J27" s="198" t="s">
        <v>97</v>
      </c>
      <c r="K27" s="198" t="s">
        <v>97</v>
      </c>
      <c r="L27" s="198" t="s">
        <v>97</v>
      </c>
      <c r="M27" s="301" t="s">
        <v>97</v>
      </c>
      <c r="N27" s="198" t="s">
        <v>97</v>
      </c>
      <c r="O27" s="301">
        <f t="shared" ref="O27:P27" si="26">SUM(O28:O33)</f>
        <v>0</v>
      </c>
      <c r="P27" s="301">
        <f t="shared" si="26"/>
        <v>0</v>
      </c>
      <c r="Q27" s="198" t="s">
        <v>97</v>
      </c>
      <c r="R27" s="301">
        <f t="shared" si="0"/>
        <v>0</v>
      </c>
      <c r="S27" s="301">
        <f t="shared" si="0"/>
        <v>0</v>
      </c>
      <c r="T27" s="141">
        <v>0</v>
      </c>
      <c r="U27" s="301">
        <f t="shared" si="0"/>
        <v>0</v>
      </c>
      <c r="V27" s="301">
        <v>0</v>
      </c>
      <c r="W27" s="301">
        <f t="shared" si="0"/>
        <v>0</v>
      </c>
      <c r="X27" s="197">
        <v>0</v>
      </c>
      <c r="Y27" s="301">
        <f t="shared" si="0"/>
        <v>0</v>
      </c>
      <c r="Z27" s="301">
        <f t="shared" si="0"/>
        <v>0</v>
      </c>
      <c r="AA27" s="301">
        <f t="shared" si="0"/>
        <v>0</v>
      </c>
      <c r="AB27" s="301">
        <f t="shared" si="1"/>
        <v>0</v>
      </c>
      <c r="AC27" s="301">
        <f t="shared" si="1"/>
        <v>0</v>
      </c>
      <c r="AD27" s="301">
        <f t="shared" si="1"/>
        <v>0</v>
      </c>
      <c r="AE27" s="301">
        <f t="shared" si="1"/>
        <v>0</v>
      </c>
      <c r="AF27" s="614" t="s">
        <v>97</v>
      </c>
      <c r="AG27" s="614" t="s">
        <v>97</v>
      </c>
      <c r="AH27" s="612">
        <f>AH28</f>
        <v>0</v>
      </c>
      <c r="AI27" s="198" t="s">
        <v>97</v>
      </c>
      <c r="AJ27" s="197">
        <f>AJ28+AJ30+AJ31</f>
        <v>0</v>
      </c>
      <c r="AK27" s="612">
        <f>AK28+AK30+AK31</f>
        <v>0</v>
      </c>
      <c r="AL27" s="614" t="s">
        <v>97</v>
      </c>
      <c r="AM27" s="197" t="s">
        <v>97</v>
      </c>
      <c r="AN27" s="197" t="s">
        <v>97</v>
      </c>
      <c r="AO27" s="197" t="s">
        <v>97</v>
      </c>
      <c r="AP27" s="197" t="s">
        <v>97</v>
      </c>
      <c r="AQ27" s="197" t="s">
        <v>97</v>
      </c>
      <c r="AR27" s="197" t="s">
        <v>97</v>
      </c>
      <c r="AS27" s="197" t="s">
        <v>97</v>
      </c>
      <c r="AT27" s="612">
        <v>0</v>
      </c>
      <c r="AU27" s="614" t="s">
        <v>97</v>
      </c>
      <c r="AV27" s="612">
        <f>AV28+AV30+AV31</f>
        <v>0</v>
      </c>
      <c r="AW27" s="197" t="s">
        <v>97</v>
      </c>
      <c r="AX27" s="197" t="s">
        <v>97</v>
      </c>
      <c r="AY27" s="612">
        <f>AY28+AY30+AY31</f>
        <v>0</v>
      </c>
      <c r="AZ27" s="614" t="s">
        <v>97</v>
      </c>
      <c r="BA27" s="197" t="s">
        <v>97</v>
      </c>
      <c r="BB27" s="197" t="s">
        <v>97</v>
      </c>
      <c r="BC27" s="197" t="s">
        <v>97</v>
      </c>
      <c r="BD27" s="197" t="s">
        <v>97</v>
      </c>
      <c r="BE27" s="197" t="s">
        <v>97</v>
      </c>
      <c r="BF27" s="197" t="s">
        <v>97</v>
      </c>
      <c r="BG27" s="197" t="s">
        <v>97</v>
      </c>
      <c r="BH27" s="612">
        <v>0</v>
      </c>
      <c r="BI27" s="614" t="s">
        <v>97</v>
      </c>
      <c r="BJ27" s="612">
        <v>0</v>
      </c>
      <c r="BK27" s="197" t="s">
        <v>97</v>
      </c>
      <c r="BL27" s="197" t="s">
        <v>97</v>
      </c>
      <c r="BM27" s="612">
        <f>BM28+BM30+BM31</f>
        <v>0</v>
      </c>
      <c r="BN27" s="614" t="s">
        <v>97</v>
      </c>
      <c r="BO27" s="197" t="s">
        <v>97</v>
      </c>
      <c r="BP27" s="197" t="s">
        <v>97</v>
      </c>
      <c r="BQ27" s="197" t="s">
        <v>97</v>
      </c>
      <c r="BR27" s="197" t="s">
        <v>97</v>
      </c>
      <c r="BS27" s="197" t="s">
        <v>97</v>
      </c>
      <c r="BT27" s="197" t="s">
        <v>97</v>
      </c>
      <c r="BU27" s="197" t="s">
        <v>97</v>
      </c>
      <c r="BV27" s="612">
        <v>0</v>
      </c>
      <c r="BW27" s="614" t="s">
        <v>97</v>
      </c>
      <c r="BX27" s="612">
        <v>0</v>
      </c>
      <c r="BY27" s="197" t="s">
        <v>97</v>
      </c>
      <c r="BZ27" s="197" t="s">
        <v>97</v>
      </c>
      <c r="CA27" s="612">
        <v>0</v>
      </c>
      <c r="CB27" s="612">
        <v>0</v>
      </c>
      <c r="CC27" s="198" t="s">
        <v>97</v>
      </c>
      <c r="CD27" s="198" t="s">
        <v>97</v>
      </c>
      <c r="CE27" s="198" t="s">
        <v>97</v>
      </c>
      <c r="CF27" s="198" t="s">
        <v>97</v>
      </c>
      <c r="CG27" s="198" t="s">
        <v>97</v>
      </c>
      <c r="CH27" s="198" t="s">
        <v>97</v>
      </c>
      <c r="CI27" s="198" t="s">
        <v>97</v>
      </c>
      <c r="CJ27" s="612">
        <v>0</v>
      </c>
      <c r="CK27" s="614" t="s">
        <v>97</v>
      </c>
      <c r="CL27" s="614" t="s">
        <v>97</v>
      </c>
      <c r="CM27" s="197" t="s">
        <v>97</v>
      </c>
      <c r="CN27" s="197" t="s">
        <v>97</v>
      </c>
      <c r="CO27" s="612">
        <v>0</v>
      </c>
      <c r="CP27" s="612">
        <v>0</v>
      </c>
      <c r="CQ27" s="198" t="s">
        <v>97</v>
      </c>
      <c r="CR27" s="198" t="s">
        <v>97</v>
      </c>
      <c r="CS27" s="198" t="s">
        <v>97</v>
      </c>
      <c r="CT27" s="198" t="s">
        <v>97</v>
      </c>
      <c r="CU27" s="198" t="s">
        <v>97</v>
      </c>
      <c r="CV27" s="198" t="s">
        <v>97</v>
      </c>
      <c r="CW27" s="198" t="s">
        <v>97</v>
      </c>
      <c r="CX27" s="607" t="s">
        <v>97</v>
      </c>
      <c r="CY27" s="607" t="s">
        <v>97</v>
      </c>
      <c r="CZ27" s="607" t="s">
        <v>97</v>
      </c>
      <c r="DA27" s="197" t="s">
        <v>97</v>
      </c>
      <c r="DB27" s="197" t="s">
        <v>97</v>
      </c>
      <c r="DC27" s="607">
        <f t="shared" si="17"/>
        <v>0</v>
      </c>
      <c r="DD27" s="866" t="s">
        <v>97</v>
      </c>
      <c r="DE27" s="198" t="s">
        <v>97</v>
      </c>
      <c r="DF27" s="198" t="s">
        <v>97</v>
      </c>
      <c r="DG27" s="198" t="s">
        <v>97</v>
      </c>
      <c r="DH27" s="198" t="s">
        <v>97</v>
      </c>
      <c r="DI27" s="198" t="s">
        <v>97</v>
      </c>
      <c r="DJ27" s="198" t="s">
        <v>97</v>
      </c>
      <c r="DK27" s="198" t="s">
        <v>97</v>
      </c>
      <c r="DL27" s="428" t="s">
        <v>97</v>
      </c>
      <c r="DM27" s="288"/>
      <c r="DN27" s="288"/>
      <c r="DO27" s="288"/>
      <c r="DP27" s="288"/>
      <c r="DQ27" s="288"/>
      <c r="DR27" s="288"/>
      <c r="DS27" s="288"/>
      <c r="DT27" s="288"/>
      <c r="DU27" s="288"/>
      <c r="DV27" s="288"/>
      <c r="DW27" s="288"/>
      <c r="DX27" s="288"/>
      <c r="DY27" s="288"/>
      <c r="DZ27" s="288"/>
      <c r="EA27" s="288"/>
      <c r="EB27" s="288"/>
      <c r="EC27" s="288"/>
      <c r="ED27" s="288"/>
      <c r="EE27" s="288"/>
      <c r="EF27" s="288"/>
      <c r="EG27" s="288"/>
      <c r="EH27" s="288"/>
      <c r="EI27" s="288"/>
      <c r="EJ27" s="288"/>
      <c r="EK27" s="288"/>
      <c r="EL27" s="288"/>
      <c r="EM27" s="288"/>
      <c r="EN27" s="288"/>
      <c r="EO27" s="288"/>
      <c r="EP27" s="288"/>
      <c r="EQ27" s="288"/>
      <c r="ER27" s="288"/>
      <c r="ES27" s="288"/>
      <c r="ET27" s="288"/>
      <c r="EU27" s="288"/>
      <c r="EV27" s="288"/>
      <c r="EW27" s="288"/>
      <c r="EX27" s="288"/>
      <c r="EY27" s="288"/>
      <c r="EZ27" s="288"/>
      <c r="FA27" s="288"/>
      <c r="FB27" s="288"/>
      <c r="FC27" s="288"/>
      <c r="FD27" s="288"/>
      <c r="FE27" s="288"/>
      <c r="FF27" s="288"/>
      <c r="FG27" s="288"/>
      <c r="FH27" s="288"/>
      <c r="FI27" s="288"/>
      <c r="FJ27" s="288"/>
      <c r="FK27" s="288"/>
      <c r="FL27" s="288"/>
      <c r="FM27" s="288"/>
      <c r="FN27" s="288"/>
      <c r="FO27" s="288"/>
      <c r="FP27" s="288"/>
      <c r="FQ27" s="288"/>
      <c r="FR27" s="288"/>
      <c r="FS27" s="288"/>
      <c r="FT27" s="288"/>
      <c r="FU27" s="288"/>
      <c r="FV27" s="288"/>
      <c r="FW27" s="288"/>
      <c r="FX27" s="288"/>
      <c r="FY27" s="288"/>
      <c r="FZ27" s="288"/>
      <c r="GA27" s="288"/>
      <c r="GB27" s="288"/>
      <c r="GC27" s="288"/>
      <c r="GD27" s="288"/>
      <c r="GE27" s="288"/>
      <c r="GF27" s="288"/>
      <c r="GG27" s="288"/>
      <c r="GH27" s="288"/>
      <c r="GI27" s="288"/>
      <c r="GJ27" s="288"/>
      <c r="GK27" s="288"/>
      <c r="GL27" s="288"/>
      <c r="GM27" s="288"/>
      <c r="GN27" s="288"/>
      <c r="GO27" s="288"/>
      <c r="GP27" s="288"/>
      <c r="GQ27" s="288"/>
      <c r="GR27" s="288"/>
      <c r="GS27" s="288"/>
      <c r="GT27" s="288"/>
      <c r="GU27" s="288"/>
      <c r="GV27" s="288"/>
      <c r="GW27" s="288"/>
      <c r="GX27" s="288"/>
      <c r="GY27" s="288"/>
      <c r="GZ27" s="288"/>
      <c r="HA27" s="288"/>
      <c r="HB27" s="288"/>
      <c r="HC27" s="288"/>
      <c r="HD27" s="288"/>
      <c r="HE27" s="288"/>
      <c r="HF27" s="288"/>
      <c r="HG27" s="288"/>
      <c r="HH27" s="288"/>
      <c r="HI27" s="288"/>
      <c r="HJ27" s="288"/>
      <c r="HK27" s="288"/>
      <c r="HL27" s="288"/>
      <c r="HM27" s="288"/>
      <c r="HN27" s="288"/>
      <c r="HO27" s="288"/>
      <c r="HP27" s="288"/>
      <c r="HQ27" s="288"/>
      <c r="HR27" s="288"/>
      <c r="HS27" s="288"/>
      <c r="HT27" s="288"/>
      <c r="HU27" s="288"/>
      <c r="HV27" s="288"/>
      <c r="HW27" s="288"/>
      <c r="HX27" s="288"/>
      <c r="HY27" s="288"/>
      <c r="HZ27" s="288"/>
      <c r="IA27" s="288"/>
    </row>
    <row r="28" spans="1:235" s="289" customFormat="1" ht="36" customHeight="1">
      <c r="A28" s="238" t="s">
        <v>114</v>
      </c>
      <c r="B28" s="568" t="s">
        <v>115</v>
      </c>
      <c r="C28" s="198" t="s">
        <v>97</v>
      </c>
      <c r="D28" s="198" t="s">
        <v>97</v>
      </c>
      <c r="E28" s="198" t="s">
        <v>97</v>
      </c>
      <c r="F28" s="301">
        <v>0</v>
      </c>
      <c r="G28" s="301" t="str">
        <f t="shared" ref="G28:J28" si="27">G29</f>
        <v>нд</v>
      </c>
      <c r="H28" s="301">
        <v>0</v>
      </c>
      <c r="I28" s="301">
        <f t="shared" si="27"/>
        <v>0</v>
      </c>
      <c r="J28" s="301" t="str">
        <f t="shared" si="27"/>
        <v>нд</v>
      </c>
      <c r="K28" s="198" t="s">
        <v>97</v>
      </c>
      <c r="L28" s="198" t="s">
        <v>97</v>
      </c>
      <c r="M28" s="301" t="s">
        <v>97</v>
      </c>
      <c r="N28" s="198" t="s">
        <v>97</v>
      </c>
      <c r="O28" s="301">
        <f t="shared" ref="O28:P28" si="28">SUM(O29:O34)</f>
        <v>0</v>
      </c>
      <c r="P28" s="301">
        <f t="shared" si="28"/>
        <v>0</v>
      </c>
      <c r="Q28" s="198" t="s">
        <v>97</v>
      </c>
      <c r="R28" s="301">
        <f t="shared" si="0"/>
        <v>0</v>
      </c>
      <c r="S28" s="301">
        <f t="shared" si="0"/>
        <v>0</v>
      </c>
      <c r="T28" s="141">
        <v>0</v>
      </c>
      <c r="U28" s="301">
        <f t="shared" si="0"/>
        <v>0</v>
      </c>
      <c r="V28" s="301">
        <v>0</v>
      </c>
      <c r="W28" s="301">
        <f t="shared" si="0"/>
        <v>0</v>
      </c>
      <c r="X28" s="197">
        <v>0</v>
      </c>
      <c r="Y28" s="301">
        <f t="shared" si="0"/>
        <v>0</v>
      </c>
      <c r="Z28" s="301">
        <f t="shared" si="0"/>
        <v>0</v>
      </c>
      <c r="AA28" s="301">
        <f t="shared" si="0"/>
        <v>0</v>
      </c>
      <c r="AB28" s="301">
        <f t="shared" si="1"/>
        <v>0</v>
      </c>
      <c r="AC28" s="301">
        <f t="shared" si="1"/>
        <v>0</v>
      </c>
      <c r="AD28" s="301">
        <f t="shared" si="1"/>
        <v>0</v>
      </c>
      <c r="AE28" s="301">
        <f t="shared" si="1"/>
        <v>0</v>
      </c>
      <c r="AF28" s="614" t="s">
        <v>97</v>
      </c>
      <c r="AG28" s="614" t="s">
        <v>97</v>
      </c>
      <c r="AH28" s="612">
        <v>0</v>
      </c>
      <c r="AI28" s="301" t="str">
        <f t="shared" ref="AI28:AJ28" si="29">AI29</f>
        <v>нд</v>
      </c>
      <c r="AJ28" s="301">
        <f t="shared" si="29"/>
        <v>0</v>
      </c>
      <c r="AK28" s="612">
        <f>AK29</f>
        <v>0</v>
      </c>
      <c r="AL28" s="614" t="s">
        <v>97</v>
      </c>
      <c r="AM28" s="197" t="s">
        <v>97</v>
      </c>
      <c r="AN28" s="197" t="s">
        <v>97</v>
      </c>
      <c r="AO28" s="197" t="s">
        <v>97</v>
      </c>
      <c r="AP28" s="197" t="s">
        <v>97</v>
      </c>
      <c r="AQ28" s="197" t="s">
        <v>97</v>
      </c>
      <c r="AR28" s="197" t="s">
        <v>97</v>
      </c>
      <c r="AS28" s="197" t="s">
        <v>97</v>
      </c>
      <c r="AT28" s="612">
        <v>0</v>
      </c>
      <c r="AU28" s="614" t="s">
        <v>97</v>
      </c>
      <c r="AV28" s="612">
        <f>AV29</f>
        <v>0</v>
      </c>
      <c r="AW28" s="197" t="s">
        <v>97</v>
      </c>
      <c r="AX28" s="197" t="s">
        <v>97</v>
      </c>
      <c r="AY28" s="612">
        <f>AY29</f>
        <v>0</v>
      </c>
      <c r="AZ28" s="614" t="s">
        <v>97</v>
      </c>
      <c r="BA28" s="197" t="s">
        <v>97</v>
      </c>
      <c r="BB28" s="197" t="s">
        <v>97</v>
      </c>
      <c r="BC28" s="197" t="s">
        <v>97</v>
      </c>
      <c r="BD28" s="197" t="s">
        <v>97</v>
      </c>
      <c r="BE28" s="197" t="s">
        <v>97</v>
      </c>
      <c r="BF28" s="197" t="s">
        <v>97</v>
      </c>
      <c r="BG28" s="197" t="s">
        <v>97</v>
      </c>
      <c r="BH28" s="612" t="s">
        <v>97</v>
      </c>
      <c r="BI28" s="614" t="s">
        <v>97</v>
      </c>
      <c r="BJ28" s="612">
        <v>0</v>
      </c>
      <c r="BK28" s="197" t="s">
        <v>97</v>
      </c>
      <c r="BL28" s="197" t="s">
        <v>97</v>
      </c>
      <c r="BM28" s="612">
        <f>BM29</f>
        <v>0</v>
      </c>
      <c r="BN28" s="614" t="s">
        <v>97</v>
      </c>
      <c r="BO28" s="197" t="s">
        <v>97</v>
      </c>
      <c r="BP28" s="197" t="s">
        <v>97</v>
      </c>
      <c r="BQ28" s="197" t="s">
        <v>97</v>
      </c>
      <c r="BR28" s="197" t="s">
        <v>97</v>
      </c>
      <c r="BS28" s="197" t="s">
        <v>97</v>
      </c>
      <c r="BT28" s="197" t="s">
        <v>97</v>
      </c>
      <c r="BU28" s="197" t="s">
        <v>97</v>
      </c>
      <c r="BV28" s="612">
        <v>0</v>
      </c>
      <c r="BW28" s="614" t="s">
        <v>97</v>
      </c>
      <c r="BX28" s="612">
        <f t="shared" ref="BX28:BX44" si="30">T28+AH28+AV28+BJ28</f>
        <v>0</v>
      </c>
      <c r="BY28" s="197" t="s">
        <v>97</v>
      </c>
      <c r="BZ28" s="197" t="s">
        <v>97</v>
      </c>
      <c r="CA28" s="612">
        <f>CA29</f>
        <v>0</v>
      </c>
      <c r="CB28" s="612">
        <v>0</v>
      </c>
      <c r="CC28" s="198" t="s">
        <v>97</v>
      </c>
      <c r="CD28" s="198" t="s">
        <v>97</v>
      </c>
      <c r="CE28" s="198" t="s">
        <v>97</v>
      </c>
      <c r="CF28" s="198" t="s">
        <v>97</v>
      </c>
      <c r="CG28" s="198" t="s">
        <v>97</v>
      </c>
      <c r="CH28" s="198" t="s">
        <v>97</v>
      </c>
      <c r="CI28" s="198" t="s">
        <v>97</v>
      </c>
      <c r="CJ28" s="612">
        <v>0</v>
      </c>
      <c r="CK28" s="614" t="s">
        <v>97</v>
      </c>
      <c r="CL28" s="614" t="s">
        <v>97</v>
      </c>
      <c r="CM28" s="197" t="s">
        <v>97</v>
      </c>
      <c r="CN28" s="197" t="s">
        <v>97</v>
      </c>
      <c r="CO28" s="612">
        <v>0</v>
      </c>
      <c r="CP28" s="612">
        <v>0</v>
      </c>
      <c r="CQ28" s="198" t="s">
        <v>97</v>
      </c>
      <c r="CR28" s="198" t="s">
        <v>97</v>
      </c>
      <c r="CS28" s="198" t="s">
        <v>97</v>
      </c>
      <c r="CT28" s="198" t="s">
        <v>97</v>
      </c>
      <c r="CU28" s="198" t="s">
        <v>97</v>
      </c>
      <c r="CV28" s="198" t="s">
        <v>97</v>
      </c>
      <c r="CW28" s="198" t="s">
        <v>97</v>
      </c>
      <c r="CX28" s="607" t="s">
        <v>97</v>
      </c>
      <c r="CY28" s="607" t="s">
        <v>97</v>
      </c>
      <c r="CZ28" s="607">
        <v>0</v>
      </c>
      <c r="DA28" s="197" t="s">
        <v>97</v>
      </c>
      <c r="DB28" s="197" t="s">
        <v>97</v>
      </c>
      <c r="DC28" s="607">
        <f t="shared" si="17"/>
        <v>0</v>
      </c>
      <c r="DD28" s="866" t="s">
        <v>97</v>
      </c>
      <c r="DE28" s="198" t="s">
        <v>97</v>
      </c>
      <c r="DF28" s="198" t="s">
        <v>97</v>
      </c>
      <c r="DG28" s="198" t="s">
        <v>97</v>
      </c>
      <c r="DH28" s="198" t="s">
        <v>97</v>
      </c>
      <c r="DI28" s="198" t="s">
        <v>97</v>
      </c>
      <c r="DJ28" s="198" t="s">
        <v>97</v>
      </c>
      <c r="DK28" s="198" t="s">
        <v>97</v>
      </c>
      <c r="DL28" s="429" t="str">
        <f>DL29</f>
        <v>нд</v>
      </c>
      <c r="DM28" s="288"/>
      <c r="DN28" s="288"/>
      <c r="DO28" s="288"/>
      <c r="DP28" s="288"/>
      <c r="DQ28" s="288"/>
      <c r="DR28" s="288"/>
      <c r="DS28" s="288"/>
      <c r="DT28" s="288"/>
      <c r="DU28" s="288"/>
      <c r="DV28" s="288"/>
      <c r="DW28" s="288"/>
      <c r="DX28" s="288"/>
      <c r="DY28" s="288"/>
      <c r="DZ28" s="288"/>
      <c r="EA28" s="288"/>
      <c r="EB28" s="288"/>
      <c r="EC28" s="288"/>
      <c r="ED28" s="288"/>
      <c r="EE28" s="288"/>
      <c r="EF28" s="288"/>
      <c r="EG28" s="288"/>
      <c r="EH28" s="288"/>
      <c r="EI28" s="288"/>
      <c r="EJ28" s="288"/>
      <c r="EK28" s="288"/>
      <c r="EL28" s="288"/>
      <c r="EM28" s="288"/>
      <c r="EN28" s="288"/>
      <c r="EO28" s="288"/>
      <c r="EP28" s="288"/>
      <c r="EQ28" s="288"/>
      <c r="ER28" s="288"/>
      <c r="ES28" s="288"/>
      <c r="ET28" s="288"/>
      <c r="EU28" s="288"/>
      <c r="EV28" s="288"/>
      <c r="EW28" s="288"/>
      <c r="EX28" s="288"/>
      <c r="EY28" s="288"/>
      <c r="EZ28" s="288"/>
      <c r="FA28" s="288"/>
      <c r="FB28" s="288"/>
      <c r="FC28" s="288"/>
      <c r="FD28" s="288"/>
      <c r="FE28" s="288"/>
      <c r="FF28" s="288"/>
      <c r="FG28" s="288"/>
      <c r="FH28" s="288"/>
      <c r="FI28" s="288"/>
      <c r="FJ28" s="288"/>
      <c r="FK28" s="288"/>
      <c r="FL28" s="288"/>
      <c r="FM28" s="288"/>
      <c r="FN28" s="288"/>
      <c r="FO28" s="288"/>
      <c r="FP28" s="288"/>
      <c r="FQ28" s="288"/>
      <c r="FR28" s="288"/>
      <c r="FS28" s="288"/>
      <c r="FT28" s="288"/>
      <c r="FU28" s="288"/>
      <c r="FV28" s="288"/>
      <c r="FW28" s="288"/>
      <c r="FX28" s="288"/>
      <c r="FY28" s="288"/>
      <c r="FZ28" s="288"/>
      <c r="GA28" s="288"/>
      <c r="GB28" s="288"/>
      <c r="GC28" s="288"/>
      <c r="GD28" s="288"/>
      <c r="GE28" s="288"/>
      <c r="GF28" s="288"/>
      <c r="GG28" s="288"/>
      <c r="GH28" s="288"/>
      <c r="GI28" s="288"/>
      <c r="GJ28" s="288"/>
      <c r="GK28" s="288"/>
      <c r="GL28" s="288"/>
      <c r="GM28" s="288"/>
      <c r="GN28" s="288"/>
      <c r="GO28" s="288"/>
      <c r="GP28" s="288"/>
      <c r="GQ28" s="288"/>
      <c r="GR28" s="288"/>
      <c r="GS28" s="288"/>
      <c r="GT28" s="288"/>
      <c r="GU28" s="288"/>
      <c r="GV28" s="288"/>
      <c r="GW28" s="288"/>
      <c r="GX28" s="288"/>
      <c r="GY28" s="288"/>
      <c r="GZ28" s="288"/>
      <c r="HA28" s="288"/>
      <c r="HB28" s="288"/>
      <c r="HC28" s="288"/>
      <c r="HD28" s="288"/>
      <c r="HE28" s="288"/>
      <c r="HF28" s="288"/>
      <c r="HG28" s="288"/>
      <c r="HH28" s="288"/>
      <c r="HI28" s="288"/>
      <c r="HJ28" s="288"/>
      <c r="HK28" s="288"/>
      <c r="HL28" s="288"/>
      <c r="HM28" s="288"/>
      <c r="HN28" s="288"/>
      <c r="HO28" s="288"/>
      <c r="HP28" s="288"/>
      <c r="HQ28" s="288"/>
      <c r="HR28" s="288"/>
      <c r="HS28" s="288"/>
      <c r="HT28" s="288"/>
      <c r="HU28" s="288"/>
      <c r="HV28" s="288"/>
      <c r="HW28" s="288"/>
      <c r="HX28" s="288"/>
      <c r="HY28" s="288"/>
      <c r="HZ28" s="288"/>
      <c r="IA28" s="288"/>
    </row>
    <row r="29" spans="1:235" s="289" customFormat="1" ht="31.5">
      <c r="A29" s="238" t="s">
        <v>116</v>
      </c>
      <c r="B29" s="568" t="s">
        <v>117</v>
      </c>
      <c r="C29" s="198" t="s">
        <v>97</v>
      </c>
      <c r="D29" s="198" t="s">
        <v>97</v>
      </c>
      <c r="E29" s="198" t="s">
        <v>97</v>
      </c>
      <c r="F29" s="301">
        <v>0</v>
      </c>
      <c r="G29" s="198" t="s">
        <v>97</v>
      </c>
      <c r="H29" s="301">
        <v>0</v>
      </c>
      <c r="I29" s="301">
        <f t="shared" ref="I29:I31" si="31">AK29+AY29</f>
        <v>0</v>
      </c>
      <c r="J29" s="198" t="s">
        <v>97</v>
      </c>
      <c r="K29" s="198" t="s">
        <v>97</v>
      </c>
      <c r="L29" s="198" t="s">
        <v>97</v>
      </c>
      <c r="M29" s="301" t="s">
        <v>97</v>
      </c>
      <c r="N29" s="198" t="s">
        <v>97</v>
      </c>
      <c r="O29" s="301">
        <f t="shared" ref="O29:P29" si="32">SUM(O30:O35)</f>
        <v>0</v>
      </c>
      <c r="P29" s="301">
        <f t="shared" si="32"/>
        <v>0</v>
      </c>
      <c r="Q29" s="198" t="s">
        <v>97</v>
      </c>
      <c r="R29" s="301">
        <f t="shared" si="0"/>
        <v>0</v>
      </c>
      <c r="S29" s="301">
        <f t="shared" si="0"/>
        <v>0</v>
      </c>
      <c r="T29" s="141">
        <v>0</v>
      </c>
      <c r="U29" s="301">
        <f t="shared" si="0"/>
        <v>0</v>
      </c>
      <c r="V29" s="301">
        <v>0</v>
      </c>
      <c r="W29" s="301">
        <f t="shared" si="0"/>
        <v>0</v>
      </c>
      <c r="X29" s="197">
        <v>0</v>
      </c>
      <c r="Y29" s="301">
        <f t="shared" si="0"/>
        <v>0</v>
      </c>
      <c r="Z29" s="301">
        <f t="shared" si="0"/>
        <v>0</v>
      </c>
      <c r="AA29" s="301">
        <f t="shared" si="0"/>
        <v>0</v>
      </c>
      <c r="AB29" s="301">
        <f t="shared" si="1"/>
        <v>0</v>
      </c>
      <c r="AC29" s="301">
        <f t="shared" si="1"/>
        <v>0</v>
      </c>
      <c r="AD29" s="301">
        <f t="shared" si="1"/>
        <v>0</v>
      </c>
      <c r="AE29" s="301">
        <f t="shared" si="1"/>
        <v>0</v>
      </c>
      <c r="AF29" s="614" t="s">
        <v>97</v>
      </c>
      <c r="AG29" s="614" t="s">
        <v>97</v>
      </c>
      <c r="AH29" s="612">
        <f>AH30+AH32+AH33</f>
        <v>0</v>
      </c>
      <c r="AI29" s="198" t="s">
        <v>97</v>
      </c>
      <c r="AJ29" s="197">
        <v>0</v>
      </c>
      <c r="AK29" s="612">
        <v>0</v>
      </c>
      <c r="AL29" s="614" t="s">
        <v>97</v>
      </c>
      <c r="AM29" s="197" t="s">
        <v>97</v>
      </c>
      <c r="AN29" s="197" t="s">
        <v>97</v>
      </c>
      <c r="AO29" s="197" t="s">
        <v>97</v>
      </c>
      <c r="AP29" s="197" t="s">
        <v>97</v>
      </c>
      <c r="AQ29" s="197" t="s">
        <v>97</v>
      </c>
      <c r="AR29" s="197" t="s">
        <v>97</v>
      </c>
      <c r="AS29" s="197" t="s">
        <v>97</v>
      </c>
      <c r="AT29" s="612">
        <v>0</v>
      </c>
      <c r="AU29" s="614" t="s">
        <v>97</v>
      </c>
      <c r="AV29" s="612">
        <v>0</v>
      </c>
      <c r="AW29" s="197" t="s">
        <v>97</v>
      </c>
      <c r="AX29" s="197" t="s">
        <v>97</v>
      </c>
      <c r="AY29" s="612">
        <v>0</v>
      </c>
      <c r="AZ29" s="614" t="s">
        <v>97</v>
      </c>
      <c r="BA29" s="197" t="s">
        <v>97</v>
      </c>
      <c r="BB29" s="197" t="s">
        <v>97</v>
      </c>
      <c r="BC29" s="197" t="s">
        <v>97</v>
      </c>
      <c r="BD29" s="197" t="s">
        <v>97</v>
      </c>
      <c r="BE29" s="197" t="s">
        <v>97</v>
      </c>
      <c r="BF29" s="197" t="s">
        <v>97</v>
      </c>
      <c r="BG29" s="197" t="s">
        <v>97</v>
      </c>
      <c r="BH29" s="612" t="s">
        <v>97</v>
      </c>
      <c r="BI29" s="614" t="s">
        <v>97</v>
      </c>
      <c r="BJ29" s="612">
        <v>0</v>
      </c>
      <c r="BK29" s="197" t="s">
        <v>97</v>
      </c>
      <c r="BL29" s="197" t="s">
        <v>97</v>
      </c>
      <c r="BM29" s="612">
        <v>0</v>
      </c>
      <c r="BN29" s="614" t="s">
        <v>97</v>
      </c>
      <c r="BO29" s="197" t="s">
        <v>97</v>
      </c>
      <c r="BP29" s="197" t="s">
        <v>97</v>
      </c>
      <c r="BQ29" s="197" t="s">
        <v>97</v>
      </c>
      <c r="BR29" s="197" t="s">
        <v>97</v>
      </c>
      <c r="BS29" s="197" t="s">
        <v>97</v>
      </c>
      <c r="BT29" s="197" t="s">
        <v>97</v>
      </c>
      <c r="BU29" s="197" t="s">
        <v>97</v>
      </c>
      <c r="BV29" s="612">
        <v>0</v>
      </c>
      <c r="BW29" s="614" t="s">
        <v>97</v>
      </c>
      <c r="BX29" s="612">
        <f t="shared" si="30"/>
        <v>0</v>
      </c>
      <c r="BY29" s="197" t="s">
        <v>97</v>
      </c>
      <c r="BZ29" s="197" t="s">
        <v>97</v>
      </c>
      <c r="CA29" s="612">
        <v>0</v>
      </c>
      <c r="CB29" s="612">
        <v>0</v>
      </c>
      <c r="CC29" s="198" t="s">
        <v>97</v>
      </c>
      <c r="CD29" s="198" t="s">
        <v>97</v>
      </c>
      <c r="CE29" s="198" t="s">
        <v>97</v>
      </c>
      <c r="CF29" s="198" t="s">
        <v>97</v>
      </c>
      <c r="CG29" s="198" t="s">
        <v>97</v>
      </c>
      <c r="CH29" s="198" t="s">
        <v>97</v>
      </c>
      <c r="CI29" s="198" t="s">
        <v>97</v>
      </c>
      <c r="CJ29" s="612">
        <v>0</v>
      </c>
      <c r="CK29" s="614" t="s">
        <v>97</v>
      </c>
      <c r="CL29" s="614" t="s">
        <v>97</v>
      </c>
      <c r="CM29" s="197" t="s">
        <v>97</v>
      </c>
      <c r="CN29" s="197" t="s">
        <v>97</v>
      </c>
      <c r="CO29" s="612">
        <v>0</v>
      </c>
      <c r="CP29" s="612">
        <v>0</v>
      </c>
      <c r="CQ29" s="198" t="s">
        <v>97</v>
      </c>
      <c r="CR29" s="198" t="s">
        <v>97</v>
      </c>
      <c r="CS29" s="198" t="s">
        <v>97</v>
      </c>
      <c r="CT29" s="198" t="s">
        <v>97</v>
      </c>
      <c r="CU29" s="198" t="s">
        <v>97</v>
      </c>
      <c r="CV29" s="198" t="s">
        <v>97</v>
      </c>
      <c r="CW29" s="198" t="s">
        <v>97</v>
      </c>
      <c r="CX29" s="607" t="s">
        <v>97</v>
      </c>
      <c r="CY29" s="607" t="s">
        <v>97</v>
      </c>
      <c r="CZ29" s="607">
        <v>0</v>
      </c>
      <c r="DA29" s="197" t="s">
        <v>97</v>
      </c>
      <c r="DB29" s="197" t="s">
        <v>97</v>
      </c>
      <c r="DC29" s="607">
        <f t="shared" si="17"/>
        <v>0</v>
      </c>
      <c r="DD29" s="866" t="s">
        <v>97</v>
      </c>
      <c r="DE29" s="198" t="s">
        <v>97</v>
      </c>
      <c r="DF29" s="198" t="s">
        <v>97</v>
      </c>
      <c r="DG29" s="198" t="s">
        <v>97</v>
      </c>
      <c r="DH29" s="198" t="s">
        <v>97</v>
      </c>
      <c r="DI29" s="198" t="s">
        <v>97</v>
      </c>
      <c r="DJ29" s="198" t="s">
        <v>97</v>
      </c>
      <c r="DK29" s="198" t="s">
        <v>97</v>
      </c>
      <c r="DL29" s="216" t="s">
        <v>97</v>
      </c>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8"/>
      <c r="EI29" s="288"/>
      <c r="EJ29" s="288"/>
      <c r="EK29" s="288"/>
      <c r="EL29" s="288"/>
      <c r="EM29" s="288"/>
      <c r="EN29" s="288"/>
      <c r="EO29" s="288"/>
      <c r="EP29" s="288"/>
      <c r="EQ29" s="288"/>
      <c r="ER29" s="288"/>
      <c r="ES29" s="288"/>
      <c r="ET29" s="288"/>
      <c r="EU29" s="288"/>
      <c r="EV29" s="288"/>
      <c r="EW29" s="288"/>
      <c r="EX29" s="288"/>
      <c r="EY29" s="288"/>
      <c r="EZ29" s="288"/>
      <c r="FA29" s="288"/>
      <c r="FB29" s="288"/>
      <c r="FC29" s="288"/>
      <c r="FD29" s="288"/>
      <c r="FE29" s="288"/>
      <c r="FF29" s="288"/>
      <c r="FG29" s="288"/>
      <c r="FH29" s="288"/>
      <c r="FI29" s="288"/>
      <c r="FJ29" s="288"/>
      <c r="FK29" s="288"/>
      <c r="FL29" s="288"/>
      <c r="FM29" s="288"/>
      <c r="FN29" s="288"/>
      <c r="FO29" s="288"/>
      <c r="FP29" s="288"/>
      <c r="FQ29" s="288"/>
      <c r="FR29" s="288"/>
      <c r="FS29" s="288"/>
      <c r="FT29" s="288"/>
      <c r="FU29" s="288"/>
      <c r="FV29" s="288"/>
      <c r="FW29" s="288"/>
      <c r="FX29" s="288"/>
      <c r="FY29" s="288"/>
      <c r="FZ29" s="288"/>
      <c r="GA29" s="288"/>
      <c r="GB29" s="288"/>
      <c r="GC29" s="288"/>
      <c r="GD29" s="288"/>
      <c r="GE29" s="288"/>
      <c r="GF29" s="288"/>
      <c r="GG29" s="288"/>
      <c r="GH29" s="288"/>
      <c r="GI29" s="288"/>
      <c r="GJ29" s="288"/>
      <c r="GK29" s="288"/>
      <c r="GL29" s="288"/>
      <c r="GM29" s="288"/>
      <c r="GN29" s="288"/>
      <c r="GO29" s="288"/>
      <c r="GP29" s="288"/>
      <c r="GQ29" s="288"/>
      <c r="GR29" s="288"/>
      <c r="GS29" s="288"/>
      <c r="GT29" s="288"/>
      <c r="GU29" s="288"/>
      <c r="GV29" s="288"/>
      <c r="GW29" s="288"/>
      <c r="GX29" s="288"/>
      <c r="GY29" s="288"/>
      <c r="GZ29" s="288"/>
      <c r="HA29" s="288"/>
      <c r="HB29" s="288"/>
      <c r="HC29" s="288"/>
      <c r="HD29" s="288"/>
      <c r="HE29" s="288"/>
      <c r="HF29" s="288"/>
      <c r="HG29" s="288"/>
      <c r="HH29" s="288"/>
      <c r="HI29" s="288"/>
      <c r="HJ29" s="288"/>
      <c r="HK29" s="288"/>
      <c r="HL29" s="288"/>
      <c r="HM29" s="288"/>
      <c r="HN29" s="288"/>
      <c r="HO29" s="288"/>
      <c r="HP29" s="288"/>
      <c r="HQ29" s="288"/>
      <c r="HR29" s="288"/>
      <c r="HS29" s="288"/>
      <c r="HT29" s="288"/>
      <c r="HU29" s="288"/>
      <c r="HV29" s="288"/>
      <c r="HW29" s="288"/>
      <c r="HX29" s="288"/>
      <c r="HY29" s="288"/>
      <c r="HZ29" s="288"/>
      <c r="IA29" s="288"/>
    </row>
    <row r="30" spans="1:235" s="289" customFormat="1" ht="32.25" customHeight="1">
      <c r="A30" s="238" t="s">
        <v>118</v>
      </c>
      <c r="B30" s="568" t="s">
        <v>119</v>
      </c>
      <c r="C30" s="198" t="s">
        <v>97</v>
      </c>
      <c r="D30" s="198" t="s">
        <v>97</v>
      </c>
      <c r="E30" s="198" t="s">
        <v>97</v>
      </c>
      <c r="F30" s="301">
        <f>AH30+AV30</f>
        <v>0</v>
      </c>
      <c r="G30" s="198" t="s">
        <v>97</v>
      </c>
      <c r="H30" s="301">
        <v>0</v>
      </c>
      <c r="I30" s="301">
        <f t="shared" si="31"/>
        <v>0</v>
      </c>
      <c r="J30" s="198" t="s">
        <v>97</v>
      </c>
      <c r="K30" s="198" t="s">
        <v>97</v>
      </c>
      <c r="L30" s="198" t="s">
        <v>97</v>
      </c>
      <c r="M30" s="301" t="s">
        <v>97</v>
      </c>
      <c r="N30" s="198" t="s">
        <v>97</v>
      </c>
      <c r="O30" s="301">
        <f t="shared" ref="O30:P30" si="33">SUM(O31:O36)</f>
        <v>0</v>
      </c>
      <c r="P30" s="301">
        <f t="shared" si="33"/>
        <v>0</v>
      </c>
      <c r="Q30" s="198" t="s">
        <v>97</v>
      </c>
      <c r="R30" s="301">
        <f t="shared" si="0"/>
        <v>0</v>
      </c>
      <c r="S30" s="301">
        <f t="shared" si="0"/>
        <v>0</v>
      </c>
      <c r="T30" s="141">
        <v>0</v>
      </c>
      <c r="U30" s="301">
        <f t="shared" si="0"/>
        <v>0</v>
      </c>
      <c r="V30" s="301">
        <v>0</v>
      </c>
      <c r="W30" s="301">
        <f t="shared" si="0"/>
        <v>0</v>
      </c>
      <c r="X30" s="197">
        <v>0</v>
      </c>
      <c r="Y30" s="301">
        <f t="shared" si="0"/>
        <v>0</v>
      </c>
      <c r="Z30" s="301">
        <f t="shared" si="0"/>
        <v>0</v>
      </c>
      <c r="AA30" s="301">
        <f t="shared" si="0"/>
        <v>0</v>
      </c>
      <c r="AB30" s="301">
        <f t="shared" si="1"/>
        <v>0</v>
      </c>
      <c r="AC30" s="301">
        <f t="shared" si="1"/>
        <v>0</v>
      </c>
      <c r="AD30" s="301">
        <f t="shared" si="1"/>
        <v>0</v>
      </c>
      <c r="AE30" s="301">
        <f t="shared" si="1"/>
        <v>0</v>
      </c>
      <c r="AF30" s="614" t="s">
        <v>97</v>
      </c>
      <c r="AG30" s="614" t="s">
        <v>97</v>
      </c>
      <c r="AH30" s="612">
        <v>0</v>
      </c>
      <c r="AI30" s="198" t="s">
        <v>97</v>
      </c>
      <c r="AJ30" s="197">
        <v>0</v>
      </c>
      <c r="AK30" s="612">
        <v>0</v>
      </c>
      <c r="AL30" s="614" t="s">
        <v>97</v>
      </c>
      <c r="AM30" s="197" t="s">
        <v>97</v>
      </c>
      <c r="AN30" s="197" t="s">
        <v>97</v>
      </c>
      <c r="AO30" s="197" t="s">
        <v>97</v>
      </c>
      <c r="AP30" s="197" t="s">
        <v>97</v>
      </c>
      <c r="AQ30" s="197" t="s">
        <v>97</v>
      </c>
      <c r="AR30" s="197" t="s">
        <v>97</v>
      </c>
      <c r="AS30" s="197" t="s">
        <v>97</v>
      </c>
      <c r="AT30" s="612">
        <v>0</v>
      </c>
      <c r="AU30" s="614" t="s">
        <v>97</v>
      </c>
      <c r="AV30" s="612">
        <v>0</v>
      </c>
      <c r="AW30" s="197" t="s">
        <v>97</v>
      </c>
      <c r="AX30" s="197" t="s">
        <v>97</v>
      </c>
      <c r="AY30" s="612">
        <v>0</v>
      </c>
      <c r="AZ30" s="614" t="s">
        <v>97</v>
      </c>
      <c r="BA30" s="197" t="s">
        <v>97</v>
      </c>
      <c r="BB30" s="197" t="s">
        <v>97</v>
      </c>
      <c r="BC30" s="197" t="s">
        <v>97</v>
      </c>
      <c r="BD30" s="197" t="s">
        <v>97</v>
      </c>
      <c r="BE30" s="197" t="s">
        <v>97</v>
      </c>
      <c r="BF30" s="197" t="s">
        <v>97</v>
      </c>
      <c r="BG30" s="197" t="s">
        <v>97</v>
      </c>
      <c r="BH30" s="612" t="s">
        <v>97</v>
      </c>
      <c r="BI30" s="614" t="s">
        <v>97</v>
      </c>
      <c r="BJ30" s="612">
        <v>0</v>
      </c>
      <c r="BK30" s="197" t="s">
        <v>97</v>
      </c>
      <c r="BL30" s="197" t="s">
        <v>97</v>
      </c>
      <c r="BM30" s="612">
        <v>0</v>
      </c>
      <c r="BN30" s="614" t="s">
        <v>97</v>
      </c>
      <c r="BO30" s="197" t="s">
        <v>97</v>
      </c>
      <c r="BP30" s="197" t="s">
        <v>97</v>
      </c>
      <c r="BQ30" s="197" t="s">
        <v>97</v>
      </c>
      <c r="BR30" s="197" t="s">
        <v>97</v>
      </c>
      <c r="BS30" s="197" t="s">
        <v>97</v>
      </c>
      <c r="BT30" s="197" t="s">
        <v>97</v>
      </c>
      <c r="BU30" s="197" t="s">
        <v>97</v>
      </c>
      <c r="BV30" s="612">
        <v>0</v>
      </c>
      <c r="BW30" s="614" t="s">
        <v>97</v>
      </c>
      <c r="BX30" s="612">
        <f t="shared" si="30"/>
        <v>0</v>
      </c>
      <c r="BY30" s="197" t="s">
        <v>97</v>
      </c>
      <c r="BZ30" s="197" t="s">
        <v>97</v>
      </c>
      <c r="CA30" s="612">
        <v>0</v>
      </c>
      <c r="CB30" s="612">
        <v>0</v>
      </c>
      <c r="CC30" s="198" t="s">
        <v>97</v>
      </c>
      <c r="CD30" s="198" t="s">
        <v>97</v>
      </c>
      <c r="CE30" s="198" t="s">
        <v>97</v>
      </c>
      <c r="CF30" s="198" t="s">
        <v>97</v>
      </c>
      <c r="CG30" s="198" t="s">
        <v>97</v>
      </c>
      <c r="CH30" s="198" t="s">
        <v>97</v>
      </c>
      <c r="CI30" s="198" t="s">
        <v>97</v>
      </c>
      <c r="CJ30" s="612">
        <v>0</v>
      </c>
      <c r="CK30" s="614" t="s">
        <v>97</v>
      </c>
      <c r="CL30" s="614" t="s">
        <v>97</v>
      </c>
      <c r="CM30" s="197" t="s">
        <v>97</v>
      </c>
      <c r="CN30" s="197" t="s">
        <v>97</v>
      </c>
      <c r="CO30" s="612">
        <v>0</v>
      </c>
      <c r="CP30" s="612">
        <v>0</v>
      </c>
      <c r="CQ30" s="198" t="s">
        <v>97</v>
      </c>
      <c r="CR30" s="198" t="s">
        <v>97</v>
      </c>
      <c r="CS30" s="198" t="s">
        <v>97</v>
      </c>
      <c r="CT30" s="198" t="s">
        <v>97</v>
      </c>
      <c r="CU30" s="198" t="s">
        <v>97</v>
      </c>
      <c r="CV30" s="198" t="s">
        <v>97</v>
      </c>
      <c r="CW30" s="198" t="s">
        <v>97</v>
      </c>
      <c r="CX30" s="607" t="s">
        <v>97</v>
      </c>
      <c r="CY30" s="607" t="s">
        <v>97</v>
      </c>
      <c r="CZ30" s="607">
        <v>0</v>
      </c>
      <c r="DA30" s="197" t="s">
        <v>97</v>
      </c>
      <c r="DB30" s="197" t="s">
        <v>97</v>
      </c>
      <c r="DC30" s="607">
        <f t="shared" si="17"/>
        <v>0</v>
      </c>
      <c r="DD30" s="866" t="s">
        <v>97</v>
      </c>
      <c r="DE30" s="198" t="s">
        <v>97</v>
      </c>
      <c r="DF30" s="198" t="s">
        <v>97</v>
      </c>
      <c r="DG30" s="198" t="s">
        <v>97</v>
      </c>
      <c r="DH30" s="198" t="s">
        <v>97</v>
      </c>
      <c r="DI30" s="198" t="s">
        <v>97</v>
      </c>
      <c r="DJ30" s="198" t="s">
        <v>97</v>
      </c>
      <c r="DK30" s="198" t="s">
        <v>97</v>
      </c>
      <c r="DL30" s="216" t="s">
        <v>97</v>
      </c>
      <c r="DM30" s="288"/>
      <c r="DN30" s="288"/>
      <c r="DO30" s="288"/>
      <c r="DP30" s="288"/>
      <c r="DQ30" s="288"/>
      <c r="DR30" s="288"/>
      <c r="DS30" s="288"/>
      <c r="DT30" s="288"/>
      <c r="DU30" s="288"/>
      <c r="DV30" s="288"/>
      <c r="DW30" s="288"/>
      <c r="DX30" s="288"/>
      <c r="DY30" s="288"/>
      <c r="DZ30" s="288"/>
      <c r="EA30" s="288"/>
      <c r="EB30" s="288"/>
      <c r="EC30" s="288"/>
      <c r="ED30" s="288"/>
      <c r="EE30" s="288"/>
      <c r="EF30" s="288"/>
      <c r="EG30" s="288"/>
      <c r="EH30" s="288"/>
      <c r="EI30" s="288"/>
      <c r="EJ30" s="288"/>
      <c r="EK30" s="288"/>
      <c r="EL30" s="288"/>
      <c r="EM30" s="288"/>
      <c r="EN30" s="288"/>
      <c r="EO30" s="288"/>
      <c r="EP30" s="288"/>
      <c r="EQ30" s="288"/>
      <c r="ER30" s="288"/>
      <c r="ES30" s="288"/>
      <c r="ET30" s="288"/>
      <c r="EU30" s="288"/>
      <c r="EV30" s="288"/>
      <c r="EW30" s="288"/>
      <c r="EX30" s="288"/>
      <c r="EY30" s="288"/>
      <c r="EZ30" s="288"/>
      <c r="FA30" s="288"/>
      <c r="FB30" s="288"/>
      <c r="FC30" s="288"/>
      <c r="FD30" s="288"/>
      <c r="FE30" s="288"/>
      <c r="FF30" s="288"/>
      <c r="FG30" s="288"/>
      <c r="FH30" s="288"/>
      <c r="FI30" s="288"/>
      <c r="FJ30" s="288"/>
      <c r="FK30" s="288"/>
      <c r="FL30" s="288"/>
      <c r="FM30" s="288"/>
      <c r="FN30" s="288"/>
      <c r="FO30" s="288"/>
      <c r="FP30" s="288"/>
      <c r="FQ30" s="288"/>
      <c r="FR30" s="288"/>
      <c r="FS30" s="288"/>
      <c r="FT30" s="288"/>
      <c r="FU30" s="288"/>
      <c r="FV30" s="288"/>
      <c r="FW30" s="288"/>
      <c r="FX30" s="288"/>
      <c r="FY30" s="288"/>
      <c r="FZ30" s="288"/>
      <c r="GA30" s="288"/>
      <c r="GB30" s="288"/>
      <c r="GC30" s="288"/>
      <c r="GD30" s="288"/>
      <c r="GE30" s="288"/>
      <c r="GF30" s="288"/>
      <c r="GG30" s="288"/>
      <c r="GH30" s="288"/>
      <c r="GI30" s="288"/>
      <c r="GJ30" s="288"/>
      <c r="GK30" s="288"/>
      <c r="GL30" s="288"/>
      <c r="GM30" s="288"/>
      <c r="GN30" s="288"/>
      <c r="GO30" s="288"/>
      <c r="GP30" s="288"/>
      <c r="GQ30" s="288"/>
      <c r="GR30" s="288"/>
      <c r="GS30" s="288"/>
      <c r="GT30" s="288"/>
      <c r="GU30" s="288"/>
      <c r="GV30" s="288"/>
      <c r="GW30" s="288"/>
      <c r="GX30" s="288"/>
      <c r="GY30" s="288"/>
      <c r="GZ30" s="288"/>
      <c r="HA30" s="288"/>
      <c r="HB30" s="288"/>
      <c r="HC30" s="288"/>
      <c r="HD30" s="288"/>
      <c r="HE30" s="288"/>
      <c r="HF30" s="288"/>
      <c r="HG30" s="288"/>
      <c r="HH30" s="288"/>
      <c r="HI30" s="288"/>
      <c r="HJ30" s="288"/>
      <c r="HK30" s="288"/>
      <c r="HL30" s="288"/>
      <c r="HM30" s="288"/>
      <c r="HN30" s="288"/>
      <c r="HO30" s="288"/>
      <c r="HP30" s="288"/>
      <c r="HQ30" s="288"/>
      <c r="HR30" s="288"/>
      <c r="HS30" s="288"/>
      <c r="HT30" s="288"/>
      <c r="HU30" s="288"/>
      <c r="HV30" s="288"/>
      <c r="HW30" s="288"/>
      <c r="HX30" s="288"/>
      <c r="HY30" s="288"/>
      <c r="HZ30" s="288"/>
      <c r="IA30" s="288"/>
    </row>
    <row r="31" spans="1:235" s="289" customFormat="1" ht="31.5" customHeight="1">
      <c r="A31" s="238" t="s">
        <v>120</v>
      </c>
      <c r="B31" s="568" t="s">
        <v>121</v>
      </c>
      <c r="C31" s="198" t="s">
        <v>97</v>
      </c>
      <c r="D31" s="198" t="s">
        <v>97</v>
      </c>
      <c r="E31" s="198" t="s">
        <v>97</v>
      </c>
      <c r="F31" s="301">
        <f>AH31+AV31</f>
        <v>0</v>
      </c>
      <c r="G31" s="198" t="s">
        <v>97</v>
      </c>
      <c r="H31" s="301">
        <v>0</v>
      </c>
      <c r="I31" s="301">
        <f t="shared" si="31"/>
        <v>0</v>
      </c>
      <c r="J31" s="198" t="s">
        <v>97</v>
      </c>
      <c r="K31" s="198" t="s">
        <v>97</v>
      </c>
      <c r="L31" s="198" t="s">
        <v>97</v>
      </c>
      <c r="M31" s="301" t="s">
        <v>97</v>
      </c>
      <c r="N31" s="198" t="s">
        <v>97</v>
      </c>
      <c r="O31" s="301">
        <f t="shared" ref="O31:P31" si="34">SUM(O32:O37)</f>
        <v>0</v>
      </c>
      <c r="P31" s="301">
        <f t="shared" si="34"/>
        <v>0</v>
      </c>
      <c r="Q31" s="198" t="s">
        <v>97</v>
      </c>
      <c r="R31" s="301">
        <f t="shared" si="0"/>
        <v>0</v>
      </c>
      <c r="S31" s="301">
        <f t="shared" si="0"/>
        <v>0</v>
      </c>
      <c r="T31" s="141">
        <v>0</v>
      </c>
      <c r="U31" s="301">
        <f t="shared" si="0"/>
        <v>0</v>
      </c>
      <c r="V31" s="301">
        <v>0</v>
      </c>
      <c r="W31" s="301">
        <f t="shared" si="0"/>
        <v>0</v>
      </c>
      <c r="X31" s="197">
        <v>0</v>
      </c>
      <c r="Y31" s="301">
        <f t="shared" si="0"/>
        <v>0</v>
      </c>
      <c r="Z31" s="301">
        <f t="shared" si="0"/>
        <v>0</v>
      </c>
      <c r="AA31" s="301">
        <f t="shared" si="0"/>
        <v>0</v>
      </c>
      <c r="AB31" s="301">
        <f t="shared" si="1"/>
        <v>0</v>
      </c>
      <c r="AC31" s="301">
        <f t="shared" si="1"/>
        <v>0</v>
      </c>
      <c r="AD31" s="301">
        <f t="shared" si="1"/>
        <v>0</v>
      </c>
      <c r="AE31" s="301">
        <f t="shared" si="1"/>
        <v>0</v>
      </c>
      <c r="AF31" s="614" t="s">
        <v>97</v>
      </c>
      <c r="AG31" s="614" t="s">
        <v>97</v>
      </c>
      <c r="AH31" s="612">
        <v>0</v>
      </c>
      <c r="AI31" s="198" t="s">
        <v>97</v>
      </c>
      <c r="AJ31" s="197">
        <v>0</v>
      </c>
      <c r="AK31" s="612">
        <v>0</v>
      </c>
      <c r="AL31" s="614" t="s">
        <v>97</v>
      </c>
      <c r="AM31" s="197" t="s">
        <v>97</v>
      </c>
      <c r="AN31" s="197" t="s">
        <v>97</v>
      </c>
      <c r="AO31" s="197" t="s">
        <v>97</v>
      </c>
      <c r="AP31" s="197" t="s">
        <v>97</v>
      </c>
      <c r="AQ31" s="197" t="s">
        <v>97</v>
      </c>
      <c r="AR31" s="197" t="s">
        <v>97</v>
      </c>
      <c r="AS31" s="197" t="s">
        <v>97</v>
      </c>
      <c r="AT31" s="612">
        <v>0</v>
      </c>
      <c r="AU31" s="614" t="s">
        <v>97</v>
      </c>
      <c r="AV31" s="612">
        <v>0</v>
      </c>
      <c r="AW31" s="197" t="s">
        <v>97</v>
      </c>
      <c r="AX31" s="197" t="s">
        <v>97</v>
      </c>
      <c r="AY31" s="612">
        <v>0</v>
      </c>
      <c r="AZ31" s="614" t="s">
        <v>97</v>
      </c>
      <c r="BA31" s="197" t="s">
        <v>97</v>
      </c>
      <c r="BB31" s="197" t="s">
        <v>97</v>
      </c>
      <c r="BC31" s="197" t="s">
        <v>97</v>
      </c>
      <c r="BD31" s="197" t="s">
        <v>97</v>
      </c>
      <c r="BE31" s="197" t="s">
        <v>97</v>
      </c>
      <c r="BF31" s="197" t="s">
        <v>97</v>
      </c>
      <c r="BG31" s="197" t="s">
        <v>97</v>
      </c>
      <c r="BH31" s="612" t="s">
        <v>97</v>
      </c>
      <c r="BI31" s="614" t="s">
        <v>97</v>
      </c>
      <c r="BJ31" s="612">
        <v>0</v>
      </c>
      <c r="BK31" s="197" t="s">
        <v>97</v>
      </c>
      <c r="BL31" s="197" t="s">
        <v>97</v>
      </c>
      <c r="BM31" s="612">
        <v>0</v>
      </c>
      <c r="BN31" s="614" t="s">
        <v>97</v>
      </c>
      <c r="BO31" s="197" t="s">
        <v>97</v>
      </c>
      <c r="BP31" s="197" t="s">
        <v>97</v>
      </c>
      <c r="BQ31" s="197" t="s">
        <v>97</v>
      </c>
      <c r="BR31" s="197" t="s">
        <v>97</v>
      </c>
      <c r="BS31" s="197" t="s">
        <v>97</v>
      </c>
      <c r="BT31" s="197" t="s">
        <v>97</v>
      </c>
      <c r="BU31" s="197" t="s">
        <v>97</v>
      </c>
      <c r="BV31" s="612">
        <v>0</v>
      </c>
      <c r="BW31" s="614" t="s">
        <v>97</v>
      </c>
      <c r="BX31" s="612">
        <f t="shared" si="30"/>
        <v>0</v>
      </c>
      <c r="BY31" s="197" t="s">
        <v>97</v>
      </c>
      <c r="BZ31" s="197" t="s">
        <v>97</v>
      </c>
      <c r="CA31" s="612">
        <v>0</v>
      </c>
      <c r="CB31" s="612">
        <v>0</v>
      </c>
      <c r="CC31" s="198" t="s">
        <v>97</v>
      </c>
      <c r="CD31" s="198" t="s">
        <v>97</v>
      </c>
      <c r="CE31" s="198" t="s">
        <v>97</v>
      </c>
      <c r="CF31" s="198" t="s">
        <v>97</v>
      </c>
      <c r="CG31" s="198" t="s">
        <v>97</v>
      </c>
      <c r="CH31" s="198" t="s">
        <v>97</v>
      </c>
      <c r="CI31" s="198" t="s">
        <v>97</v>
      </c>
      <c r="CJ31" s="612">
        <v>0</v>
      </c>
      <c r="CK31" s="614" t="s">
        <v>97</v>
      </c>
      <c r="CL31" s="614" t="s">
        <v>97</v>
      </c>
      <c r="CM31" s="197" t="s">
        <v>97</v>
      </c>
      <c r="CN31" s="197" t="s">
        <v>97</v>
      </c>
      <c r="CO31" s="612">
        <v>0</v>
      </c>
      <c r="CP31" s="612">
        <v>0</v>
      </c>
      <c r="CQ31" s="198" t="s">
        <v>97</v>
      </c>
      <c r="CR31" s="198" t="s">
        <v>97</v>
      </c>
      <c r="CS31" s="198" t="s">
        <v>97</v>
      </c>
      <c r="CT31" s="198" t="s">
        <v>97</v>
      </c>
      <c r="CU31" s="198" t="s">
        <v>97</v>
      </c>
      <c r="CV31" s="198" t="s">
        <v>97</v>
      </c>
      <c r="CW31" s="198" t="s">
        <v>97</v>
      </c>
      <c r="CX31" s="607" t="s">
        <v>97</v>
      </c>
      <c r="CY31" s="607" t="s">
        <v>97</v>
      </c>
      <c r="CZ31" s="607">
        <v>0</v>
      </c>
      <c r="DA31" s="197" t="s">
        <v>97</v>
      </c>
      <c r="DB31" s="197" t="s">
        <v>97</v>
      </c>
      <c r="DC31" s="607">
        <f t="shared" si="17"/>
        <v>0</v>
      </c>
      <c r="DD31" s="866" t="s">
        <v>97</v>
      </c>
      <c r="DE31" s="198" t="s">
        <v>97</v>
      </c>
      <c r="DF31" s="198" t="s">
        <v>97</v>
      </c>
      <c r="DG31" s="198" t="s">
        <v>97</v>
      </c>
      <c r="DH31" s="198" t="s">
        <v>97</v>
      </c>
      <c r="DI31" s="198" t="s">
        <v>97</v>
      </c>
      <c r="DJ31" s="198" t="s">
        <v>97</v>
      </c>
      <c r="DK31" s="198" t="s">
        <v>97</v>
      </c>
      <c r="DL31" s="216" t="s">
        <v>97</v>
      </c>
      <c r="DM31" s="288"/>
      <c r="DN31" s="288"/>
      <c r="DO31" s="288"/>
      <c r="DP31" s="288"/>
      <c r="DQ31" s="288"/>
      <c r="DR31" s="288"/>
      <c r="DS31" s="288"/>
      <c r="DT31" s="288"/>
      <c r="DU31" s="288"/>
      <c r="DV31" s="288"/>
      <c r="DW31" s="288"/>
      <c r="DX31" s="288"/>
      <c r="DY31" s="288"/>
      <c r="DZ31" s="288"/>
      <c r="EA31" s="288"/>
      <c r="EB31" s="288"/>
      <c r="EC31" s="288"/>
      <c r="ED31" s="288"/>
      <c r="EE31" s="288"/>
      <c r="EF31" s="288"/>
      <c r="EG31" s="288"/>
      <c r="EH31" s="288"/>
      <c r="EI31" s="288"/>
      <c r="EJ31" s="288"/>
      <c r="EK31" s="288"/>
      <c r="EL31" s="288"/>
      <c r="EM31" s="288"/>
      <c r="EN31" s="288"/>
      <c r="EO31" s="288"/>
      <c r="EP31" s="288"/>
      <c r="EQ31" s="288"/>
      <c r="ER31" s="288"/>
      <c r="ES31" s="288"/>
      <c r="ET31" s="288"/>
      <c r="EU31" s="288"/>
      <c r="EV31" s="288"/>
      <c r="EW31" s="288"/>
      <c r="EX31" s="288"/>
      <c r="EY31" s="288"/>
      <c r="EZ31" s="288"/>
      <c r="FA31" s="288"/>
      <c r="FB31" s="288"/>
      <c r="FC31" s="288"/>
      <c r="FD31" s="288"/>
      <c r="FE31" s="288"/>
      <c r="FF31" s="288"/>
      <c r="FG31" s="288"/>
      <c r="FH31" s="288"/>
      <c r="FI31" s="288"/>
      <c r="FJ31" s="288"/>
      <c r="FK31" s="288"/>
      <c r="FL31" s="288"/>
      <c r="FM31" s="288"/>
      <c r="FN31" s="288"/>
      <c r="FO31" s="288"/>
      <c r="FP31" s="288"/>
      <c r="FQ31" s="288"/>
      <c r="FR31" s="288"/>
      <c r="FS31" s="288"/>
      <c r="FT31" s="288"/>
      <c r="FU31" s="288"/>
      <c r="FV31" s="288"/>
      <c r="FW31" s="288"/>
      <c r="FX31" s="288"/>
      <c r="FY31" s="288"/>
      <c r="FZ31" s="288"/>
      <c r="GA31" s="288"/>
      <c r="GB31" s="288"/>
      <c r="GC31" s="288"/>
      <c r="GD31" s="288"/>
      <c r="GE31" s="288"/>
      <c r="GF31" s="288"/>
      <c r="GG31" s="288"/>
      <c r="GH31" s="288"/>
      <c r="GI31" s="288"/>
      <c r="GJ31" s="288"/>
      <c r="GK31" s="288"/>
      <c r="GL31" s="288"/>
      <c r="GM31" s="288"/>
      <c r="GN31" s="288"/>
      <c r="GO31" s="288"/>
      <c r="GP31" s="288"/>
      <c r="GQ31" s="288"/>
      <c r="GR31" s="288"/>
      <c r="GS31" s="288"/>
      <c r="GT31" s="288"/>
      <c r="GU31" s="288"/>
      <c r="GV31" s="288"/>
      <c r="GW31" s="288"/>
      <c r="GX31" s="288"/>
      <c r="GY31" s="288"/>
      <c r="GZ31" s="288"/>
      <c r="HA31" s="288"/>
      <c r="HB31" s="288"/>
      <c r="HC31" s="288"/>
      <c r="HD31" s="288"/>
      <c r="HE31" s="288"/>
      <c r="HF31" s="288"/>
      <c r="HG31" s="288"/>
      <c r="HH31" s="288"/>
      <c r="HI31" s="288"/>
      <c r="HJ31" s="288"/>
      <c r="HK31" s="288"/>
      <c r="HL31" s="288"/>
      <c r="HM31" s="288"/>
      <c r="HN31" s="288"/>
      <c r="HO31" s="288"/>
      <c r="HP31" s="288"/>
      <c r="HQ31" s="288"/>
      <c r="HR31" s="288"/>
      <c r="HS31" s="288"/>
      <c r="HT31" s="288"/>
      <c r="HU31" s="288"/>
      <c r="HV31" s="288"/>
      <c r="HW31" s="288"/>
      <c r="HX31" s="288"/>
      <c r="HY31" s="288"/>
      <c r="HZ31" s="288"/>
      <c r="IA31" s="288"/>
    </row>
    <row r="32" spans="1:235" s="289" customFormat="1" ht="31.5">
      <c r="A32" s="238" t="s">
        <v>122</v>
      </c>
      <c r="B32" s="568" t="s">
        <v>123</v>
      </c>
      <c r="C32" s="198" t="s">
        <v>97</v>
      </c>
      <c r="D32" s="198" t="s">
        <v>97</v>
      </c>
      <c r="E32" s="198" t="s">
        <v>97</v>
      </c>
      <c r="F32" s="301">
        <f>SUM(F33:F34)</f>
        <v>0</v>
      </c>
      <c r="G32" s="198" t="s">
        <v>97</v>
      </c>
      <c r="H32" s="301">
        <v>0</v>
      </c>
      <c r="I32" s="301">
        <f>SUM(I33:I34)</f>
        <v>0</v>
      </c>
      <c r="J32" s="198" t="s">
        <v>97</v>
      </c>
      <c r="K32" s="198" t="s">
        <v>97</v>
      </c>
      <c r="L32" s="198" t="s">
        <v>97</v>
      </c>
      <c r="M32" s="301" t="s">
        <v>97</v>
      </c>
      <c r="N32" s="198" t="s">
        <v>97</v>
      </c>
      <c r="O32" s="301">
        <f t="shared" ref="O32:P32" si="35">SUM(O33:O38)</f>
        <v>0</v>
      </c>
      <c r="P32" s="301">
        <f t="shared" si="35"/>
        <v>0</v>
      </c>
      <c r="Q32" s="198" t="s">
        <v>97</v>
      </c>
      <c r="R32" s="301">
        <f t="shared" si="0"/>
        <v>0</v>
      </c>
      <c r="S32" s="301">
        <f t="shared" si="0"/>
        <v>0</v>
      </c>
      <c r="T32" s="141">
        <v>0</v>
      </c>
      <c r="U32" s="301">
        <f t="shared" si="0"/>
        <v>0</v>
      </c>
      <c r="V32" s="301">
        <v>0</v>
      </c>
      <c r="W32" s="301">
        <f t="shared" si="0"/>
        <v>0</v>
      </c>
      <c r="X32" s="197">
        <v>0</v>
      </c>
      <c r="Y32" s="301">
        <f t="shared" si="0"/>
        <v>0</v>
      </c>
      <c r="Z32" s="301">
        <f t="shared" si="0"/>
        <v>0</v>
      </c>
      <c r="AA32" s="301">
        <f t="shared" si="0"/>
        <v>0</v>
      </c>
      <c r="AB32" s="301">
        <f t="shared" si="1"/>
        <v>0</v>
      </c>
      <c r="AC32" s="301">
        <f t="shared" si="1"/>
        <v>0</v>
      </c>
      <c r="AD32" s="301">
        <f t="shared" si="1"/>
        <v>0</v>
      </c>
      <c r="AE32" s="301">
        <f t="shared" si="1"/>
        <v>0</v>
      </c>
      <c r="AF32" s="614" t="s">
        <v>97</v>
      </c>
      <c r="AG32" s="614" t="s">
        <v>97</v>
      </c>
      <c r="AH32" s="612">
        <f>SUM(AH33:AH34)</f>
        <v>0</v>
      </c>
      <c r="AI32" s="198" t="s">
        <v>97</v>
      </c>
      <c r="AJ32" s="197">
        <f>SUM(AJ33:AJ34)</f>
        <v>0</v>
      </c>
      <c r="AK32" s="612">
        <f>SUM(AK33:AK34)</f>
        <v>0</v>
      </c>
      <c r="AL32" s="614" t="s">
        <v>97</v>
      </c>
      <c r="AM32" s="197" t="s">
        <v>97</v>
      </c>
      <c r="AN32" s="197" t="s">
        <v>97</v>
      </c>
      <c r="AO32" s="197" t="s">
        <v>97</v>
      </c>
      <c r="AP32" s="197" t="s">
        <v>97</v>
      </c>
      <c r="AQ32" s="197" t="s">
        <v>97</v>
      </c>
      <c r="AR32" s="197" t="s">
        <v>97</v>
      </c>
      <c r="AS32" s="197" t="s">
        <v>97</v>
      </c>
      <c r="AT32" s="612">
        <v>0</v>
      </c>
      <c r="AU32" s="614" t="s">
        <v>97</v>
      </c>
      <c r="AV32" s="612">
        <f>SUM(AV33:AV34)</f>
        <v>0</v>
      </c>
      <c r="AW32" s="197" t="s">
        <v>97</v>
      </c>
      <c r="AX32" s="197" t="s">
        <v>97</v>
      </c>
      <c r="AY32" s="612">
        <f>SUM(AY33:AY34)</f>
        <v>0</v>
      </c>
      <c r="AZ32" s="614" t="s">
        <v>97</v>
      </c>
      <c r="BA32" s="197" t="s">
        <v>97</v>
      </c>
      <c r="BB32" s="197" t="s">
        <v>97</v>
      </c>
      <c r="BC32" s="197" t="s">
        <v>97</v>
      </c>
      <c r="BD32" s="197" t="s">
        <v>97</v>
      </c>
      <c r="BE32" s="197" t="s">
        <v>97</v>
      </c>
      <c r="BF32" s="197" t="s">
        <v>97</v>
      </c>
      <c r="BG32" s="197" t="s">
        <v>97</v>
      </c>
      <c r="BH32" s="612" t="s">
        <v>97</v>
      </c>
      <c r="BI32" s="614" t="s">
        <v>97</v>
      </c>
      <c r="BJ32" s="612">
        <f>SUM(BJ33:BJ34)</f>
        <v>0</v>
      </c>
      <c r="BK32" s="197" t="s">
        <v>97</v>
      </c>
      <c r="BL32" s="197" t="s">
        <v>97</v>
      </c>
      <c r="BM32" s="612">
        <f>SUM(BM33:BM34)</f>
        <v>0</v>
      </c>
      <c r="BN32" s="614" t="s">
        <v>97</v>
      </c>
      <c r="BO32" s="197" t="s">
        <v>97</v>
      </c>
      <c r="BP32" s="197" t="s">
        <v>97</v>
      </c>
      <c r="BQ32" s="197" t="s">
        <v>97</v>
      </c>
      <c r="BR32" s="197" t="s">
        <v>97</v>
      </c>
      <c r="BS32" s="197" t="s">
        <v>97</v>
      </c>
      <c r="BT32" s="197" t="s">
        <v>97</v>
      </c>
      <c r="BU32" s="197" t="s">
        <v>97</v>
      </c>
      <c r="BV32" s="612">
        <v>0</v>
      </c>
      <c r="BW32" s="614" t="s">
        <v>97</v>
      </c>
      <c r="BX32" s="612">
        <f t="shared" si="30"/>
        <v>0</v>
      </c>
      <c r="BY32" s="197" t="s">
        <v>97</v>
      </c>
      <c r="BZ32" s="197" t="s">
        <v>97</v>
      </c>
      <c r="CA32" s="612">
        <f>SUM(CA33:CA34)</f>
        <v>0</v>
      </c>
      <c r="CB32" s="612">
        <v>0</v>
      </c>
      <c r="CC32" s="198" t="s">
        <v>97</v>
      </c>
      <c r="CD32" s="198" t="s">
        <v>97</v>
      </c>
      <c r="CE32" s="198" t="s">
        <v>97</v>
      </c>
      <c r="CF32" s="198" t="s">
        <v>97</v>
      </c>
      <c r="CG32" s="198" t="s">
        <v>97</v>
      </c>
      <c r="CH32" s="198" t="s">
        <v>97</v>
      </c>
      <c r="CI32" s="198" t="s">
        <v>97</v>
      </c>
      <c r="CJ32" s="612">
        <v>0</v>
      </c>
      <c r="CK32" s="614" t="s">
        <v>97</v>
      </c>
      <c r="CL32" s="614" t="s">
        <v>97</v>
      </c>
      <c r="CM32" s="197" t="s">
        <v>97</v>
      </c>
      <c r="CN32" s="197" t="s">
        <v>97</v>
      </c>
      <c r="CO32" s="612">
        <v>0</v>
      </c>
      <c r="CP32" s="612">
        <v>0</v>
      </c>
      <c r="CQ32" s="198" t="s">
        <v>97</v>
      </c>
      <c r="CR32" s="198" t="s">
        <v>97</v>
      </c>
      <c r="CS32" s="198" t="s">
        <v>97</v>
      </c>
      <c r="CT32" s="198" t="s">
        <v>97</v>
      </c>
      <c r="CU32" s="198" t="s">
        <v>97</v>
      </c>
      <c r="CV32" s="198" t="s">
        <v>97</v>
      </c>
      <c r="CW32" s="198" t="s">
        <v>97</v>
      </c>
      <c r="CX32" s="607" t="s">
        <v>97</v>
      </c>
      <c r="CY32" s="607" t="s">
        <v>97</v>
      </c>
      <c r="CZ32" s="607">
        <v>0</v>
      </c>
      <c r="DA32" s="197" t="s">
        <v>97</v>
      </c>
      <c r="DB32" s="197" t="s">
        <v>97</v>
      </c>
      <c r="DC32" s="607">
        <f t="shared" si="17"/>
        <v>0</v>
      </c>
      <c r="DD32" s="866" t="s">
        <v>97</v>
      </c>
      <c r="DE32" s="198" t="s">
        <v>97</v>
      </c>
      <c r="DF32" s="198" t="s">
        <v>97</v>
      </c>
      <c r="DG32" s="198" t="s">
        <v>97</v>
      </c>
      <c r="DH32" s="198" t="s">
        <v>97</v>
      </c>
      <c r="DI32" s="198" t="s">
        <v>97</v>
      </c>
      <c r="DJ32" s="198" t="s">
        <v>97</v>
      </c>
      <c r="DK32" s="198" t="s">
        <v>97</v>
      </c>
      <c r="DL32" s="216" t="s">
        <v>97</v>
      </c>
      <c r="DM32" s="288"/>
      <c r="DN32" s="288"/>
      <c r="DO32" s="288"/>
      <c r="DP32" s="288"/>
      <c r="DQ32" s="288"/>
      <c r="DR32" s="288"/>
      <c r="DS32" s="288"/>
      <c r="DT32" s="288"/>
      <c r="DU32" s="288"/>
      <c r="DV32" s="288"/>
      <c r="DW32" s="288"/>
      <c r="DX32" s="288"/>
      <c r="DY32" s="288"/>
      <c r="DZ32" s="288"/>
      <c r="EA32" s="288"/>
      <c r="EB32" s="288"/>
      <c r="EC32" s="288"/>
      <c r="ED32" s="288"/>
      <c r="EE32" s="288"/>
      <c r="EF32" s="288"/>
      <c r="EG32" s="288"/>
      <c r="EH32" s="288"/>
      <c r="EI32" s="288"/>
      <c r="EJ32" s="288"/>
      <c r="EK32" s="288"/>
      <c r="EL32" s="288"/>
      <c r="EM32" s="288"/>
      <c r="EN32" s="288"/>
      <c r="EO32" s="288"/>
      <c r="EP32" s="288"/>
      <c r="EQ32" s="288"/>
      <c r="ER32" s="288"/>
      <c r="ES32" s="288"/>
      <c r="ET32" s="288"/>
      <c r="EU32" s="288"/>
      <c r="EV32" s="288"/>
      <c r="EW32" s="288"/>
      <c r="EX32" s="288"/>
      <c r="EY32" s="288"/>
      <c r="EZ32" s="288"/>
      <c r="FA32" s="288"/>
      <c r="FB32" s="288"/>
      <c r="FC32" s="288"/>
      <c r="FD32" s="288"/>
      <c r="FE32" s="288"/>
      <c r="FF32" s="288"/>
      <c r="FG32" s="288"/>
      <c r="FH32" s="288"/>
      <c r="FI32" s="288"/>
      <c r="FJ32" s="288"/>
      <c r="FK32" s="288"/>
      <c r="FL32" s="288"/>
      <c r="FM32" s="288"/>
      <c r="FN32" s="288"/>
      <c r="FO32" s="288"/>
      <c r="FP32" s="288"/>
      <c r="FQ32" s="288"/>
      <c r="FR32" s="288"/>
      <c r="FS32" s="288"/>
      <c r="FT32" s="288"/>
      <c r="FU32" s="288"/>
      <c r="FV32" s="288"/>
      <c r="FW32" s="288"/>
      <c r="FX32" s="288"/>
      <c r="FY32" s="288"/>
      <c r="FZ32" s="288"/>
      <c r="GA32" s="288"/>
      <c r="GB32" s="288"/>
      <c r="GC32" s="288"/>
      <c r="GD32" s="288"/>
      <c r="GE32" s="288"/>
      <c r="GF32" s="288"/>
      <c r="GG32" s="288"/>
      <c r="GH32" s="288"/>
      <c r="GI32" s="288"/>
      <c r="GJ32" s="288"/>
      <c r="GK32" s="288"/>
      <c r="GL32" s="288"/>
      <c r="GM32" s="288"/>
      <c r="GN32" s="288"/>
      <c r="GO32" s="288"/>
      <c r="GP32" s="288"/>
      <c r="GQ32" s="288"/>
      <c r="GR32" s="288"/>
      <c r="GS32" s="288"/>
      <c r="GT32" s="288"/>
      <c r="GU32" s="288"/>
      <c r="GV32" s="288"/>
      <c r="GW32" s="288"/>
      <c r="GX32" s="288"/>
      <c r="GY32" s="288"/>
      <c r="GZ32" s="288"/>
      <c r="HA32" s="288"/>
      <c r="HB32" s="288"/>
      <c r="HC32" s="288"/>
      <c r="HD32" s="288"/>
      <c r="HE32" s="288"/>
      <c r="HF32" s="288"/>
      <c r="HG32" s="288"/>
      <c r="HH32" s="288"/>
      <c r="HI32" s="288"/>
      <c r="HJ32" s="288"/>
      <c r="HK32" s="288"/>
      <c r="HL32" s="288"/>
      <c r="HM32" s="288"/>
      <c r="HN32" s="288"/>
      <c r="HO32" s="288"/>
      <c r="HP32" s="288"/>
      <c r="HQ32" s="288"/>
      <c r="HR32" s="288"/>
      <c r="HS32" s="288"/>
      <c r="HT32" s="288"/>
      <c r="HU32" s="288"/>
      <c r="HV32" s="288"/>
      <c r="HW32" s="288"/>
      <c r="HX32" s="288"/>
      <c r="HY32" s="288"/>
      <c r="HZ32" s="288"/>
      <c r="IA32" s="288"/>
    </row>
    <row r="33" spans="1:235" s="289" customFormat="1" ht="33.75" customHeight="1">
      <c r="A33" s="238" t="s">
        <v>124</v>
      </c>
      <c r="B33" s="568" t="s">
        <v>125</v>
      </c>
      <c r="C33" s="198" t="s">
        <v>97</v>
      </c>
      <c r="D33" s="198" t="s">
        <v>97</v>
      </c>
      <c r="E33" s="198" t="s">
        <v>97</v>
      </c>
      <c r="F33" s="301">
        <f>AH33+AV33</f>
        <v>0</v>
      </c>
      <c r="G33" s="198" t="s">
        <v>97</v>
      </c>
      <c r="H33" s="301">
        <v>0</v>
      </c>
      <c r="I33" s="301">
        <f>AK33+AY33</f>
        <v>0</v>
      </c>
      <c r="J33" s="198" t="s">
        <v>97</v>
      </c>
      <c r="K33" s="198" t="s">
        <v>97</v>
      </c>
      <c r="L33" s="198" t="s">
        <v>97</v>
      </c>
      <c r="M33" s="301" t="s">
        <v>97</v>
      </c>
      <c r="N33" s="198" t="s">
        <v>97</v>
      </c>
      <c r="O33" s="301">
        <f t="shared" ref="O33:P33" si="36">SUM(O34:O39)</f>
        <v>0</v>
      </c>
      <c r="P33" s="301">
        <f t="shared" si="36"/>
        <v>0</v>
      </c>
      <c r="Q33" s="198" t="s">
        <v>97</v>
      </c>
      <c r="R33" s="301">
        <f t="shared" si="0"/>
        <v>0</v>
      </c>
      <c r="S33" s="301">
        <f t="shared" si="0"/>
        <v>0</v>
      </c>
      <c r="T33" s="141">
        <v>0</v>
      </c>
      <c r="U33" s="301">
        <f t="shared" si="0"/>
        <v>0</v>
      </c>
      <c r="V33" s="301">
        <v>0</v>
      </c>
      <c r="W33" s="301">
        <f t="shared" si="0"/>
        <v>0</v>
      </c>
      <c r="X33" s="197">
        <v>0</v>
      </c>
      <c r="Y33" s="301">
        <f t="shared" si="0"/>
        <v>0</v>
      </c>
      <c r="Z33" s="301">
        <f t="shared" si="0"/>
        <v>0</v>
      </c>
      <c r="AA33" s="301">
        <f t="shared" si="0"/>
        <v>0</v>
      </c>
      <c r="AB33" s="301">
        <f t="shared" si="1"/>
        <v>0</v>
      </c>
      <c r="AC33" s="301">
        <f t="shared" si="1"/>
        <v>0</v>
      </c>
      <c r="AD33" s="301">
        <f t="shared" si="1"/>
        <v>0</v>
      </c>
      <c r="AE33" s="301">
        <f t="shared" si="1"/>
        <v>0</v>
      </c>
      <c r="AF33" s="614" t="s">
        <v>97</v>
      </c>
      <c r="AG33" s="614" t="s">
        <v>97</v>
      </c>
      <c r="AH33" s="612">
        <v>0</v>
      </c>
      <c r="AI33" s="198" t="s">
        <v>97</v>
      </c>
      <c r="AJ33" s="197">
        <v>0</v>
      </c>
      <c r="AK33" s="612">
        <v>0</v>
      </c>
      <c r="AL33" s="614" t="s">
        <v>97</v>
      </c>
      <c r="AM33" s="197" t="s">
        <v>97</v>
      </c>
      <c r="AN33" s="197" t="s">
        <v>97</v>
      </c>
      <c r="AO33" s="197" t="s">
        <v>97</v>
      </c>
      <c r="AP33" s="197" t="s">
        <v>97</v>
      </c>
      <c r="AQ33" s="197" t="s">
        <v>97</v>
      </c>
      <c r="AR33" s="197" t="s">
        <v>97</v>
      </c>
      <c r="AS33" s="197" t="s">
        <v>97</v>
      </c>
      <c r="AT33" s="612">
        <v>0</v>
      </c>
      <c r="AU33" s="614" t="s">
        <v>97</v>
      </c>
      <c r="AV33" s="612">
        <v>0</v>
      </c>
      <c r="AW33" s="197" t="s">
        <v>97</v>
      </c>
      <c r="AX33" s="197" t="s">
        <v>97</v>
      </c>
      <c r="AY33" s="612">
        <v>0</v>
      </c>
      <c r="AZ33" s="614" t="s">
        <v>97</v>
      </c>
      <c r="BA33" s="197" t="s">
        <v>97</v>
      </c>
      <c r="BB33" s="197" t="s">
        <v>97</v>
      </c>
      <c r="BC33" s="197" t="s">
        <v>97</v>
      </c>
      <c r="BD33" s="197" t="s">
        <v>97</v>
      </c>
      <c r="BE33" s="197" t="s">
        <v>97</v>
      </c>
      <c r="BF33" s="197" t="s">
        <v>97</v>
      </c>
      <c r="BG33" s="197" t="s">
        <v>97</v>
      </c>
      <c r="BH33" s="612" t="s">
        <v>97</v>
      </c>
      <c r="BI33" s="614" t="s">
        <v>97</v>
      </c>
      <c r="BJ33" s="612">
        <v>0</v>
      </c>
      <c r="BK33" s="197" t="s">
        <v>97</v>
      </c>
      <c r="BL33" s="197" t="s">
        <v>97</v>
      </c>
      <c r="BM33" s="612">
        <v>0</v>
      </c>
      <c r="BN33" s="614" t="s">
        <v>97</v>
      </c>
      <c r="BO33" s="197" t="s">
        <v>97</v>
      </c>
      <c r="BP33" s="197" t="s">
        <v>97</v>
      </c>
      <c r="BQ33" s="197" t="s">
        <v>97</v>
      </c>
      <c r="BR33" s="197" t="s">
        <v>97</v>
      </c>
      <c r="BS33" s="197" t="s">
        <v>97</v>
      </c>
      <c r="BT33" s="197" t="s">
        <v>97</v>
      </c>
      <c r="BU33" s="197" t="s">
        <v>97</v>
      </c>
      <c r="BV33" s="612">
        <v>0</v>
      </c>
      <c r="BW33" s="614" t="s">
        <v>97</v>
      </c>
      <c r="BX33" s="612">
        <f t="shared" si="30"/>
        <v>0</v>
      </c>
      <c r="BY33" s="197" t="s">
        <v>97</v>
      </c>
      <c r="BZ33" s="197" t="s">
        <v>97</v>
      </c>
      <c r="CA33" s="612">
        <v>0</v>
      </c>
      <c r="CB33" s="612">
        <v>0</v>
      </c>
      <c r="CC33" s="198" t="s">
        <v>97</v>
      </c>
      <c r="CD33" s="198" t="s">
        <v>97</v>
      </c>
      <c r="CE33" s="198" t="s">
        <v>97</v>
      </c>
      <c r="CF33" s="198" t="s">
        <v>97</v>
      </c>
      <c r="CG33" s="198" t="s">
        <v>97</v>
      </c>
      <c r="CH33" s="198" t="s">
        <v>97</v>
      </c>
      <c r="CI33" s="198" t="s">
        <v>97</v>
      </c>
      <c r="CJ33" s="612">
        <v>0</v>
      </c>
      <c r="CK33" s="614" t="s">
        <v>97</v>
      </c>
      <c r="CL33" s="614" t="s">
        <v>97</v>
      </c>
      <c r="CM33" s="197" t="s">
        <v>97</v>
      </c>
      <c r="CN33" s="197" t="s">
        <v>97</v>
      </c>
      <c r="CO33" s="612">
        <v>0</v>
      </c>
      <c r="CP33" s="612">
        <v>0</v>
      </c>
      <c r="CQ33" s="198" t="s">
        <v>97</v>
      </c>
      <c r="CR33" s="198" t="s">
        <v>97</v>
      </c>
      <c r="CS33" s="198" t="s">
        <v>97</v>
      </c>
      <c r="CT33" s="198" t="s">
        <v>97</v>
      </c>
      <c r="CU33" s="198" t="s">
        <v>97</v>
      </c>
      <c r="CV33" s="198" t="s">
        <v>97</v>
      </c>
      <c r="CW33" s="198" t="s">
        <v>97</v>
      </c>
      <c r="CX33" s="607" t="s">
        <v>97</v>
      </c>
      <c r="CY33" s="607" t="s">
        <v>97</v>
      </c>
      <c r="CZ33" s="607">
        <v>0</v>
      </c>
      <c r="DA33" s="197" t="s">
        <v>97</v>
      </c>
      <c r="DB33" s="197" t="s">
        <v>97</v>
      </c>
      <c r="DC33" s="607">
        <f t="shared" si="17"/>
        <v>0</v>
      </c>
      <c r="DD33" s="866" t="s">
        <v>97</v>
      </c>
      <c r="DE33" s="198" t="s">
        <v>97</v>
      </c>
      <c r="DF33" s="198" t="s">
        <v>97</v>
      </c>
      <c r="DG33" s="198" t="s">
        <v>97</v>
      </c>
      <c r="DH33" s="198" t="s">
        <v>97</v>
      </c>
      <c r="DI33" s="198" t="s">
        <v>97</v>
      </c>
      <c r="DJ33" s="198" t="s">
        <v>97</v>
      </c>
      <c r="DK33" s="198" t="s">
        <v>97</v>
      </c>
      <c r="DL33" s="216" t="s">
        <v>97</v>
      </c>
      <c r="DM33" s="288"/>
      <c r="DN33" s="288"/>
      <c r="DO33" s="288"/>
      <c r="DP33" s="288"/>
      <c r="DQ33" s="288"/>
      <c r="DR33" s="288"/>
      <c r="DS33" s="288"/>
      <c r="DT33" s="288"/>
      <c r="DU33" s="288"/>
      <c r="DV33" s="288"/>
      <c r="DW33" s="288"/>
      <c r="DX33" s="288"/>
      <c r="DY33" s="288"/>
      <c r="DZ33" s="288"/>
      <c r="EA33" s="288"/>
      <c r="EB33" s="288"/>
      <c r="EC33" s="288"/>
      <c r="ED33" s="288"/>
      <c r="EE33" s="288"/>
      <c r="EF33" s="288"/>
      <c r="EG33" s="288"/>
      <c r="EH33" s="288"/>
      <c r="EI33" s="288"/>
      <c r="EJ33" s="288"/>
      <c r="EK33" s="288"/>
      <c r="EL33" s="288"/>
      <c r="EM33" s="288"/>
      <c r="EN33" s="288"/>
      <c r="EO33" s="288"/>
      <c r="EP33" s="288"/>
      <c r="EQ33" s="288"/>
      <c r="ER33" s="288"/>
      <c r="ES33" s="288"/>
      <c r="ET33" s="288"/>
      <c r="EU33" s="288"/>
      <c r="EV33" s="288"/>
      <c r="EW33" s="288"/>
      <c r="EX33" s="288"/>
      <c r="EY33" s="288"/>
      <c r="EZ33" s="288"/>
      <c r="FA33" s="288"/>
      <c r="FB33" s="288"/>
      <c r="FC33" s="288"/>
      <c r="FD33" s="288"/>
      <c r="FE33" s="288"/>
      <c r="FF33" s="288"/>
      <c r="FG33" s="288"/>
      <c r="FH33" s="288"/>
      <c r="FI33" s="288"/>
      <c r="FJ33" s="288"/>
      <c r="FK33" s="288"/>
      <c r="FL33" s="288"/>
      <c r="FM33" s="288"/>
      <c r="FN33" s="288"/>
      <c r="FO33" s="288"/>
      <c r="FP33" s="288"/>
      <c r="FQ33" s="288"/>
      <c r="FR33" s="288"/>
      <c r="FS33" s="288"/>
      <c r="FT33" s="288"/>
      <c r="FU33" s="288"/>
      <c r="FV33" s="288"/>
      <c r="FW33" s="288"/>
      <c r="FX33" s="288"/>
      <c r="FY33" s="288"/>
      <c r="FZ33" s="288"/>
      <c r="GA33" s="288"/>
      <c r="GB33" s="288"/>
      <c r="GC33" s="288"/>
      <c r="GD33" s="288"/>
      <c r="GE33" s="288"/>
      <c r="GF33" s="288"/>
      <c r="GG33" s="288"/>
      <c r="GH33" s="288"/>
      <c r="GI33" s="288"/>
      <c r="GJ33" s="288"/>
      <c r="GK33" s="288"/>
      <c r="GL33" s="288"/>
      <c r="GM33" s="288"/>
      <c r="GN33" s="288"/>
      <c r="GO33" s="288"/>
      <c r="GP33" s="288"/>
      <c r="GQ33" s="288"/>
      <c r="GR33" s="288"/>
      <c r="GS33" s="288"/>
      <c r="GT33" s="288"/>
      <c r="GU33" s="288"/>
      <c r="GV33" s="288"/>
      <c r="GW33" s="288"/>
      <c r="GX33" s="288"/>
      <c r="GY33" s="288"/>
      <c r="GZ33" s="288"/>
      <c r="HA33" s="288"/>
      <c r="HB33" s="288"/>
      <c r="HC33" s="288"/>
      <c r="HD33" s="288"/>
      <c r="HE33" s="288"/>
      <c r="HF33" s="288"/>
      <c r="HG33" s="288"/>
      <c r="HH33" s="288"/>
      <c r="HI33" s="288"/>
      <c r="HJ33" s="288"/>
      <c r="HK33" s="288"/>
      <c r="HL33" s="288"/>
      <c r="HM33" s="288"/>
      <c r="HN33" s="288"/>
      <c r="HO33" s="288"/>
      <c r="HP33" s="288"/>
      <c r="HQ33" s="288"/>
      <c r="HR33" s="288"/>
      <c r="HS33" s="288"/>
      <c r="HT33" s="288"/>
      <c r="HU33" s="288"/>
      <c r="HV33" s="288"/>
      <c r="HW33" s="288"/>
      <c r="HX33" s="288"/>
      <c r="HY33" s="288"/>
      <c r="HZ33" s="288"/>
      <c r="IA33" s="288"/>
    </row>
    <row r="34" spans="1:235" s="289" customFormat="1" ht="31.5" hidden="1" customHeight="1">
      <c r="A34" s="238" t="s">
        <v>126</v>
      </c>
      <c r="B34" s="568" t="s">
        <v>127</v>
      </c>
      <c r="C34" s="198" t="s">
        <v>97</v>
      </c>
      <c r="D34" s="198" t="s">
        <v>97</v>
      </c>
      <c r="E34" s="198" t="s">
        <v>97</v>
      </c>
      <c r="F34" s="301">
        <f>AH34+AV34</f>
        <v>0</v>
      </c>
      <c r="G34" s="198" t="s">
        <v>97</v>
      </c>
      <c r="H34" s="301" t="e">
        <f>AJ34+AX34</f>
        <v>#VALUE!</v>
      </c>
      <c r="I34" s="301">
        <f>AK34+AY34</f>
        <v>0</v>
      </c>
      <c r="J34" s="198" t="s">
        <v>97</v>
      </c>
      <c r="K34" s="198" t="s">
        <v>97</v>
      </c>
      <c r="L34" s="198" t="s">
        <v>97</v>
      </c>
      <c r="M34" s="301" t="s">
        <v>97</v>
      </c>
      <c r="N34" s="198" t="s">
        <v>97</v>
      </c>
      <c r="O34" s="301">
        <f t="shared" ref="O34:P34" si="37">SUM(O35:O40)</f>
        <v>0</v>
      </c>
      <c r="P34" s="301">
        <f t="shared" si="37"/>
        <v>0</v>
      </c>
      <c r="Q34" s="198" t="s">
        <v>97</v>
      </c>
      <c r="R34" s="301">
        <f t="shared" si="0"/>
        <v>0</v>
      </c>
      <c r="S34" s="301">
        <f t="shared" si="0"/>
        <v>0</v>
      </c>
      <c r="T34" s="141">
        <v>0</v>
      </c>
      <c r="U34" s="301">
        <f t="shared" si="0"/>
        <v>0</v>
      </c>
      <c r="V34" s="301">
        <v>0</v>
      </c>
      <c r="W34" s="301">
        <f t="shared" si="0"/>
        <v>0</v>
      </c>
      <c r="X34" s="197">
        <v>0</v>
      </c>
      <c r="Y34" s="301">
        <f t="shared" si="0"/>
        <v>0</v>
      </c>
      <c r="Z34" s="301">
        <f t="shared" si="0"/>
        <v>0</v>
      </c>
      <c r="AA34" s="301">
        <f t="shared" si="0"/>
        <v>0</v>
      </c>
      <c r="AB34" s="301">
        <f t="shared" si="1"/>
        <v>0</v>
      </c>
      <c r="AC34" s="301">
        <f t="shared" si="1"/>
        <v>0</v>
      </c>
      <c r="AD34" s="301">
        <f t="shared" si="1"/>
        <v>0</v>
      </c>
      <c r="AE34" s="301">
        <f t="shared" si="1"/>
        <v>0</v>
      </c>
      <c r="AF34" s="614" t="s">
        <v>97</v>
      </c>
      <c r="AG34" s="614" t="s">
        <v>97</v>
      </c>
      <c r="AH34" s="612">
        <v>0</v>
      </c>
      <c r="AI34" s="198" t="s">
        <v>97</v>
      </c>
      <c r="AJ34" s="197">
        <v>0</v>
      </c>
      <c r="AK34" s="612">
        <v>0</v>
      </c>
      <c r="AL34" s="614" t="s">
        <v>97</v>
      </c>
      <c r="AM34" s="197" t="s">
        <v>97</v>
      </c>
      <c r="AN34" s="197" t="s">
        <v>97</v>
      </c>
      <c r="AO34" s="197" t="s">
        <v>97</v>
      </c>
      <c r="AP34" s="197" t="s">
        <v>97</v>
      </c>
      <c r="AQ34" s="197" t="s">
        <v>97</v>
      </c>
      <c r="AR34" s="197" t="s">
        <v>97</v>
      </c>
      <c r="AS34" s="197" t="s">
        <v>97</v>
      </c>
      <c r="AT34" s="612">
        <v>0</v>
      </c>
      <c r="AU34" s="614" t="s">
        <v>97</v>
      </c>
      <c r="AV34" s="612">
        <v>0</v>
      </c>
      <c r="AW34" s="197" t="s">
        <v>97</v>
      </c>
      <c r="AX34" s="197" t="s">
        <v>97</v>
      </c>
      <c r="AY34" s="612">
        <v>0</v>
      </c>
      <c r="AZ34" s="614" t="s">
        <v>97</v>
      </c>
      <c r="BA34" s="197" t="s">
        <v>97</v>
      </c>
      <c r="BB34" s="197" t="s">
        <v>97</v>
      </c>
      <c r="BC34" s="197" t="s">
        <v>97</v>
      </c>
      <c r="BD34" s="197" t="s">
        <v>97</v>
      </c>
      <c r="BE34" s="197" t="s">
        <v>97</v>
      </c>
      <c r="BF34" s="197" t="s">
        <v>97</v>
      </c>
      <c r="BG34" s="197" t="s">
        <v>97</v>
      </c>
      <c r="BH34" s="612" t="s">
        <v>97</v>
      </c>
      <c r="BI34" s="614" t="s">
        <v>97</v>
      </c>
      <c r="BJ34" s="612">
        <v>0</v>
      </c>
      <c r="BK34" s="197" t="s">
        <v>97</v>
      </c>
      <c r="BL34" s="197" t="s">
        <v>97</v>
      </c>
      <c r="BM34" s="612">
        <v>0</v>
      </c>
      <c r="BN34" s="614" t="s">
        <v>97</v>
      </c>
      <c r="BO34" s="197" t="s">
        <v>97</v>
      </c>
      <c r="BP34" s="197" t="s">
        <v>97</v>
      </c>
      <c r="BQ34" s="197" t="s">
        <v>97</v>
      </c>
      <c r="BR34" s="197" t="s">
        <v>97</v>
      </c>
      <c r="BS34" s="197" t="s">
        <v>97</v>
      </c>
      <c r="BT34" s="197" t="s">
        <v>97</v>
      </c>
      <c r="BU34" s="197" t="s">
        <v>97</v>
      </c>
      <c r="BV34" s="612">
        <v>0</v>
      </c>
      <c r="BW34" s="614" t="s">
        <v>97</v>
      </c>
      <c r="BX34" s="612">
        <f t="shared" si="30"/>
        <v>0</v>
      </c>
      <c r="BY34" s="197" t="s">
        <v>97</v>
      </c>
      <c r="BZ34" s="197" t="s">
        <v>97</v>
      </c>
      <c r="CA34" s="612">
        <v>0</v>
      </c>
      <c r="CB34" s="612">
        <v>0</v>
      </c>
      <c r="CC34" s="198" t="s">
        <v>97</v>
      </c>
      <c r="CD34" s="198" t="s">
        <v>97</v>
      </c>
      <c r="CE34" s="198" t="s">
        <v>97</v>
      </c>
      <c r="CF34" s="198" t="s">
        <v>97</v>
      </c>
      <c r="CG34" s="198" t="s">
        <v>97</v>
      </c>
      <c r="CH34" s="198" t="s">
        <v>97</v>
      </c>
      <c r="CI34" s="198" t="s">
        <v>97</v>
      </c>
      <c r="CJ34" s="612">
        <v>0</v>
      </c>
      <c r="CK34" s="614" t="s">
        <v>97</v>
      </c>
      <c r="CL34" s="614" t="s">
        <v>97</v>
      </c>
      <c r="CM34" s="197" t="s">
        <v>97</v>
      </c>
      <c r="CN34" s="197" t="s">
        <v>97</v>
      </c>
      <c r="CO34" s="670"/>
      <c r="CP34" s="670"/>
      <c r="CQ34" s="198" t="s">
        <v>97</v>
      </c>
      <c r="CR34" s="198" t="s">
        <v>97</v>
      </c>
      <c r="CS34" s="198" t="s">
        <v>97</v>
      </c>
      <c r="CT34" s="198" t="s">
        <v>97</v>
      </c>
      <c r="CU34" s="198" t="s">
        <v>97</v>
      </c>
      <c r="CV34" s="198" t="s">
        <v>97</v>
      </c>
      <c r="CW34" s="198" t="s">
        <v>97</v>
      </c>
      <c r="CX34" s="607" t="s">
        <v>97</v>
      </c>
      <c r="CY34" s="607" t="s">
        <v>97</v>
      </c>
      <c r="CZ34" s="607" t="e">
        <f t="shared" ref="CZ34:CZ44" si="38">CL34++BX34+BJ34+AV34+AH34</f>
        <v>#VALUE!</v>
      </c>
      <c r="DA34" s="197" t="s">
        <v>97</v>
      </c>
      <c r="DB34" s="197" t="s">
        <v>97</v>
      </c>
      <c r="DC34" s="607">
        <f t="shared" si="17"/>
        <v>0</v>
      </c>
      <c r="DD34" s="866" t="s">
        <v>97</v>
      </c>
      <c r="DE34" s="198" t="s">
        <v>97</v>
      </c>
      <c r="DF34" s="198" t="s">
        <v>97</v>
      </c>
      <c r="DG34" s="198" t="s">
        <v>97</v>
      </c>
      <c r="DH34" s="198" t="s">
        <v>97</v>
      </c>
      <c r="DI34" s="198" t="s">
        <v>97</v>
      </c>
      <c r="DJ34" s="198" t="s">
        <v>97</v>
      </c>
      <c r="DK34" s="198" t="s">
        <v>97</v>
      </c>
      <c r="DL34" s="216" t="s">
        <v>97</v>
      </c>
      <c r="DM34" s="288"/>
      <c r="DN34" s="288"/>
      <c r="DO34" s="288"/>
      <c r="DP34" s="288"/>
      <c r="DQ34" s="288"/>
      <c r="DR34" s="288"/>
      <c r="DS34" s="288"/>
      <c r="DT34" s="288"/>
      <c r="DU34" s="288"/>
      <c r="DV34" s="288"/>
      <c r="DW34" s="288"/>
      <c r="DX34" s="288"/>
      <c r="DY34" s="288"/>
      <c r="DZ34" s="288"/>
      <c r="EA34" s="288"/>
      <c r="EB34" s="288"/>
      <c r="EC34" s="288"/>
      <c r="ED34" s="288"/>
      <c r="EE34" s="288"/>
      <c r="EF34" s="288"/>
      <c r="EG34" s="288"/>
      <c r="EH34" s="288"/>
      <c r="EI34" s="288"/>
      <c r="EJ34" s="288"/>
      <c r="EK34" s="288"/>
      <c r="EL34" s="288"/>
      <c r="EM34" s="288"/>
      <c r="EN34" s="288"/>
      <c r="EO34" s="288"/>
      <c r="EP34" s="288"/>
      <c r="EQ34" s="288"/>
      <c r="ER34" s="288"/>
      <c r="ES34" s="288"/>
      <c r="ET34" s="288"/>
      <c r="EU34" s="288"/>
      <c r="EV34" s="288"/>
      <c r="EW34" s="288"/>
      <c r="EX34" s="288"/>
      <c r="EY34" s="288"/>
      <c r="EZ34" s="288"/>
      <c r="FA34" s="288"/>
      <c r="FB34" s="288"/>
      <c r="FC34" s="288"/>
      <c r="FD34" s="288"/>
      <c r="FE34" s="288"/>
      <c r="FF34" s="288"/>
      <c r="FG34" s="288"/>
      <c r="FH34" s="288"/>
      <c r="FI34" s="288"/>
      <c r="FJ34" s="288"/>
      <c r="FK34" s="288"/>
      <c r="FL34" s="288"/>
      <c r="FM34" s="288"/>
      <c r="FN34" s="288"/>
      <c r="FO34" s="288"/>
      <c r="FP34" s="288"/>
      <c r="FQ34" s="288"/>
      <c r="FR34" s="288"/>
      <c r="FS34" s="288"/>
      <c r="FT34" s="288"/>
      <c r="FU34" s="288"/>
      <c r="FV34" s="288"/>
      <c r="FW34" s="288"/>
      <c r="FX34" s="288"/>
      <c r="FY34" s="288"/>
      <c r="FZ34" s="288"/>
      <c r="GA34" s="288"/>
      <c r="GB34" s="288"/>
      <c r="GC34" s="288"/>
      <c r="GD34" s="288"/>
      <c r="GE34" s="288"/>
      <c r="GF34" s="288"/>
      <c r="GG34" s="288"/>
      <c r="GH34" s="288"/>
      <c r="GI34" s="288"/>
      <c r="GJ34" s="288"/>
      <c r="GK34" s="288"/>
      <c r="GL34" s="288"/>
      <c r="GM34" s="288"/>
      <c r="GN34" s="288"/>
      <c r="GO34" s="288"/>
      <c r="GP34" s="288"/>
      <c r="GQ34" s="288"/>
      <c r="GR34" s="288"/>
      <c r="GS34" s="288"/>
      <c r="GT34" s="288"/>
      <c r="GU34" s="288"/>
      <c r="GV34" s="288"/>
      <c r="GW34" s="288"/>
      <c r="GX34" s="288"/>
      <c r="GY34" s="288"/>
      <c r="GZ34" s="288"/>
      <c r="HA34" s="288"/>
      <c r="HB34" s="288"/>
      <c r="HC34" s="288"/>
      <c r="HD34" s="288"/>
      <c r="HE34" s="288"/>
      <c r="HF34" s="288"/>
      <c r="HG34" s="288"/>
      <c r="HH34" s="288"/>
      <c r="HI34" s="288"/>
      <c r="HJ34" s="288"/>
      <c r="HK34" s="288"/>
      <c r="HL34" s="288"/>
      <c r="HM34" s="288"/>
      <c r="HN34" s="288"/>
      <c r="HO34" s="288"/>
      <c r="HP34" s="288"/>
      <c r="HQ34" s="288"/>
      <c r="HR34" s="288"/>
      <c r="HS34" s="288"/>
      <c r="HT34" s="288"/>
      <c r="HU34" s="288"/>
      <c r="HV34" s="288"/>
      <c r="HW34" s="288"/>
      <c r="HX34" s="288"/>
      <c r="HY34" s="288"/>
      <c r="HZ34" s="288"/>
      <c r="IA34" s="288"/>
    </row>
    <row r="35" spans="1:235" s="289" customFormat="1" ht="32.25" hidden="1" customHeight="1">
      <c r="A35" s="238" t="s">
        <v>128</v>
      </c>
      <c r="B35" s="568" t="s">
        <v>129</v>
      </c>
      <c r="C35" s="198" t="s">
        <v>97</v>
      </c>
      <c r="D35" s="198" t="s">
        <v>97</v>
      </c>
      <c r="E35" s="198" t="s">
        <v>97</v>
      </c>
      <c r="F35" s="301">
        <f>SUM(F36:F43)</f>
        <v>0</v>
      </c>
      <c r="G35" s="198" t="s">
        <v>97</v>
      </c>
      <c r="H35" s="301" t="e">
        <f>SUM(H36:H43)</f>
        <v>#VALUE!</v>
      </c>
      <c r="I35" s="301">
        <f>SUM(I36:I43)</f>
        <v>0</v>
      </c>
      <c r="J35" s="198" t="s">
        <v>97</v>
      </c>
      <c r="K35" s="198" t="s">
        <v>97</v>
      </c>
      <c r="L35" s="198" t="s">
        <v>97</v>
      </c>
      <c r="M35" s="301" t="s">
        <v>97</v>
      </c>
      <c r="N35" s="198" t="s">
        <v>97</v>
      </c>
      <c r="O35" s="301">
        <f t="shared" ref="O35:P35" si="39">SUM(O36:O41)</f>
        <v>0</v>
      </c>
      <c r="P35" s="301">
        <f t="shared" si="39"/>
        <v>0</v>
      </c>
      <c r="Q35" s="198" t="s">
        <v>97</v>
      </c>
      <c r="R35" s="301">
        <f t="shared" ref="R35:AE58" si="40">R36</f>
        <v>0</v>
      </c>
      <c r="S35" s="301">
        <f t="shared" si="40"/>
        <v>0</v>
      </c>
      <c r="T35" s="141">
        <v>0</v>
      </c>
      <c r="U35" s="301">
        <f t="shared" si="40"/>
        <v>0</v>
      </c>
      <c r="V35" s="301">
        <v>0</v>
      </c>
      <c r="W35" s="301">
        <f t="shared" si="40"/>
        <v>0</v>
      </c>
      <c r="X35" s="197">
        <v>0</v>
      </c>
      <c r="Y35" s="301">
        <f t="shared" si="40"/>
        <v>0</v>
      </c>
      <c r="Z35" s="301">
        <f t="shared" si="40"/>
        <v>0</v>
      </c>
      <c r="AA35" s="301">
        <f t="shared" si="40"/>
        <v>0</v>
      </c>
      <c r="AB35" s="301">
        <f t="shared" si="40"/>
        <v>0</v>
      </c>
      <c r="AC35" s="301">
        <f t="shared" si="40"/>
        <v>0</v>
      </c>
      <c r="AD35" s="301">
        <f t="shared" si="40"/>
        <v>0</v>
      </c>
      <c r="AE35" s="301">
        <f t="shared" si="40"/>
        <v>0</v>
      </c>
      <c r="AF35" s="614" t="s">
        <v>97</v>
      </c>
      <c r="AG35" s="614" t="s">
        <v>97</v>
      </c>
      <c r="AH35" s="612">
        <f>AH36+AH40</f>
        <v>0</v>
      </c>
      <c r="AI35" s="198" t="s">
        <v>97</v>
      </c>
      <c r="AJ35" s="301">
        <f>SUM(AJ36:AJ43)</f>
        <v>0</v>
      </c>
      <c r="AK35" s="612">
        <f>AK36+AK40</f>
        <v>0</v>
      </c>
      <c r="AL35" s="614" t="s">
        <v>97</v>
      </c>
      <c r="AM35" s="197" t="s">
        <v>97</v>
      </c>
      <c r="AN35" s="197" t="s">
        <v>97</v>
      </c>
      <c r="AO35" s="197" t="s">
        <v>97</v>
      </c>
      <c r="AP35" s="197" t="s">
        <v>97</v>
      </c>
      <c r="AQ35" s="197" t="s">
        <v>97</v>
      </c>
      <c r="AR35" s="197" t="s">
        <v>97</v>
      </c>
      <c r="AS35" s="197" t="s">
        <v>97</v>
      </c>
      <c r="AT35" s="612">
        <v>0</v>
      </c>
      <c r="AU35" s="614" t="s">
        <v>97</v>
      </c>
      <c r="AV35" s="612">
        <f>AV36+AV40</f>
        <v>0</v>
      </c>
      <c r="AW35" s="197" t="s">
        <v>97</v>
      </c>
      <c r="AX35" s="197" t="s">
        <v>97</v>
      </c>
      <c r="AY35" s="612">
        <f>AY36+AY40</f>
        <v>0</v>
      </c>
      <c r="AZ35" s="614" t="s">
        <v>97</v>
      </c>
      <c r="BA35" s="197" t="s">
        <v>97</v>
      </c>
      <c r="BB35" s="197" t="s">
        <v>97</v>
      </c>
      <c r="BC35" s="197" t="s">
        <v>97</v>
      </c>
      <c r="BD35" s="197" t="s">
        <v>97</v>
      </c>
      <c r="BE35" s="197" t="s">
        <v>97</v>
      </c>
      <c r="BF35" s="197" t="s">
        <v>97</v>
      </c>
      <c r="BG35" s="197" t="s">
        <v>97</v>
      </c>
      <c r="BH35" s="612" t="s">
        <v>97</v>
      </c>
      <c r="BI35" s="614" t="s">
        <v>97</v>
      </c>
      <c r="BJ35" s="612">
        <f>BJ36+BJ40</f>
        <v>0</v>
      </c>
      <c r="BK35" s="197" t="s">
        <v>97</v>
      </c>
      <c r="BL35" s="197" t="s">
        <v>97</v>
      </c>
      <c r="BM35" s="612">
        <f>BM36+BM40</f>
        <v>0</v>
      </c>
      <c r="BN35" s="614" t="s">
        <v>97</v>
      </c>
      <c r="BO35" s="197" t="s">
        <v>97</v>
      </c>
      <c r="BP35" s="197" t="s">
        <v>97</v>
      </c>
      <c r="BQ35" s="197" t="s">
        <v>97</v>
      </c>
      <c r="BR35" s="197" t="s">
        <v>97</v>
      </c>
      <c r="BS35" s="197" t="s">
        <v>97</v>
      </c>
      <c r="BT35" s="197" t="s">
        <v>97</v>
      </c>
      <c r="BU35" s="197" t="s">
        <v>97</v>
      </c>
      <c r="BV35" s="612">
        <v>0</v>
      </c>
      <c r="BW35" s="614" t="s">
        <v>97</v>
      </c>
      <c r="BX35" s="612">
        <f t="shared" si="30"/>
        <v>0</v>
      </c>
      <c r="BY35" s="197" t="s">
        <v>97</v>
      </c>
      <c r="BZ35" s="197" t="s">
        <v>97</v>
      </c>
      <c r="CA35" s="612">
        <f>CA36+CA40</f>
        <v>0</v>
      </c>
      <c r="CB35" s="612">
        <v>0</v>
      </c>
      <c r="CC35" s="198" t="s">
        <v>97</v>
      </c>
      <c r="CD35" s="198" t="s">
        <v>97</v>
      </c>
      <c r="CE35" s="198" t="s">
        <v>97</v>
      </c>
      <c r="CF35" s="198" t="s">
        <v>97</v>
      </c>
      <c r="CG35" s="198" t="s">
        <v>97</v>
      </c>
      <c r="CH35" s="198" t="s">
        <v>97</v>
      </c>
      <c r="CI35" s="198" t="s">
        <v>97</v>
      </c>
      <c r="CJ35" s="612">
        <v>0</v>
      </c>
      <c r="CK35" s="614" t="s">
        <v>97</v>
      </c>
      <c r="CL35" s="614" t="s">
        <v>97</v>
      </c>
      <c r="CM35" s="197" t="s">
        <v>97</v>
      </c>
      <c r="CN35" s="197" t="s">
        <v>97</v>
      </c>
      <c r="CO35" s="670"/>
      <c r="CP35" s="670"/>
      <c r="CQ35" s="198" t="s">
        <v>97</v>
      </c>
      <c r="CR35" s="198" t="s">
        <v>97</v>
      </c>
      <c r="CS35" s="198" t="s">
        <v>97</v>
      </c>
      <c r="CT35" s="198" t="s">
        <v>97</v>
      </c>
      <c r="CU35" s="198" t="s">
        <v>97</v>
      </c>
      <c r="CV35" s="198" t="s">
        <v>97</v>
      </c>
      <c r="CW35" s="198" t="s">
        <v>97</v>
      </c>
      <c r="CX35" s="607" t="s">
        <v>97</v>
      </c>
      <c r="CY35" s="607" t="s">
        <v>97</v>
      </c>
      <c r="CZ35" s="607" t="e">
        <f t="shared" si="38"/>
        <v>#VALUE!</v>
      </c>
      <c r="DA35" s="197" t="s">
        <v>97</v>
      </c>
      <c r="DB35" s="197" t="s">
        <v>97</v>
      </c>
      <c r="DC35" s="607">
        <f t="shared" si="17"/>
        <v>0</v>
      </c>
      <c r="DD35" s="866" t="s">
        <v>97</v>
      </c>
      <c r="DE35" s="198" t="s">
        <v>97</v>
      </c>
      <c r="DF35" s="198" t="s">
        <v>97</v>
      </c>
      <c r="DG35" s="198" t="s">
        <v>97</v>
      </c>
      <c r="DH35" s="198" t="s">
        <v>97</v>
      </c>
      <c r="DI35" s="198" t="s">
        <v>97</v>
      </c>
      <c r="DJ35" s="198" t="s">
        <v>97</v>
      </c>
      <c r="DK35" s="198" t="s">
        <v>97</v>
      </c>
      <c r="DL35" s="216" t="s">
        <v>97</v>
      </c>
      <c r="DM35" s="288"/>
      <c r="DN35" s="288"/>
      <c r="DO35" s="288"/>
      <c r="DP35" s="288"/>
      <c r="DQ35" s="288"/>
      <c r="DR35" s="288"/>
      <c r="DS35" s="288"/>
      <c r="DT35" s="288"/>
      <c r="DU35" s="288"/>
      <c r="DV35" s="288"/>
      <c r="DW35" s="288"/>
      <c r="DX35" s="288"/>
      <c r="DY35" s="288"/>
      <c r="DZ35" s="288"/>
      <c r="EA35" s="288"/>
      <c r="EB35" s="288"/>
      <c r="EC35" s="288"/>
      <c r="ED35" s="288"/>
      <c r="EE35" s="288"/>
      <c r="EF35" s="288"/>
      <c r="EG35" s="288"/>
      <c r="EH35" s="288"/>
      <c r="EI35" s="288"/>
      <c r="EJ35" s="288"/>
      <c r="EK35" s="288"/>
      <c r="EL35" s="288"/>
      <c r="EM35" s="288"/>
      <c r="EN35" s="288"/>
      <c r="EO35" s="288"/>
      <c r="EP35" s="288"/>
      <c r="EQ35" s="288"/>
      <c r="ER35" s="288"/>
      <c r="ES35" s="288"/>
      <c r="ET35" s="288"/>
      <c r="EU35" s="288"/>
      <c r="EV35" s="288"/>
      <c r="EW35" s="288"/>
      <c r="EX35" s="288"/>
      <c r="EY35" s="288"/>
      <c r="EZ35" s="288"/>
      <c r="FA35" s="288"/>
      <c r="FB35" s="288"/>
      <c r="FC35" s="288"/>
      <c r="FD35" s="288"/>
      <c r="FE35" s="288"/>
      <c r="FF35" s="288"/>
      <c r="FG35" s="288"/>
      <c r="FH35" s="288"/>
      <c r="FI35" s="288"/>
      <c r="FJ35" s="288"/>
      <c r="FK35" s="288"/>
      <c r="FL35" s="288"/>
      <c r="FM35" s="288"/>
      <c r="FN35" s="288"/>
      <c r="FO35" s="288"/>
      <c r="FP35" s="288"/>
      <c r="FQ35" s="288"/>
      <c r="FR35" s="288"/>
      <c r="FS35" s="288"/>
      <c r="FT35" s="288"/>
      <c r="FU35" s="288"/>
      <c r="FV35" s="288"/>
      <c r="FW35" s="288"/>
      <c r="FX35" s="288"/>
      <c r="FY35" s="288"/>
      <c r="FZ35" s="288"/>
      <c r="GA35" s="288"/>
      <c r="GB35" s="288"/>
      <c r="GC35" s="288"/>
      <c r="GD35" s="288"/>
      <c r="GE35" s="288"/>
      <c r="GF35" s="288"/>
      <c r="GG35" s="288"/>
      <c r="GH35" s="288"/>
      <c r="GI35" s="288"/>
      <c r="GJ35" s="288"/>
      <c r="GK35" s="288"/>
      <c r="GL35" s="288"/>
      <c r="GM35" s="288"/>
      <c r="GN35" s="288"/>
      <c r="GO35" s="288"/>
      <c r="GP35" s="288"/>
      <c r="GQ35" s="288"/>
      <c r="GR35" s="288"/>
      <c r="GS35" s="288"/>
      <c r="GT35" s="288"/>
      <c r="GU35" s="288"/>
      <c r="GV35" s="288"/>
      <c r="GW35" s="288"/>
      <c r="GX35" s="288"/>
      <c r="GY35" s="288"/>
      <c r="GZ35" s="288"/>
      <c r="HA35" s="288"/>
      <c r="HB35" s="288"/>
      <c r="HC35" s="288"/>
      <c r="HD35" s="288"/>
      <c r="HE35" s="288"/>
      <c r="HF35" s="288"/>
      <c r="HG35" s="288"/>
      <c r="HH35" s="288"/>
      <c r="HI35" s="288"/>
      <c r="HJ35" s="288"/>
      <c r="HK35" s="288"/>
      <c r="HL35" s="288"/>
      <c r="HM35" s="288"/>
      <c r="HN35" s="288"/>
      <c r="HO35" s="288"/>
      <c r="HP35" s="288"/>
      <c r="HQ35" s="288"/>
      <c r="HR35" s="288"/>
      <c r="HS35" s="288"/>
      <c r="HT35" s="288"/>
      <c r="HU35" s="288"/>
      <c r="HV35" s="288"/>
      <c r="HW35" s="288"/>
      <c r="HX35" s="288"/>
      <c r="HY35" s="288"/>
      <c r="HZ35" s="288"/>
      <c r="IA35" s="288"/>
    </row>
    <row r="36" spans="1:235" s="289" customFormat="1" ht="47.25" hidden="1" customHeight="1">
      <c r="A36" s="238" t="s">
        <v>128</v>
      </c>
      <c r="B36" s="568" t="s">
        <v>130</v>
      </c>
      <c r="C36" s="198" t="s">
        <v>97</v>
      </c>
      <c r="D36" s="198" t="s">
        <v>97</v>
      </c>
      <c r="E36" s="198" t="s">
        <v>97</v>
      </c>
      <c r="F36" s="301">
        <f t="shared" ref="F36:F43" si="41">AH36+AV36</f>
        <v>0</v>
      </c>
      <c r="G36" s="198" t="s">
        <v>97</v>
      </c>
      <c r="H36" s="301" t="e">
        <f t="shared" ref="H36:H43" si="42">AJ36+AX36</f>
        <v>#VALUE!</v>
      </c>
      <c r="I36" s="301">
        <f t="shared" ref="I36:I43" si="43">AK36+AY36</f>
        <v>0</v>
      </c>
      <c r="J36" s="198" t="s">
        <v>97</v>
      </c>
      <c r="K36" s="198" t="s">
        <v>97</v>
      </c>
      <c r="L36" s="198" t="s">
        <v>97</v>
      </c>
      <c r="M36" s="301" t="s">
        <v>97</v>
      </c>
      <c r="N36" s="198" t="s">
        <v>97</v>
      </c>
      <c r="O36" s="301">
        <f t="shared" ref="O36:P36" si="44">SUM(O37:O42)</f>
        <v>0</v>
      </c>
      <c r="P36" s="301">
        <f t="shared" si="44"/>
        <v>0</v>
      </c>
      <c r="Q36" s="198" t="s">
        <v>97</v>
      </c>
      <c r="R36" s="301">
        <f t="shared" si="40"/>
        <v>0</v>
      </c>
      <c r="S36" s="301">
        <f t="shared" si="40"/>
        <v>0</v>
      </c>
      <c r="T36" s="141">
        <v>0</v>
      </c>
      <c r="U36" s="301">
        <f t="shared" si="40"/>
        <v>0</v>
      </c>
      <c r="V36" s="301">
        <v>0</v>
      </c>
      <c r="W36" s="301">
        <f t="shared" si="40"/>
        <v>0</v>
      </c>
      <c r="X36" s="197">
        <v>0</v>
      </c>
      <c r="Y36" s="301">
        <f t="shared" si="40"/>
        <v>0</v>
      </c>
      <c r="Z36" s="301">
        <f t="shared" si="40"/>
        <v>0</v>
      </c>
      <c r="AA36" s="301">
        <f t="shared" si="40"/>
        <v>0</v>
      </c>
      <c r="AB36" s="301">
        <f t="shared" si="40"/>
        <v>0</v>
      </c>
      <c r="AC36" s="301">
        <f t="shared" si="40"/>
        <v>0</v>
      </c>
      <c r="AD36" s="301">
        <f t="shared" si="40"/>
        <v>0</v>
      </c>
      <c r="AE36" s="301">
        <f t="shared" si="40"/>
        <v>0</v>
      </c>
      <c r="AF36" s="614" t="s">
        <v>97</v>
      </c>
      <c r="AG36" s="614" t="s">
        <v>97</v>
      </c>
      <c r="AH36" s="612">
        <f>SUM(AH37:AH39)</f>
        <v>0</v>
      </c>
      <c r="AI36" s="198" t="s">
        <v>97</v>
      </c>
      <c r="AJ36" s="197">
        <f>SUM(AJ37:AJ39)</f>
        <v>0</v>
      </c>
      <c r="AK36" s="612">
        <f>SUM(AK37:AK39)</f>
        <v>0</v>
      </c>
      <c r="AL36" s="614" t="s">
        <v>97</v>
      </c>
      <c r="AM36" s="197" t="s">
        <v>97</v>
      </c>
      <c r="AN36" s="197" t="s">
        <v>97</v>
      </c>
      <c r="AO36" s="197" t="s">
        <v>97</v>
      </c>
      <c r="AP36" s="197" t="s">
        <v>97</v>
      </c>
      <c r="AQ36" s="197" t="s">
        <v>97</v>
      </c>
      <c r="AR36" s="197" t="s">
        <v>97</v>
      </c>
      <c r="AS36" s="197" t="s">
        <v>97</v>
      </c>
      <c r="AT36" s="612">
        <v>0</v>
      </c>
      <c r="AU36" s="614" t="s">
        <v>97</v>
      </c>
      <c r="AV36" s="612">
        <f>SUM(AV37:AV39)</f>
        <v>0</v>
      </c>
      <c r="AW36" s="197" t="s">
        <v>97</v>
      </c>
      <c r="AX36" s="197" t="s">
        <v>97</v>
      </c>
      <c r="AY36" s="612">
        <f>SUM(AY37:AY39)</f>
        <v>0</v>
      </c>
      <c r="AZ36" s="614" t="s">
        <v>97</v>
      </c>
      <c r="BA36" s="197" t="s">
        <v>97</v>
      </c>
      <c r="BB36" s="197" t="s">
        <v>97</v>
      </c>
      <c r="BC36" s="197" t="s">
        <v>97</v>
      </c>
      <c r="BD36" s="197" t="s">
        <v>97</v>
      </c>
      <c r="BE36" s="197" t="s">
        <v>97</v>
      </c>
      <c r="BF36" s="197" t="s">
        <v>97</v>
      </c>
      <c r="BG36" s="197" t="s">
        <v>97</v>
      </c>
      <c r="BH36" s="612" t="s">
        <v>97</v>
      </c>
      <c r="BI36" s="614" t="s">
        <v>97</v>
      </c>
      <c r="BJ36" s="612">
        <f>SUM(BJ37:BJ39)</f>
        <v>0</v>
      </c>
      <c r="BK36" s="197" t="s">
        <v>97</v>
      </c>
      <c r="BL36" s="197" t="s">
        <v>97</v>
      </c>
      <c r="BM36" s="612">
        <f>SUM(BM37:BM39)</f>
        <v>0</v>
      </c>
      <c r="BN36" s="614" t="s">
        <v>97</v>
      </c>
      <c r="BO36" s="197" t="s">
        <v>97</v>
      </c>
      <c r="BP36" s="197" t="s">
        <v>97</v>
      </c>
      <c r="BQ36" s="197" t="s">
        <v>97</v>
      </c>
      <c r="BR36" s="197" t="s">
        <v>97</v>
      </c>
      <c r="BS36" s="197" t="s">
        <v>97</v>
      </c>
      <c r="BT36" s="197" t="s">
        <v>97</v>
      </c>
      <c r="BU36" s="197" t="s">
        <v>97</v>
      </c>
      <c r="BV36" s="612">
        <v>0</v>
      </c>
      <c r="BW36" s="614" t="s">
        <v>97</v>
      </c>
      <c r="BX36" s="612">
        <f t="shared" si="30"/>
        <v>0</v>
      </c>
      <c r="BY36" s="197" t="s">
        <v>97</v>
      </c>
      <c r="BZ36" s="197" t="s">
        <v>97</v>
      </c>
      <c r="CA36" s="612">
        <f>SUM(CA37:CA39)</f>
        <v>0</v>
      </c>
      <c r="CB36" s="612">
        <v>0</v>
      </c>
      <c r="CC36" s="198" t="s">
        <v>97</v>
      </c>
      <c r="CD36" s="198" t="s">
        <v>97</v>
      </c>
      <c r="CE36" s="198" t="s">
        <v>97</v>
      </c>
      <c r="CF36" s="198" t="s">
        <v>97</v>
      </c>
      <c r="CG36" s="198" t="s">
        <v>97</v>
      </c>
      <c r="CH36" s="198" t="s">
        <v>97</v>
      </c>
      <c r="CI36" s="198" t="s">
        <v>97</v>
      </c>
      <c r="CJ36" s="612">
        <v>0</v>
      </c>
      <c r="CK36" s="614" t="s">
        <v>97</v>
      </c>
      <c r="CL36" s="614" t="s">
        <v>97</v>
      </c>
      <c r="CM36" s="197" t="s">
        <v>97</v>
      </c>
      <c r="CN36" s="197" t="s">
        <v>97</v>
      </c>
      <c r="CO36" s="670"/>
      <c r="CP36" s="670"/>
      <c r="CQ36" s="198" t="s">
        <v>97</v>
      </c>
      <c r="CR36" s="198" t="s">
        <v>97</v>
      </c>
      <c r="CS36" s="198" t="s">
        <v>97</v>
      </c>
      <c r="CT36" s="198" t="s">
        <v>97</v>
      </c>
      <c r="CU36" s="198" t="s">
        <v>97</v>
      </c>
      <c r="CV36" s="198" t="s">
        <v>97</v>
      </c>
      <c r="CW36" s="198" t="s">
        <v>97</v>
      </c>
      <c r="CX36" s="607" t="s">
        <v>97</v>
      </c>
      <c r="CY36" s="607" t="s">
        <v>97</v>
      </c>
      <c r="CZ36" s="607" t="e">
        <f t="shared" si="38"/>
        <v>#VALUE!</v>
      </c>
      <c r="DA36" s="197" t="s">
        <v>97</v>
      </c>
      <c r="DB36" s="197" t="s">
        <v>97</v>
      </c>
      <c r="DC36" s="607">
        <f t="shared" si="17"/>
        <v>0</v>
      </c>
      <c r="DD36" s="866" t="s">
        <v>97</v>
      </c>
      <c r="DE36" s="198" t="s">
        <v>97</v>
      </c>
      <c r="DF36" s="198" t="s">
        <v>97</v>
      </c>
      <c r="DG36" s="198" t="s">
        <v>97</v>
      </c>
      <c r="DH36" s="198" t="s">
        <v>97</v>
      </c>
      <c r="DI36" s="198" t="s">
        <v>97</v>
      </c>
      <c r="DJ36" s="198" t="s">
        <v>97</v>
      </c>
      <c r="DK36" s="198" t="s">
        <v>97</v>
      </c>
      <c r="DL36" s="216" t="s">
        <v>97</v>
      </c>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c r="EJ36" s="288"/>
      <c r="EK36" s="288"/>
      <c r="EL36" s="288"/>
      <c r="EM36" s="288"/>
      <c r="EN36" s="288"/>
      <c r="EO36" s="288"/>
      <c r="EP36" s="288"/>
      <c r="EQ36" s="288"/>
      <c r="ER36" s="288"/>
      <c r="ES36" s="288"/>
      <c r="ET36" s="288"/>
      <c r="EU36" s="288"/>
      <c r="EV36" s="288"/>
      <c r="EW36" s="288"/>
      <c r="EX36" s="288"/>
      <c r="EY36" s="288"/>
      <c r="EZ36" s="288"/>
      <c r="FA36" s="288"/>
      <c r="FB36" s="288"/>
      <c r="FC36" s="288"/>
      <c r="FD36" s="288"/>
      <c r="FE36" s="288"/>
      <c r="FF36" s="288"/>
      <c r="FG36" s="288"/>
      <c r="FH36" s="288"/>
      <c r="FI36" s="288"/>
      <c r="FJ36" s="288"/>
      <c r="FK36" s="288"/>
      <c r="FL36" s="288"/>
      <c r="FM36" s="288"/>
      <c r="FN36" s="288"/>
      <c r="FO36" s="288"/>
      <c r="FP36" s="288"/>
      <c r="FQ36" s="288"/>
      <c r="FR36" s="288"/>
      <c r="FS36" s="288"/>
      <c r="FT36" s="288"/>
      <c r="FU36" s="288"/>
      <c r="FV36" s="288"/>
      <c r="FW36" s="288"/>
      <c r="FX36" s="288"/>
      <c r="FY36" s="288"/>
      <c r="FZ36" s="288"/>
      <c r="GA36" s="288"/>
      <c r="GB36" s="288"/>
      <c r="GC36" s="288"/>
      <c r="GD36" s="288"/>
      <c r="GE36" s="288"/>
      <c r="GF36" s="288"/>
      <c r="GG36" s="288"/>
      <c r="GH36" s="288"/>
      <c r="GI36" s="288"/>
      <c r="GJ36" s="288"/>
      <c r="GK36" s="288"/>
      <c r="GL36" s="288"/>
      <c r="GM36" s="288"/>
      <c r="GN36" s="288"/>
      <c r="GO36" s="288"/>
      <c r="GP36" s="288"/>
      <c r="GQ36" s="288"/>
      <c r="GR36" s="288"/>
      <c r="GS36" s="288"/>
      <c r="GT36" s="288"/>
      <c r="GU36" s="288"/>
      <c r="GV36" s="288"/>
      <c r="GW36" s="288"/>
      <c r="GX36" s="288"/>
      <c r="GY36" s="288"/>
      <c r="GZ36" s="288"/>
      <c r="HA36" s="288"/>
      <c r="HB36" s="288"/>
      <c r="HC36" s="288"/>
      <c r="HD36" s="288"/>
      <c r="HE36" s="288"/>
      <c r="HF36" s="288"/>
      <c r="HG36" s="288"/>
      <c r="HH36" s="288"/>
      <c r="HI36" s="288"/>
      <c r="HJ36" s="288"/>
      <c r="HK36" s="288"/>
      <c r="HL36" s="288"/>
      <c r="HM36" s="288"/>
      <c r="HN36" s="288"/>
      <c r="HO36" s="288"/>
      <c r="HP36" s="288"/>
      <c r="HQ36" s="288"/>
      <c r="HR36" s="288"/>
      <c r="HS36" s="288"/>
      <c r="HT36" s="288"/>
      <c r="HU36" s="288"/>
      <c r="HV36" s="288"/>
      <c r="HW36" s="288"/>
      <c r="HX36" s="288"/>
      <c r="HY36" s="288"/>
      <c r="HZ36" s="288"/>
      <c r="IA36" s="288"/>
    </row>
    <row r="37" spans="1:235" s="289" customFormat="1" ht="47.25" hidden="1" customHeight="1">
      <c r="A37" s="238" t="s">
        <v>128</v>
      </c>
      <c r="B37" s="568" t="s">
        <v>131</v>
      </c>
      <c r="C37" s="198" t="s">
        <v>97</v>
      </c>
      <c r="D37" s="198" t="s">
        <v>97</v>
      </c>
      <c r="E37" s="198" t="s">
        <v>97</v>
      </c>
      <c r="F37" s="301">
        <f t="shared" si="41"/>
        <v>0</v>
      </c>
      <c r="G37" s="198" t="s">
        <v>97</v>
      </c>
      <c r="H37" s="301" t="e">
        <f t="shared" si="42"/>
        <v>#VALUE!</v>
      </c>
      <c r="I37" s="301">
        <f t="shared" si="43"/>
        <v>0</v>
      </c>
      <c r="J37" s="198" t="s">
        <v>97</v>
      </c>
      <c r="K37" s="198" t="s">
        <v>97</v>
      </c>
      <c r="L37" s="198" t="s">
        <v>97</v>
      </c>
      <c r="M37" s="301" t="s">
        <v>97</v>
      </c>
      <c r="N37" s="198" t="s">
        <v>97</v>
      </c>
      <c r="O37" s="301">
        <f t="shared" ref="O37:P37" si="45">SUM(O38:O43)</f>
        <v>0</v>
      </c>
      <c r="P37" s="301">
        <f t="shared" si="45"/>
        <v>0</v>
      </c>
      <c r="Q37" s="198" t="s">
        <v>97</v>
      </c>
      <c r="R37" s="301">
        <f t="shared" si="40"/>
        <v>0</v>
      </c>
      <c r="S37" s="301">
        <f t="shared" si="40"/>
        <v>0</v>
      </c>
      <c r="T37" s="141">
        <v>0</v>
      </c>
      <c r="U37" s="301">
        <f t="shared" si="40"/>
        <v>0</v>
      </c>
      <c r="V37" s="301">
        <v>0</v>
      </c>
      <c r="W37" s="301">
        <f t="shared" si="40"/>
        <v>0</v>
      </c>
      <c r="X37" s="197">
        <v>0</v>
      </c>
      <c r="Y37" s="301">
        <f t="shared" si="40"/>
        <v>0</v>
      </c>
      <c r="Z37" s="301">
        <f t="shared" si="40"/>
        <v>0</v>
      </c>
      <c r="AA37" s="301">
        <f t="shared" si="40"/>
        <v>0</v>
      </c>
      <c r="AB37" s="301">
        <f t="shared" si="40"/>
        <v>0</v>
      </c>
      <c r="AC37" s="301">
        <f t="shared" si="40"/>
        <v>0</v>
      </c>
      <c r="AD37" s="301">
        <f t="shared" si="40"/>
        <v>0</v>
      </c>
      <c r="AE37" s="301">
        <f t="shared" si="40"/>
        <v>0</v>
      </c>
      <c r="AF37" s="614" t="s">
        <v>97</v>
      </c>
      <c r="AG37" s="614" t="s">
        <v>97</v>
      </c>
      <c r="AH37" s="612">
        <v>0</v>
      </c>
      <c r="AI37" s="198" t="s">
        <v>97</v>
      </c>
      <c r="AJ37" s="197">
        <v>0</v>
      </c>
      <c r="AK37" s="612">
        <v>0</v>
      </c>
      <c r="AL37" s="614" t="s">
        <v>97</v>
      </c>
      <c r="AM37" s="197" t="s">
        <v>97</v>
      </c>
      <c r="AN37" s="197" t="s">
        <v>97</v>
      </c>
      <c r="AO37" s="197" t="s">
        <v>97</v>
      </c>
      <c r="AP37" s="197" t="s">
        <v>97</v>
      </c>
      <c r="AQ37" s="197" t="s">
        <v>97</v>
      </c>
      <c r="AR37" s="197" t="s">
        <v>97</v>
      </c>
      <c r="AS37" s="197" t="s">
        <v>97</v>
      </c>
      <c r="AT37" s="612">
        <v>0</v>
      </c>
      <c r="AU37" s="614" t="s">
        <v>97</v>
      </c>
      <c r="AV37" s="612">
        <v>0</v>
      </c>
      <c r="AW37" s="197" t="s">
        <v>97</v>
      </c>
      <c r="AX37" s="197" t="s">
        <v>97</v>
      </c>
      <c r="AY37" s="612">
        <v>0</v>
      </c>
      <c r="AZ37" s="614" t="s">
        <v>97</v>
      </c>
      <c r="BA37" s="197" t="s">
        <v>97</v>
      </c>
      <c r="BB37" s="197" t="s">
        <v>97</v>
      </c>
      <c r="BC37" s="197" t="s">
        <v>97</v>
      </c>
      <c r="BD37" s="197" t="s">
        <v>97</v>
      </c>
      <c r="BE37" s="197" t="s">
        <v>97</v>
      </c>
      <c r="BF37" s="197" t="s">
        <v>97</v>
      </c>
      <c r="BG37" s="197" t="s">
        <v>97</v>
      </c>
      <c r="BH37" s="612" t="s">
        <v>97</v>
      </c>
      <c r="BI37" s="614" t="s">
        <v>97</v>
      </c>
      <c r="BJ37" s="612">
        <v>0</v>
      </c>
      <c r="BK37" s="197" t="s">
        <v>97</v>
      </c>
      <c r="BL37" s="197" t="s">
        <v>97</v>
      </c>
      <c r="BM37" s="612">
        <v>0</v>
      </c>
      <c r="BN37" s="614" t="s">
        <v>97</v>
      </c>
      <c r="BO37" s="197" t="s">
        <v>97</v>
      </c>
      <c r="BP37" s="197" t="s">
        <v>97</v>
      </c>
      <c r="BQ37" s="197" t="s">
        <v>97</v>
      </c>
      <c r="BR37" s="197" t="s">
        <v>97</v>
      </c>
      <c r="BS37" s="197" t="s">
        <v>97</v>
      </c>
      <c r="BT37" s="197" t="s">
        <v>97</v>
      </c>
      <c r="BU37" s="197" t="s">
        <v>97</v>
      </c>
      <c r="BV37" s="612">
        <v>0</v>
      </c>
      <c r="BW37" s="614" t="s">
        <v>97</v>
      </c>
      <c r="BX37" s="612">
        <f t="shared" si="30"/>
        <v>0</v>
      </c>
      <c r="BY37" s="197" t="s">
        <v>97</v>
      </c>
      <c r="BZ37" s="197" t="s">
        <v>97</v>
      </c>
      <c r="CA37" s="612">
        <v>0</v>
      </c>
      <c r="CB37" s="612">
        <v>0</v>
      </c>
      <c r="CC37" s="198" t="s">
        <v>97</v>
      </c>
      <c r="CD37" s="198" t="s">
        <v>97</v>
      </c>
      <c r="CE37" s="198" t="s">
        <v>97</v>
      </c>
      <c r="CF37" s="198" t="s">
        <v>97</v>
      </c>
      <c r="CG37" s="198" t="s">
        <v>97</v>
      </c>
      <c r="CH37" s="198" t="s">
        <v>97</v>
      </c>
      <c r="CI37" s="198" t="s">
        <v>97</v>
      </c>
      <c r="CJ37" s="612">
        <v>0</v>
      </c>
      <c r="CK37" s="614" t="s">
        <v>97</v>
      </c>
      <c r="CL37" s="614" t="s">
        <v>97</v>
      </c>
      <c r="CM37" s="197" t="s">
        <v>97</v>
      </c>
      <c r="CN37" s="197" t="s">
        <v>97</v>
      </c>
      <c r="CO37" s="670"/>
      <c r="CP37" s="670"/>
      <c r="CQ37" s="198" t="s">
        <v>97</v>
      </c>
      <c r="CR37" s="198" t="s">
        <v>97</v>
      </c>
      <c r="CS37" s="198" t="s">
        <v>97</v>
      </c>
      <c r="CT37" s="198" t="s">
        <v>97</v>
      </c>
      <c r="CU37" s="198" t="s">
        <v>97</v>
      </c>
      <c r="CV37" s="198" t="s">
        <v>97</v>
      </c>
      <c r="CW37" s="198" t="s">
        <v>97</v>
      </c>
      <c r="CX37" s="607" t="s">
        <v>97</v>
      </c>
      <c r="CY37" s="607" t="s">
        <v>97</v>
      </c>
      <c r="CZ37" s="607" t="e">
        <f t="shared" si="38"/>
        <v>#VALUE!</v>
      </c>
      <c r="DA37" s="197" t="s">
        <v>97</v>
      </c>
      <c r="DB37" s="197" t="s">
        <v>97</v>
      </c>
      <c r="DC37" s="607">
        <f t="shared" si="17"/>
        <v>0</v>
      </c>
      <c r="DD37" s="866" t="s">
        <v>97</v>
      </c>
      <c r="DE37" s="198" t="s">
        <v>97</v>
      </c>
      <c r="DF37" s="198" t="s">
        <v>97</v>
      </c>
      <c r="DG37" s="198" t="s">
        <v>97</v>
      </c>
      <c r="DH37" s="198" t="s">
        <v>97</v>
      </c>
      <c r="DI37" s="198" t="s">
        <v>97</v>
      </c>
      <c r="DJ37" s="198" t="s">
        <v>97</v>
      </c>
      <c r="DK37" s="198" t="s">
        <v>97</v>
      </c>
      <c r="DL37" s="216" t="s">
        <v>97</v>
      </c>
      <c r="DM37" s="288"/>
      <c r="DN37" s="288"/>
      <c r="DO37" s="288"/>
      <c r="DP37" s="288"/>
      <c r="DQ37" s="288"/>
      <c r="DR37" s="288"/>
      <c r="DS37" s="288"/>
      <c r="DT37" s="288"/>
      <c r="DU37" s="288"/>
      <c r="DV37" s="288"/>
      <c r="DW37" s="288"/>
      <c r="DX37" s="288"/>
      <c r="DY37" s="288"/>
      <c r="DZ37" s="288"/>
      <c r="EA37" s="288"/>
      <c r="EB37" s="288"/>
      <c r="EC37" s="288"/>
      <c r="ED37" s="288"/>
      <c r="EE37" s="288"/>
      <c r="EF37" s="288"/>
      <c r="EG37" s="288"/>
      <c r="EH37" s="288"/>
      <c r="EI37" s="288"/>
      <c r="EJ37" s="288"/>
      <c r="EK37" s="288"/>
      <c r="EL37" s="288"/>
      <c r="EM37" s="288"/>
      <c r="EN37" s="288"/>
      <c r="EO37" s="288"/>
      <c r="EP37" s="288"/>
      <c r="EQ37" s="288"/>
      <c r="ER37" s="288"/>
      <c r="ES37" s="288"/>
      <c r="ET37" s="288"/>
      <c r="EU37" s="288"/>
      <c r="EV37" s="288"/>
      <c r="EW37" s="288"/>
      <c r="EX37" s="288"/>
      <c r="EY37" s="288"/>
      <c r="EZ37" s="288"/>
      <c r="FA37" s="288"/>
      <c r="FB37" s="288"/>
      <c r="FC37" s="288"/>
      <c r="FD37" s="288"/>
      <c r="FE37" s="288"/>
      <c r="FF37" s="288"/>
      <c r="FG37" s="288"/>
      <c r="FH37" s="288"/>
      <c r="FI37" s="288"/>
      <c r="FJ37" s="288"/>
      <c r="FK37" s="288"/>
      <c r="FL37" s="288"/>
      <c r="FM37" s="288"/>
      <c r="FN37" s="288"/>
      <c r="FO37" s="288"/>
      <c r="FP37" s="288"/>
      <c r="FQ37" s="288"/>
      <c r="FR37" s="288"/>
      <c r="FS37" s="288"/>
      <c r="FT37" s="288"/>
      <c r="FU37" s="288"/>
      <c r="FV37" s="288"/>
      <c r="FW37" s="288"/>
      <c r="FX37" s="288"/>
      <c r="FY37" s="288"/>
      <c r="FZ37" s="288"/>
      <c r="GA37" s="288"/>
      <c r="GB37" s="288"/>
      <c r="GC37" s="288"/>
      <c r="GD37" s="288"/>
      <c r="GE37" s="288"/>
      <c r="GF37" s="288"/>
      <c r="GG37" s="288"/>
      <c r="GH37" s="288"/>
      <c r="GI37" s="288"/>
      <c r="GJ37" s="288"/>
      <c r="GK37" s="288"/>
      <c r="GL37" s="288"/>
      <c r="GM37" s="288"/>
      <c r="GN37" s="288"/>
      <c r="GO37" s="288"/>
      <c r="GP37" s="288"/>
      <c r="GQ37" s="288"/>
      <c r="GR37" s="288"/>
      <c r="GS37" s="288"/>
      <c r="GT37" s="288"/>
      <c r="GU37" s="288"/>
      <c r="GV37" s="288"/>
      <c r="GW37" s="288"/>
      <c r="GX37" s="288"/>
      <c r="GY37" s="288"/>
      <c r="GZ37" s="288"/>
      <c r="HA37" s="288"/>
      <c r="HB37" s="288"/>
      <c r="HC37" s="288"/>
      <c r="HD37" s="288"/>
      <c r="HE37" s="288"/>
      <c r="HF37" s="288"/>
      <c r="HG37" s="288"/>
      <c r="HH37" s="288"/>
      <c r="HI37" s="288"/>
      <c r="HJ37" s="288"/>
      <c r="HK37" s="288"/>
      <c r="HL37" s="288"/>
      <c r="HM37" s="288"/>
      <c r="HN37" s="288"/>
      <c r="HO37" s="288"/>
      <c r="HP37" s="288"/>
      <c r="HQ37" s="288"/>
      <c r="HR37" s="288"/>
      <c r="HS37" s="288"/>
      <c r="HT37" s="288"/>
      <c r="HU37" s="288"/>
      <c r="HV37" s="288"/>
      <c r="HW37" s="288"/>
      <c r="HX37" s="288"/>
      <c r="HY37" s="288"/>
      <c r="HZ37" s="288"/>
      <c r="IA37" s="288"/>
    </row>
    <row r="38" spans="1:235" s="289" customFormat="1" ht="47.25" hidden="1" customHeight="1">
      <c r="A38" s="238" t="s">
        <v>128</v>
      </c>
      <c r="B38" s="568" t="s">
        <v>132</v>
      </c>
      <c r="C38" s="198" t="s">
        <v>97</v>
      </c>
      <c r="D38" s="198" t="s">
        <v>97</v>
      </c>
      <c r="E38" s="198" t="s">
        <v>97</v>
      </c>
      <c r="F38" s="301">
        <f t="shared" si="41"/>
        <v>0</v>
      </c>
      <c r="G38" s="198" t="s">
        <v>97</v>
      </c>
      <c r="H38" s="301" t="e">
        <f t="shared" si="42"/>
        <v>#VALUE!</v>
      </c>
      <c r="I38" s="301">
        <f t="shared" si="43"/>
        <v>0</v>
      </c>
      <c r="J38" s="198" t="s">
        <v>97</v>
      </c>
      <c r="K38" s="198" t="s">
        <v>97</v>
      </c>
      <c r="L38" s="198" t="s">
        <v>97</v>
      </c>
      <c r="M38" s="301" t="s">
        <v>97</v>
      </c>
      <c r="N38" s="198" t="s">
        <v>97</v>
      </c>
      <c r="O38" s="301">
        <f t="shared" ref="O38:P38" si="46">SUM(O39:O44)</f>
        <v>0</v>
      </c>
      <c r="P38" s="301">
        <f t="shared" si="46"/>
        <v>0</v>
      </c>
      <c r="Q38" s="198" t="s">
        <v>97</v>
      </c>
      <c r="R38" s="301">
        <f t="shared" si="40"/>
        <v>0</v>
      </c>
      <c r="S38" s="301">
        <f t="shared" si="40"/>
        <v>0</v>
      </c>
      <c r="T38" s="141">
        <v>0</v>
      </c>
      <c r="U38" s="301">
        <f t="shared" si="40"/>
        <v>0</v>
      </c>
      <c r="V38" s="301">
        <v>0</v>
      </c>
      <c r="W38" s="301">
        <f t="shared" si="40"/>
        <v>0</v>
      </c>
      <c r="X38" s="197">
        <v>0</v>
      </c>
      <c r="Y38" s="301">
        <f t="shared" si="40"/>
        <v>0</v>
      </c>
      <c r="Z38" s="301">
        <f t="shared" si="40"/>
        <v>0</v>
      </c>
      <c r="AA38" s="301">
        <f t="shared" si="40"/>
        <v>0</v>
      </c>
      <c r="AB38" s="301">
        <f t="shared" si="40"/>
        <v>0</v>
      </c>
      <c r="AC38" s="301">
        <f t="shared" si="40"/>
        <v>0</v>
      </c>
      <c r="AD38" s="301">
        <f t="shared" si="40"/>
        <v>0</v>
      </c>
      <c r="AE38" s="301">
        <f t="shared" si="40"/>
        <v>0</v>
      </c>
      <c r="AF38" s="614" t="s">
        <v>97</v>
      </c>
      <c r="AG38" s="614" t="s">
        <v>97</v>
      </c>
      <c r="AH38" s="612">
        <v>0</v>
      </c>
      <c r="AI38" s="198" t="s">
        <v>97</v>
      </c>
      <c r="AJ38" s="197">
        <v>0</v>
      </c>
      <c r="AK38" s="612">
        <v>0</v>
      </c>
      <c r="AL38" s="614" t="s">
        <v>97</v>
      </c>
      <c r="AM38" s="197" t="s">
        <v>97</v>
      </c>
      <c r="AN38" s="197" t="s">
        <v>97</v>
      </c>
      <c r="AO38" s="197" t="s">
        <v>97</v>
      </c>
      <c r="AP38" s="197" t="s">
        <v>97</v>
      </c>
      <c r="AQ38" s="197" t="s">
        <v>97</v>
      </c>
      <c r="AR38" s="197" t="s">
        <v>97</v>
      </c>
      <c r="AS38" s="197" t="s">
        <v>97</v>
      </c>
      <c r="AT38" s="612">
        <v>0</v>
      </c>
      <c r="AU38" s="614" t="s">
        <v>97</v>
      </c>
      <c r="AV38" s="612">
        <v>0</v>
      </c>
      <c r="AW38" s="197" t="s">
        <v>97</v>
      </c>
      <c r="AX38" s="197" t="s">
        <v>97</v>
      </c>
      <c r="AY38" s="612">
        <v>0</v>
      </c>
      <c r="AZ38" s="614" t="s">
        <v>97</v>
      </c>
      <c r="BA38" s="197" t="s">
        <v>97</v>
      </c>
      <c r="BB38" s="197" t="s">
        <v>97</v>
      </c>
      <c r="BC38" s="197" t="s">
        <v>97</v>
      </c>
      <c r="BD38" s="197" t="s">
        <v>97</v>
      </c>
      <c r="BE38" s="197" t="s">
        <v>97</v>
      </c>
      <c r="BF38" s="197" t="s">
        <v>97</v>
      </c>
      <c r="BG38" s="197" t="s">
        <v>97</v>
      </c>
      <c r="BH38" s="612" t="s">
        <v>97</v>
      </c>
      <c r="BI38" s="614" t="s">
        <v>97</v>
      </c>
      <c r="BJ38" s="612">
        <v>0</v>
      </c>
      <c r="BK38" s="197" t="s">
        <v>97</v>
      </c>
      <c r="BL38" s="197" t="s">
        <v>97</v>
      </c>
      <c r="BM38" s="612">
        <v>0</v>
      </c>
      <c r="BN38" s="614" t="s">
        <v>97</v>
      </c>
      <c r="BO38" s="197" t="s">
        <v>97</v>
      </c>
      <c r="BP38" s="197" t="s">
        <v>97</v>
      </c>
      <c r="BQ38" s="197" t="s">
        <v>97</v>
      </c>
      <c r="BR38" s="197" t="s">
        <v>97</v>
      </c>
      <c r="BS38" s="197" t="s">
        <v>97</v>
      </c>
      <c r="BT38" s="197" t="s">
        <v>97</v>
      </c>
      <c r="BU38" s="197" t="s">
        <v>97</v>
      </c>
      <c r="BV38" s="612">
        <v>0</v>
      </c>
      <c r="BW38" s="614" t="s">
        <v>97</v>
      </c>
      <c r="BX38" s="612">
        <f t="shared" si="30"/>
        <v>0</v>
      </c>
      <c r="BY38" s="197" t="s">
        <v>97</v>
      </c>
      <c r="BZ38" s="197" t="s">
        <v>97</v>
      </c>
      <c r="CA38" s="612">
        <v>0</v>
      </c>
      <c r="CB38" s="612">
        <v>0</v>
      </c>
      <c r="CC38" s="198" t="s">
        <v>97</v>
      </c>
      <c r="CD38" s="198" t="s">
        <v>97</v>
      </c>
      <c r="CE38" s="198" t="s">
        <v>97</v>
      </c>
      <c r="CF38" s="198" t="s">
        <v>97</v>
      </c>
      <c r="CG38" s="198" t="s">
        <v>97</v>
      </c>
      <c r="CH38" s="198" t="s">
        <v>97</v>
      </c>
      <c r="CI38" s="198" t="s">
        <v>97</v>
      </c>
      <c r="CJ38" s="612">
        <v>0</v>
      </c>
      <c r="CK38" s="614" t="s">
        <v>97</v>
      </c>
      <c r="CL38" s="614" t="s">
        <v>97</v>
      </c>
      <c r="CM38" s="197" t="s">
        <v>97</v>
      </c>
      <c r="CN38" s="197" t="s">
        <v>97</v>
      </c>
      <c r="CO38" s="670"/>
      <c r="CP38" s="670"/>
      <c r="CQ38" s="198" t="s">
        <v>97</v>
      </c>
      <c r="CR38" s="198" t="s">
        <v>97</v>
      </c>
      <c r="CS38" s="198" t="s">
        <v>97</v>
      </c>
      <c r="CT38" s="198" t="s">
        <v>97</v>
      </c>
      <c r="CU38" s="198" t="s">
        <v>97</v>
      </c>
      <c r="CV38" s="198" t="s">
        <v>97</v>
      </c>
      <c r="CW38" s="198" t="s">
        <v>97</v>
      </c>
      <c r="CX38" s="607" t="s">
        <v>97</v>
      </c>
      <c r="CY38" s="607" t="s">
        <v>97</v>
      </c>
      <c r="CZ38" s="607" t="e">
        <f t="shared" si="38"/>
        <v>#VALUE!</v>
      </c>
      <c r="DA38" s="197" t="s">
        <v>97</v>
      </c>
      <c r="DB38" s="197" t="s">
        <v>97</v>
      </c>
      <c r="DC38" s="607">
        <f t="shared" si="17"/>
        <v>0</v>
      </c>
      <c r="DD38" s="866" t="s">
        <v>97</v>
      </c>
      <c r="DE38" s="198" t="s">
        <v>97</v>
      </c>
      <c r="DF38" s="198" t="s">
        <v>97</v>
      </c>
      <c r="DG38" s="198" t="s">
        <v>97</v>
      </c>
      <c r="DH38" s="198" t="s">
        <v>97</v>
      </c>
      <c r="DI38" s="198" t="s">
        <v>97</v>
      </c>
      <c r="DJ38" s="198" t="s">
        <v>97</v>
      </c>
      <c r="DK38" s="198" t="s">
        <v>97</v>
      </c>
      <c r="DL38" s="216" t="s">
        <v>97</v>
      </c>
      <c r="DM38" s="288"/>
      <c r="DN38" s="288"/>
      <c r="DO38" s="288"/>
      <c r="DP38" s="288"/>
      <c r="DQ38" s="288"/>
      <c r="DR38" s="288"/>
      <c r="DS38" s="288"/>
      <c r="DT38" s="288"/>
      <c r="DU38" s="288"/>
      <c r="DV38" s="288"/>
      <c r="DW38" s="288"/>
      <c r="DX38" s="288"/>
      <c r="DY38" s="288"/>
      <c r="DZ38" s="288"/>
      <c r="EA38" s="288"/>
      <c r="EB38" s="288"/>
      <c r="EC38" s="288"/>
      <c r="ED38" s="288"/>
      <c r="EE38" s="288"/>
      <c r="EF38" s="288"/>
      <c r="EG38" s="288"/>
      <c r="EH38" s="288"/>
      <c r="EI38" s="288"/>
      <c r="EJ38" s="288"/>
      <c r="EK38" s="288"/>
      <c r="EL38" s="288"/>
      <c r="EM38" s="288"/>
      <c r="EN38" s="288"/>
      <c r="EO38" s="288"/>
      <c r="EP38" s="288"/>
      <c r="EQ38" s="288"/>
      <c r="ER38" s="288"/>
      <c r="ES38" s="288"/>
      <c r="ET38" s="288"/>
      <c r="EU38" s="288"/>
      <c r="EV38" s="288"/>
      <c r="EW38" s="288"/>
      <c r="EX38" s="288"/>
      <c r="EY38" s="288"/>
      <c r="EZ38" s="288"/>
      <c r="FA38" s="288"/>
      <c r="FB38" s="288"/>
      <c r="FC38" s="288"/>
      <c r="FD38" s="288"/>
      <c r="FE38" s="288"/>
      <c r="FF38" s="288"/>
      <c r="FG38" s="288"/>
      <c r="FH38" s="288"/>
      <c r="FI38" s="288"/>
      <c r="FJ38" s="288"/>
      <c r="FK38" s="288"/>
      <c r="FL38" s="288"/>
      <c r="FM38" s="288"/>
      <c r="FN38" s="288"/>
      <c r="FO38" s="288"/>
      <c r="FP38" s="288"/>
      <c r="FQ38" s="288"/>
      <c r="FR38" s="288"/>
      <c r="FS38" s="288"/>
      <c r="FT38" s="288"/>
      <c r="FU38" s="288"/>
      <c r="FV38" s="288"/>
      <c r="FW38" s="288"/>
      <c r="FX38" s="288"/>
      <c r="FY38" s="288"/>
      <c r="FZ38" s="288"/>
      <c r="GA38" s="288"/>
      <c r="GB38" s="288"/>
      <c r="GC38" s="288"/>
      <c r="GD38" s="288"/>
      <c r="GE38" s="288"/>
      <c r="GF38" s="288"/>
      <c r="GG38" s="288"/>
      <c r="GH38" s="288"/>
      <c r="GI38" s="288"/>
      <c r="GJ38" s="288"/>
      <c r="GK38" s="288"/>
      <c r="GL38" s="288"/>
      <c r="GM38" s="288"/>
      <c r="GN38" s="288"/>
      <c r="GO38" s="288"/>
      <c r="GP38" s="288"/>
      <c r="GQ38" s="288"/>
      <c r="GR38" s="288"/>
      <c r="GS38" s="288"/>
      <c r="GT38" s="288"/>
      <c r="GU38" s="288"/>
      <c r="GV38" s="288"/>
      <c r="GW38" s="288"/>
      <c r="GX38" s="288"/>
      <c r="GY38" s="288"/>
      <c r="GZ38" s="288"/>
      <c r="HA38" s="288"/>
      <c r="HB38" s="288"/>
      <c r="HC38" s="288"/>
      <c r="HD38" s="288"/>
      <c r="HE38" s="288"/>
      <c r="HF38" s="288"/>
      <c r="HG38" s="288"/>
      <c r="HH38" s="288"/>
      <c r="HI38" s="288"/>
      <c r="HJ38" s="288"/>
      <c r="HK38" s="288"/>
      <c r="HL38" s="288"/>
      <c r="HM38" s="288"/>
      <c r="HN38" s="288"/>
      <c r="HO38" s="288"/>
      <c r="HP38" s="288"/>
      <c r="HQ38" s="288"/>
      <c r="HR38" s="288"/>
      <c r="HS38" s="288"/>
      <c r="HT38" s="288"/>
      <c r="HU38" s="288"/>
      <c r="HV38" s="288"/>
      <c r="HW38" s="288"/>
      <c r="HX38" s="288"/>
      <c r="HY38" s="288"/>
      <c r="HZ38" s="288"/>
      <c r="IA38" s="288"/>
    </row>
    <row r="39" spans="1:235" s="289" customFormat="1" ht="33" hidden="1" customHeight="1">
      <c r="A39" s="238" t="s">
        <v>133</v>
      </c>
      <c r="B39" s="568" t="s">
        <v>129</v>
      </c>
      <c r="C39" s="198" t="s">
        <v>97</v>
      </c>
      <c r="D39" s="198" t="s">
        <v>97</v>
      </c>
      <c r="E39" s="198" t="s">
        <v>97</v>
      </c>
      <c r="F39" s="301">
        <f t="shared" si="41"/>
        <v>0</v>
      </c>
      <c r="G39" s="198" t="s">
        <v>97</v>
      </c>
      <c r="H39" s="301" t="e">
        <f t="shared" si="42"/>
        <v>#VALUE!</v>
      </c>
      <c r="I39" s="301">
        <f t="shared" si="43"/>
        <v>0</v>
      </c>
      <c r="J39" s="198" t="s">
        <v>97</v>
      </c>
      <c r="K39" s="198" t="s">
        <v>97</v>
      </c>
      <c r="L39" s="198" t="s">
        <v>97</v>
      </c>
      <c r="M39" s="301" t="s">
        <v>97</v>
      </c>
      <c r="N39" s="198" t="s">
        <v>97</v>
      </c>
      <c r="O39" s="301">
        <f t="shared" ref="O39:P39" si="47">SUM(O40:O45)</f>
        <v>0</v>
      </c>
      <c r="P39" s="301">
        <f t="shared" si="47"/>
        <v>0</v>
      </c>
      <c r="Q39" s="198" t="s">
        <v>97</v>
      </c>
      <c r="R39" s="301">
        <f t="shared" si="40"/>
        <v>0</v>
      </c>
      <c r="S39" s="301">
        <f t="shared" si="40"/>
        <v>0</v>
      </c>
      <c r="T39" s="141">
        <v>0</v>
      </c>
      <c r="U39" s="301">
        <f t="shared" si="40"/>
        <v>0</v>
      </c>
      <c r="V39" s="301">
        <v>0</v>
      </c>
      <c r="W39" s="301">
        <f t="shared" si="40"/>
        <v>0</v>
      </c>
      <c r="X39" s="197">
        <v>0</v>
      </c>
      <c r="Y39" s="301">
        <f t="shared" si="40"/>
        <v>0</v>
      </c>
      <c r="Z39" s="301">
        <f t="shared" si="40"/>
        <v>0</v>
      </c>
      <c r="AA39" s="301">
        <f t="shared" si="40"/>
        <v>0</v>
      </c>
      <c r="AB39" s="301">
        <f t="shared" si="40"/>
        <v>0</v>
      </c>
      <c r="AC39" s="301">
        <f t="shared" si="40"/>
        <v>0</v>
      </c>
      <c r="AD39" s="301">
        <f t="shared" si="40"/>
        <v>0</v>
      </c>
      <c r="AE39" s="301">
        <f t="shared" si="40"/>
        <v>0</v>
      </c>
      <c r="AF39" s="614" t="s">
        <v>97</v>
      </c>
      <c r="AG39" s="614" t="s">
        <v>97</v>
      </c>
      <c r="AH39" s="612">
        <v>0</v>
      </c>
      <c r="AI39" s="198" t="s">
        <v>97</v>
      </c>
      <c r="AJ39" s="197">
        <v>0</v>
      </c>
      <c r="AK39" s="612">
        <v>0</v>
      </c>
      <c r="AL39" s="614" t="s">
        <v>97</v>
      </c>
      <c r="AM39" s="197" t="s">
        <v>97</v>
      </c>
      <c r="AN39" s="197" t="s">
        <v>97</v>
      </c>
      <c r="AO39" s="197" t="s">
        <v>97</v>
      </c>
      <c r="AP39" s="197" t="s">
        <v>97</v>
      </c>
      <c r="AQ39" s="197" t="s">
        <v>97</v>
      </c>
      <c r="AR39" s="197" t="s">
        <v>97</v>
      </c>
      <c r="AS39" s="197" t="s">
        <v>97</v>
      </c>
      <c r="AT39" s="612">
        <v>0</v>
      </c>
      <c r="AU39" s="614" t="s">
        <v>97</v>
      </c>
      <c r="AV39" s="612">
        <v>0</v>
      </c>
      <c r="AW39" s="197" t="s">
        <v>97</v>
      </c>
      <c r="AX39" s="197" t="s">
        <v>97</v>
      </c>
      <c r="AY39" s="612">
        <v>0</v>
      </c>
      <c r="AZ39" s="614" t="s">
        <v>97</v>
      </c>
      <c r="BA39" s="197" t="s">
        <v>97</v>
      </c>
      <c r="BB39" s="197" t="s">
        <v>97</v>
      </c>
      <c r="BC39" s="197" t="s">
        <v>97</v>
      </c>
      <c r="BD39" s="197" t="s">
        <v>97</v>
      </c>
      <c r="BE39" s="197" t="s">
        <v>97</v>
      </c>
      <c r="BF39" s="197" t="s">
        <v>97</v>
      </c>
      <c r="BG39" s="197" t="s">
        <v>97</v>
      </c>
      <c r="BH39" s="612" t="s">
        <v>97</v>
      </c>
      <c r="BI39" s="614" t="s">
        <v>97</v>
      </c>
      <c r="BJ39" s="612">
        <v>0</v>
      </c>
      <c r="BK39" s="197" t="s">
        <v>97</v>
      </c>
      <c r="BL39" s="197" t="s">
        <v>97</v>
      </c>
      <c r="BM39" s="612">
        <v>0</v>
      </c>
      <c r="BN39" s="614" t="s">
        <v>97</v>
      </c>
      <c r="BO39" s="197" t="s">
        <v>97</v>
      </c>
      <c r="BP39" s="197" t="s">
        <v>97</v>
      </c>
      <c r="BQ39" s="197" t="s">
        <v>97</v>
      </c>
      <c r="BR39" s="197" t="s">
        <v>97</v>
      </c>
      <c r="BS39" s="197" t="s">
        <v>97</v>
      </c>
      <c r="BT39" s="197" t="s">
        <v>97</v>
      </c>
      <c r="BU39" s="197" t="s">
        <v>97</v>
      </c>
      <c r="BV39" s="612">
        <v>0</v>
      </c>
      <c r="BW39" s="614" t="s">
        <v>97</v>
      </c>
      <c r="BX39" s="612">
        <f t="shared" si="30"/>
        <v>0</v>
      </c>
      <c r="BY39" s="197" t="s">
        <v>97</v>
      </c>
      <c r="BZ39" s="197" t="s">
        <v>97</v>
      </c>
      <c r="CA39" s="612">
        <v>0</v>
      </c>
      <c r="CB39" s="612">
        <v>0</v>
      </c>
      <c r="CC39" s="198" t="s">
        <v>97</v>
      </c>
      <c r="CD39" s="198" t="s">
        <v>97</v>
      </c>
      <c r="CE39" s="198" t="s">
        <v>97</v>
      </c>
      <c r="CF39" s="198" t="s">
        <v>97</v>
      </c>
      <c r="CG39" s="198" t="s">
        <v>97</v>
      </c>
      <c r="CH39" s="198" t="s">
        <v>97</v>
      </c>
      <c r="CI39" s="198" t="s">
        <v>97</v>
      </c>
      <c r="CJ39" s="612">
        <v>0</v>
      </c>
      <c r="CK39" s="614" t="s">
        <v>97</v>
      </c>
      <c r="CL39" s="614" t="s">
        <v>97</v>
      </c>
      <c r="CM39" s="197" t="s">
        <v>97</v>
      </c>
      <c r="CN39" s="197" t="s">
        <v>97</v>
      </c>
      <c r="CO39" s="670"/>
      <c r="CP39" s="670"/>
      <c r="CQ39" s="198" t="s">
        <v>97</v>
      </c>
      <c r="CR39" s="198" t="s">
        <v>97</v>
      </c>
      <c r="CS39" s="198" t="s">
        <v>97</v>
      </c>
      <c r="CT39" s="198" t="s">
        <v>97</v>
      </c>
      <c r="CU39" s="198" t="s">
        <v>97</v>
      </c>
      <c r="CV39" s="198" t="s">
        <v>97</v>
      </c>
      <c r="CW39" s="198" t="s">
        <v>97</v>
      </c>
      <c r="CX39" s="607" t="s">
        <v>97</v>
      </c>
      <c r="CY39" s="607" t="s">
        <v>97</v>
      </c>
      <c r="CZ39" s="607" t="e">
        <f t="shared" si="38"/>
        <v>#VALUE!</v>
      </c>
      <c r="DA39" s="197" t="s">
        <v>97</v>
      </c>
      <c r="DB39" s="197" t="s">
        <v>97</v>
      </c>
      <c r="DC39" s="607">
        <f t="shared" si="17"/>
        <v>0</v>
      </c>
      <c r="DD39" s="866" t="s">
        <v>97</v>
      </c>
      <c r="DE39" s="198" t="s">
        <v>97</v>
      </c>
      <c r="DF39" s="198" t="s">
        <v>97</v>
      </c>
      <c r="DG39" s="198" t="s">
        <v>97</v>
      </c>
      <c r="DH39" s="198" t="s">
        <v>97</v>
      </c>
      <c r="DI39" s="198" t="s">
        <v>97</v>
      </c>
      <c r="DJ39" s="198" t="s">
        <v>97</v>
      </c>
      <c r="DK39" s="198" t="s">
        <v>97</v>
      </c>
      <c r="DL39" s="216" t="s">
        <v>97</v>
      </c>
      <c r="DM39" s="288"/>
      <c r="DN39" s="288"/>
      <c r="DO39" s="288"/>
      <c r="DP39" s="288"/>
      <c r="DQ39" s="288"/>
      <c r="DR39" s="288"/>
      <c r="DS39" s="288"/>
      <c r="DT39" s="288"/>
      <c r="DU39" s="288"/>
      <c r="DV39" s="288"/>
      <c r="DW39" s="288"/>
      <c r="DX39" s="288"/>
      <c r="DY39" s="288"/>
      <c r="DZ39" s="288"/>
      <c r="EA39" s="288"/>
      <c r="EB39" s="288"/>
      <c r="EC39" s="288"/>
      <c r="ED39" s="288"/>
      <c r="EE39" s="288"/>
      <c r="EF39" s="288"/>
      <c r="EG39" s="288"/>
      <c r="EH39" s="288"/>
      <c r="EI39" s="288"/>
      <c r="EJ39" s="288"/>
      <c r="EK39" s="288"/>
      <c r="EL39" s="288"/>
      <c r="EM39" s="288"/>
      <c r="EN39" s="288"/>
      <c r="EO39" s="288"/>
      <c r="EP39" s="288"/>
      <c r="EQ39" s="288"/>
      <c r="ER39" s="288"/>
      <c r="ES39" s="288"/>
      <c r="ET39" s="288"/>
      <c r="EU39" s="288"/>
      <c r="EV39" s="288"/>
      <c r="EW39" s="288"/>
      <c r="EX39" s="288"/>
      <c r="EY39" s="288"/>
      <c r="EZ39" s="288"/>
      <c r="FA39" s="288"/>
      <c r="FB39" s="288"/>
      <c r="FC39" s="288"/>
      <c r="FD39" s="288"/>
      <c r="FE39" s="288"/>
      <c r="FF39" s="288"/>
      <c r="FG39" s="288"/>
      <c r="FH39" s="288"/>
      <c r="FI39" s="288"/>
      <c r="FJ39" s="288"/>
      <c r="FK39" s="288"/>
      <c r="FL39" s="288"/>
      <c r="FM39" s="288"/>
      <c r="FN39" s="288"/>
      <c r="FO39" s="288"/>
      <c r="FP39" s="288"/>
      <c r="FQ39" s="288"/>
      <c r="FR39" s="288"/>
      <c r="FS39" s="288"/>
      <c r="FT39" s="288"/>
      <c r="FU39" s="288"/>
      <c r="FV39" s="288"/>
      <c r="FW39" s="288"/>
      <c r="FX39" s="288"/>
      <c r="FY39" s="288"/>
      <c r="FZ39" s="288"/>
      <c r="GA39" s="288"/>
      <c r="GB39" s="288"/>
      <c r="GC39" s="288"/>
      <c r="GD39" s="288"/>
      <c r="GE39" s="288"/>
      <c r="GF39" s="288"/>
      <c r="GG39" s="288"/>
      <c r="GH39" s="288"/>
      <c r="GI39" s="288"/>
      <c r="GJ39" s="288"/>
      <c r="GK39" s="288"/>
      <c r="GL39" s="288"/>
      <c r="GM39" s="288"/>
      <c r="GN39" s="288"/>
      <c r="GO39" s="288"/>
      <c r="GP39" s="288"/>
      <c r="GQ39" s="288"/>
      <c r="GR39" s="288"/>
      <c r="GS39" s="288"/>
      <c r="GT39" s="288"/>
      <c r="GU39" s="288"/>
      <c r="GV39" s="288"/>
      <c r="GW39" s="288"/>
      <c r="GX39" s="288"/>
      <c r="GY39" s="288"/>
      <c r="GZ39" s="288"/>
      <c r="HA39" s="288"/>
      <c r="HB39" s="288"/>
      <c r="HC39" s="288"/>
      <c r="HD39" s="288"/>
      <c r="HE39" s="288"/>
      <c r="HF39" s="288"/>
      <c r="HG39" s="288"/>
      <c r="HH39" s="288"/>
      <c r="HI39" s="288"/>
      <c r="HJ39" s="288"/>
      <c r="HK39" s="288"/>
      <c r="HL39" s="288"/>
      <c r="HM39" s="288"/>
      <c r="HN39" s="288"/>
      <c r="HO39" s="288"/>
      <c r="HP39" s="288"/>
      <c r="HQ39" s="288"/>
      <c r="HR39" s="288"/>
      <c r="HS39" s="288"/>
      <c r="HT39" s="288"/>
      <c r="HU39" s="288"/>
      <c r="HV39" s="288"/>
      <c r="HW39" s="288"/>
      <c r="HX39" s="288"/>
      <c r="HY39" s="288"/>
      <c r="HZ39" s="288"/>
      <c r="IA39" s="288"/>
    </row>
    <row r="40" spans="1:235" s="287" customFormat="1" ht="47.25" hidden="1" customHeight="1">
      <c r="A40" s="238" t="s">
        <v>133</v>
      </c>
      <c r="B40" s="568" t="s">
        <v>130</v>
      </c>
      <c r="C40" s="198" t="s">
        <v>97</v>
      </c>
      <c r="D40" s="198" t="s">
        <v>97</v>
      </c>
      <c r="E40" s="198" t="s">
        <v>97</v>
      </c>
      <c r="F40" s="301">
        <f t="shared" si="41"/>
        <v>0</v>
      </c>
      <c r="G40" s="198" t="s">
        <v>97</v>
      </c>
      <c r="H40" s="301" t="e">
        <f t="shared" si="42"/>
        <v>#VALUE!</v>
      </c>
      <c r="I40" s="301">
        <f t="shared" si="43"/>
        <v>0</v>
      </c>
      <c r="J40" s="198" t="s">
        <v>97</v>
      </c>
      <c r="K40" s="198" t="s">
        <v>97</v>
      </c>
      <c r="L40" s="198" t="s">
        <v>97</v>
      </c>
      <c r="M40" s="301" t="s">
        <v>97</v>
      </c>
      <c r="N40" s="198" t="s">
        <v>97</v>
      </c>
      <c r="O40" s="301">
        <f t="shared" ref="O40:P40" si="48">SUM(O41:O46)</f>
        <v>0</v>
      </c>
      <c r="P40" s="301">
        <f t="shared" si="48"/>
        <v>0</v>
      </c>
      <c r="Q40" s="198" t="s">
        <v>97</v>
      </c>
      <c r="R40" s="301">
        <f t="shared" si="40"/>
        <v>0</v>
      </c>
      <c r="S40" s="301">
        <f t="shared" si="40"/>
        <v>0</v>
      </c>
      <c r="T40" s="141">
        <v>0</v>
      </c>
      <c r="U40" s="301">
        <f t="shared" si="40"/>
        <v>0</v>
      </c>
      <c r="V40" s="301">
        <v>0</v>
      </c>
      <c r="W40" s="301">
        <f t="shared" si="40"/>
        <v>0</v>
      </c>
      <c r="X40" s="197">
        <v>0</v>
      </c>
      <c r="Y40" s="301">
        <f t="shared" si="40"/>
        <v>0</v>
      </c>
      <c r="Z40" s="301">
        <f t="shared" si="40"/>
        <v>0</v>
      </c>
      <c r="AA40" s="301">
        <f t="shared" si="40"/>
        <v>0</v>
      </c>
      <c r="AB40" s="301">
        <f t="shared" si="40"/>
        <v>0</v>
      </c>
      <c r="AC40" s="301">
        <f t="shared" si="40"/>
        <v>0</v>
      </c>
      <c r="AD40" s="301">
        <f t="shared" si="40"/>
        <v>0</v>
      </c>
      <c r="AE40" s="301">
        <f t="shared" si="40"/>
        <v>0</v>
      </c>
      <c r="AF40" s="614" t="s">
        <v>97</v>
      </c>
      <c r="AG40" s="614" t="s">
        <v>97</v>
      </c>
      <c r="AH40" s="612">
        <f>SUM(AH41:AH43)</f>
        <v>0</v>
      </c>
      <c r="AI40" s="198" t="s">
        <v>97</v>
      </c>
      <c r="AJ40" s="197">
        <f>SUM(AJ41:AJ43)</f>
        <v>0</v>
      </c>
      <c r="AK40" s="612">
        <f>SUM(AK41:AK43)</f>
        <v>0</v>
      </c>
      <c r="AL40" s="614" t="s">
        <v>97</v>
      </c>
      <c r="AM40" s="197" t="s">
        <v>97</v>
      </c>
      <c r="AN40" s="197" t="s">
        <v>97</v>
      </c>
      <c r="AO40" s="197" t="s">
        <v>97</v>
      </c>
      <c r="AP40" s="197" t="s">
        <v>97</v>
      </c>
      <c r="AQ40" s="197" t="s">
        <v>97</v>
      </c>
      <c r="AR40" s="197" t="s">
        <v>97</v>
      </c>
      <c r="AS40" s="197" t="s">
        <v>97</v>
      </c>
      <c r="AT40" s="612">
        <v>0</v>
      </c>
      <c r="AU40" s="614" t="s">
        <v>97</v>
      </c>
      <c r="AV40" s="612">
        <f>SUM(AV41:AV43)</f>
        <v>0</v>
      </c>
      <c r="AW40" s="197" t="s">
        <v>97</v>
      </c>
      <c r="AX40" s="197" t="s">
        <v>97</v>
      </c>
      <c r="AY40" s="612">
        <f>SUM(AY41:AY43)</f>
        <v>0</v>
      </c>
      <c r="AZ40" s="614" t="s">
        <v>97</v>
      </c>
      <c r="BA40" s="197" t="s">
        <v>97</v>
      </c>
      <c r="BB40" s="197" t="s">
        <v>97</v>
      </c>
      <c r="BC40" s="197" t="s">
        <v>97</v>
      </c>
      <c r="BD40" s="197" t="s">
        <v>97</v>
      </c>
      <c r="BE40" s="197" t="s">
        <v>97</v>
      </c>
      <c r="BF40" s="197" t="s">
        <v>97</v>
      </c>
      <c r="BG40" s="197" t="s">
        <v>97</v>
      </c>
      <c r="BH40" s="612" t="s">
        <v>97</v>
      </c>
      <c r="BI40" s="614" t="s">
        <v>97</v>
      </c>
      <c r="BJ40" s="612">
        <f>SUM(BJ41:BJ43)</f>
        <v>0</v>
      </c>
      <c r="BK40" s="197" t="s">
        <v>97</v>
      </c>
      <c r="BL40" s="197" t="s">
        <v>97</v>
      </c>
      <c r="BM40" s="612">
        <f>SUM(BM41:BM43)</f>
        <v>0</v>
      </c>
      <c r="BN40" s="614" t="s">
        <v>97</v>
      </c>
      <c r="BO40" s="197" t="s">
        <v>97</v>
      </c>
      <c r="BP40" s="197" t="s">
        <v>97</v>
      </c>
      <c r="BQ40" s="197" t="s">
        <v>97</v>
      </c>
      <c r="BR40" s="197" t="s">
        <v>97</v>
      </c>
      <c r="BS40" s="197" t="s">
        <v>97</v>
      </c>
      <c r="BT40" s="197" t="s">
        <v>97</v>
      </c>
      <c r="BU40" s="197" t="s">
        <v>97</v>
      </c>
      <c r="BV40" s="612">
        <v>0</v>
      </c>
      <c r="BW40" s="614" t="s">
        <v>97</v>
      </c>
      <c r="BX40" s="612">
        <f t="shared" si="30"/>
        <v>0</v>
      </c>
      <c r="BY40" s="197" t="s">
        <v>97</v>
      </c>
      <c r="BZ40" s="197" t="s">
        <v>97</v>
      </c>
      <c r="CA40" s="612">
        <f>SUM(CA41:CA43)</f>
        <v>0</v>
      </c>
      <c r="CB40" s="612">
        <v>0</v>
      </c>
      <c r="CC40" s="198" t="s">
        <v>97</v>
      </c>
      <c r="CD40" s="198" t="s">
        <v>97</v>
      </c>
      <c r="CE40" s="198" t="s">
        <v>97</v>
      </c>
      <c r="CF40" s="198" t="s">
        <v>97</v>
      </c>
      <c r="CG40" s="198" t="s">
        <v>97</v>
      </c>
      <c r="CH40" s="198" t="s">
        <v>97</v>
      </c>
      <c r="CI40" s="198" t="s">
        <v>97</v>
      </c>
      <c r="CJ40" s="612">
        <v>0</v>
      </c>
      <c r="CK40" s="614" t="s">
        <v>97</v>
      </c>
      <c r="CL40" s="614" t="s">
        <v>97</v>
      </c>
      <c r="CM40" s="197" t="s">
        <v>97</v>
      </c>
      <c r="CN40" s="197" t="s">
        <v>97</v>
      </c>
      <c r="CO40" s="670"/>
      <c r="CP40" s="670"/>
      <c r="CQ40" s="198" t="s">
        <v>97</v>
      </c>
      <c r="CR40" s="198" t="s">
        <v>97</v>
      </c>
      <c r="CS40" s="198" t="s">
        <v>97</v>
      </c>
      <c r="CT40" s="198" t="s">
        <v>97</v>
      </c>
      <c r="CU40" s="198" t="s">
        <v>97</v>
      </c>
      <c r="CV40" s="198" t="s">
        <v>97</v>
      </c>
      <c r="CW40" s="198" t="s">
        <v>97</v>
      </c>
      <c r="CX40" s="607" t="s">
        <v>97</v>
      </c>
      <c r="CY40" s="607" t="s">
        <v>97</v>
      </c>
      <c r="CZ40" s="607" t="e">
        <f t="shared" si="38"/>
        <v>#VALUE!</v>
      </c>
      <c r="DA40" s="197" t="s">
        <v>97</v>
      </c>
      <c r="DB40" s="197" t="s">
        <v>97</v>
      </c>
      <c r="DC40" s="607">
        <f t="shared" si="17"/>
        <v>0</v>
      </c>
      <c r="DD40" s="866" t="s">
        <v>97</v>
      </c>
      <c r="DE40" s="198" t="s">
        <v>97</v>
      </c>
      <c r="DF40" s="198" t="s">
        <v>97</v>
      </c>
      <c r="DG40" s="198" t="s">
        <v>97</v>
      </c>
      <c r="DH40" s="198" t="s">
        <v>97</v>
      </c>
      <c r="DI40" s="198" t="s">
        <v>97</v>
      </c>
      <c r="DJ40" s="198" t="s">
        <v>97</v>
      </c>
      <c r="DK40" s="198" t="s">
        <v>97</v>
      </c>
      <c r="DL40" s="216" t="s">
        <v>97</v>
      </c>
    </row>
    <row r="41" spans="1:235" s="287" customFormat="1" ht="52.5" hidden="1" customHeight="1">
      <c r="A41" s="238" t="s">
        <v>133</v>
      </c>
      <c r="B41" s="568" t="s">
        <v>131</v>
      </c>
      <c r="C41" s="198" t="s">
        <v>97</v>
      </c>
      <c r="D41" s="198" t="s">
        <v>97</v>
      </c>
      <c r="E41" s="198" t="s">
        <v>97</v>
      </c>
      <c r="F41" s="301">
        <f t="shared" si="41"/>
        <v>0</v>
      </c>
      <c r="G41" s="198" t="s">
        <v>97</v>
      </c>
      <c r="H41" s="301" t="e">
        <f t="shared" si="42"/>
        <v>#VALUE!</v>
      </c>
      <c r="I41" s="301">
        <f t="shared" si="43"/>
        <v>0</v>
      </c>
      <c r="J41" s="198" t="s">
        <v>97</v>
      </c>
      <c r="K41" s="198" t="s">
        <v>97</v>
      </c>
      <c r="L41" s="198" t="s">
        <v>97</v>
      </c>
      <c r="M41" s="301" t="s">
        <v>97</v>
      </c>
      <c r="N41" s="198" t="s">
        <v>97</v>
      </c>
      <c r="O41" s="301">
        <f t="shared" ref="O41:P41" si="49">SUM(O42:O47)</f>
        <v>0</v>
      </c>
      <c r="P41" s="301">
        <f t="shared" si="49"/>
        <v>0</v>
      </c>
      <c r="Q41" s="198" t="s">
        <v>97</v>
      </c>
      <c r="R41" s="301">
        <f t="shared" si="40"/>
        <v>0</v>
      </c>
      <c r="S41" s="301">
        <f t="shared" si="40"/>
        <v>0</v>
      </c>
      <c r="T41" s="141">
        <v>0</v>
      </c>
      <c r="U41" s="301">
        <f t="shared" si="40"/>
        <v>0</v>
      </c>
      <c r="V41" s="301">
        <v>0</v>
      </c>
      <c r="W41" s="301">
        <f t="shared" si="40"/>
        <v>0</v>
      </c>
      <c r="X41" s="197">
        <v>0</v>
      </c>
      <c r="Y41" s="301">
        <f t="shared" si="40"/>
        <v>0</v>
      </c>
      <c r="Z41" s="301">
        <f t="shared" si="40"/>
        <v>0</v>
      </c>
      <c r="AA41" s="301">
        <f t="shared" si="40"/>
        <v>0</v>
      </c>
      <c r="AB41" s="301">
        <f t="shared" si="40"/>
        <v>0</v>
      </c>
      <c r="AC41" s="301">
        <f t="shared" si="40"/>
        <v>0</v>
      </c>
      <c r="AD41" s="301">
        <f t="shared" si="40"/>
        <v>0</v>
      </c>
      <c r="AE41" s="301">
        <f t="shared" si="40"/>
        <v>0</v>
      </c>
      <c r="AF41" s="614" t="s">
        <v>97</v>
      </c>
      <c r="AG41" s="614" t="s">
        <v>97</v>
      </c>
      <c r="AH41" s="612">
        <v>0</v>
      </c>
      <c r="AI41" s="198" t="s">
        <v>97</v>
      </c>
      <c r="AJ41" s="197">
        <v>0</v>
      </c>
      <c r="AK41" s="612">
        <v>0</v>
      </c>
      <c r="AL41" s="614" t="s">
        <v>97</v>
      </c>
      <c r="AM41" s="197" t="s">
        <v>97</v>
      </c>
      <c r="AN41" s="197" t="s">
        <v>97</v>
      </c>
      <c r="AO41" s="197" t="s">
        <v>97</v>
      </c>
      <c r="AP41" s="197" t="s">
        <v>97</v>
      </c>
      <c r="AQ41" s="197" t="s">
        <v>97</v>
      </c>
      <c r="AR41" s="197" t="s">
        <v>97</v>
      </c>
      <c r="AS41" s="197" t="s">
        <v>97</v>
      </c>
      <c r="AT41" s="612">
        <v>0</v>
      </c>
      <c r="AU41" s="614" t="s">
        <v>97</v>
      </c>
      <c r="AV41" s="612">
        <v>0</v>
      </c>
      <c r="AW41" s="197" t="s">
        <v>97</v>
      </c>
      <c r="AX41" s="197" t="s">
        <v>97</v>
      </c>
      <c r="AY41" s="612">
        <v>0</v>
      </c>
      <c r="AZ41" s="614" t="s">
        <v>97</v>
      </c>
      <c r="BA41" s="197" t="s">
        <v>97</v>
      </c>
      <c r="BB41" s="197" t="s">
        <v>97</v>
      </c>
      <c r="BC41" s="197" t="s">
        <v>97</v>
      </c>
      <c r="BD41" s="197" t="s">
        <v>97</v>
      </c>
      <c r="BE41" s="197" t="s">
        <v>97</v>
      </c>
      <c r="BF41" s="197" t="s">
        <v>97</v>
      </c>
      <c r="BG41" s="197" t="s">
        <v>97</v>
      </c>
      <c r="BH41" s="612" t="s">
        <v>97</v>
      </c>
      <c r="BI41" s="614" t="s">
        <v>97</v>
      </c>
      <c r="BJ41" s="612">
        <v>0</v>
      </c>
      <c r="BK41" s="197" t="s">
        <v>97</v>
      </c>
      <c r="BL41" s="197" t="s">
        <v>97</v>
      </c>
      <c r="BM41" s="612">
        <v>0</v>
      </c>
      <c r="BN41" s="614" t="s">
        <v>97</v>
      </c>
      <c r="BO41" s="197" t="s">
        <v>97</v>
      </c>
      <c r="BP41" s="197" t="s">
        <v>97</v>
      </c>
      <c r="BQ41" s="197" t="s">
        <v>97</v>
      </c>
      <c r="BR41" s="197" t="s">
        <v>97</v>
      </c>
      <c r="BS41" s="197" t="s">
        <v>97</v>
      </c>
      <c r="BT41" s="197" t="s">
        <v>97</v>
      </c>
      <c r="BU41" s="197" t="s">
        <v>97</v>
      </c>
      <c r="BV41" s="612">
        <v>0</v>
      </c>
      <c r="BW41" s="614" t="s">
        <v>97</v>
      </c>
      <c r="BX41" s="612">
        <f t="shared" si="30"/>
        <v>0</v>
      </c>
      <c r="BY41" s="197" t="s">
        <v>97</v>
      </c>
      <c r="BZ41" s="197" t="s">
        <v>97</v>
      </c>
      <c r="CA41" s="612">
        <v>0</v>
      </c>
      <c r="CB41" s="612">
        <v>0</v>
      </c>
      <c r="CC41" s="198" t="s">
        <v>97</v>
      </c>
      <c r="CD41" s="198" t="s">
        <v>97</v>
      </c>
      <c r="CE41" s="198" t="s">
        <v>97</v>
      </c>
      <c r="CF41" s="198" t="s">
        <v>97</v>
      </c>
      <c r="CG41" s="198" t="s">
        <v>97</v>
      </c>
      <c r="CH41" s="198" t="s">
        <v>97</v>
      </c>
      <c r="CI41" s="198" t="s">
        <v>97</v>
      </c>
      <c r="CJ41" s="612">
        <v>0</v>
      </c>
      <c r="CK41" s="614" t="s">
        <v>97</v>
      </c>
      <c r="CL41" s="614" t="s">
        <v>97</v>
      </c>
      <c r="CM41" s="197" t="s">
        <v>97</v>
      </c>
      <c r="CN41" s="197" t="s">
        <v>97</v>
      </c>
      <c r="CO41" s="670"/>
      <c r="CP41" s="670"/>
      <c r="CQ41" s="198" t="s">
        <v>97</v>
      </c>
      <c r="CR41" s="198" t="s">
        <v>97</v>
      </c>
      <c r="CS41" s="198" t="s">
        <v>97</v>
      </c>
      <c r="CT41" s="198" t="s">
        <v>97</v>
      </c>
      <c r="CU41" s="198" t="s">
        <v>97</v>
      </c>
      <c r="CV41" s="198" t="s">
        <v>97</v>
      </c>
      <c r="CW41" s="198" t="s">
        <v>97</v>
      </c>
      <c r="CX41" s="607" t="s">
        <v>97</v>
      </c>
      <c r="CY41" s="607" t="s">
        <v>97</v>
      </c>
      <c r="CZ41" s="607" t="e">
        <f t="shared" si="38"/>
        <v>#VALUE!</v>
      </c>
      <c r="DA41" s="197" t="s">
        <v>97</v>
      </c>
      <c r="DB41" s="197" t="s">
        <v>97</v>
      </c>
      <c r="DC41" s="607">
        <f t="shared" si="17"/>
        <v>0</v>
      </c>
      <c r="DD41" s="866" t="s">
        <v>97</v>
      </c>
      <c r="DE41" s="198" t="s">
        <v>97</v>
      </c>
      <c r="DF41" s="198" t="s">
        <v>97</v>
      </c>
      <c r="DG41" s="198" t="s">
        <v>97</v>
      </c>
      <c r="DH41" s="198" t="s">
        <v>97</v>
      </c>
      <c r="DI41" s="198" t="s">
        <v>97</v>
      </c>
      <c r="DJ41" s="198" t="s">
        <v>97</v>
      </c>
      <c r="DK41" s="198" t="s">
        <v>97</v>
      </c>
      <c r="DL41" s="216" t="s">
        <v>97</v>
      </c>
    </row>
    <row r="42" spans="1:235" s="287" customFormat="1" ht="47.25" hidden="1" customHeight="1">
      <c r="A42" s="238" t="s">
        <v>133</v>
      </c>
      <c r="B42" s="568" t="s">
        <v>134</v>
      </c>
      <c r="C42" s="198" t="s">
        <v>97</v>
      </c>
      <c r="D42" s="198" t="s">
        <v>97</v>
      </c>
      <c r="E42" s="198" t="s">
        <v>97</v>
      </c>
      <c r="F42" s="301">
        <f t="shared" si="41"/>
        <v>0</v>
      </c>
      <c r="G42" s="198" t="s">
        <v>97</v>
      </c>
      <c r="H42" s="301" t="e">
        <f t="shared" si="42"/>
        <v>#VALUE!</v>
      </c>
      <c r="I42" s="301">
        <f t="shared" si="43"/>
        <v>0</v>
      </c>
      <c r="J42" s="198" t="s">
        <v>97</v>
      </c>
      <c r="K42" s="198" t="s">
        <v>97</v>
      </c>
      <c r="L42" s="198" t="s">
        <v>97</v>
      </c>
      <c r="M42" s="301" t="s">
        <v>97</v>
      </c>
      <c r="N42" s="198" t="s">
        <v>97</v>
      </c>
      <c r="O42" s="301">
        <f t="shared" ref="O42:P42" si="50">SUM(O43:O48)</f>
        <v>0</v>
      </c>
      <c r="P42" s="301">
        <f t="shared" si="50"/>
        <v>0</v>
      </c>
      <c r="Q42" s="198" t="s">
        <v>97</v>
      </c>
      <c r="R42" s="301">
        <f t="shared" si="40"/>
        <v>0</v>
      </c>
      <c r="S42" s="301">
        <f t="shared" si="40"/>
        <v>0</v>
      </c>
      <c r="T42" s="141">
        <v>0</v>
      </c>
      <c r="U42" s="301">
        <f t="shared" si="40"/>
        <v>0</v>
      </c>
      <c r="V42" s="301">
        <v>0</v>
      </c>
      <c r="W42" s="301">
        <f t="shared" si="40"/>
        <v>0</v>
      </c>
      <c r="X42" s="197">
        <v>0</v>
      </c>
      <c r="Y42" s="301">
        <f t="shared" si="40"/>
        <v>0</v>
      </c>
      <c r="Z42" s="301">
        <f t="shared" si="40"/>
        <v>0</v>
      </c>
      <c r="AA42" s="301">
        <f t="shared" si="40"/>
        <v>0</v>
      </c>
      <c r="AB42" s="301">
        <f t="shared" si="40"/>
        <v>0</v>
      </c>
      <c r="AC42" s="301">
        <f t="shared" si="40"/>
        <v>0</v>
      </c>
      <c r="AD42" s="301">
        <f t="shared" si="40"/>
        <v>0</v>
      </c>
      <c r="AE42" s="301">
        <f t="shared" si="40"/>
        <v>0</v>
      </c>
      <c r="AF42" s="614" t="s">
        <v>97</v>
      </c>
      <c r="AG42" s="614" t="s">
        <v>97</v>
      </c>
      <c r="AH42" s="612">
        <v>0</v>
      </c>
      <c r="AI42" s="198" t="s">
        <v>97</v>
      </c>
      <c r="AJ42" s="197">
        <v>0</v>
      </c>
      <c r="AK42" s="612">
        <v>0</v>
      </c>
      <c r="AL42" s="614" t="s">
        <v>97</v>
      </c>
      <c r="AM42" s="197" t="s">
        <v>97</v>
      </c>
      <c r="AN42" s="197" t="s">
        <v>97</v>
      </c>
      <c r="AO42" s="197" t="s">
        <v>97</v>
      </c>
      <c r="AP42" s="197" t="s">
        <v>97</v>
      </c>
      <c r="AQ42" s="197" t="s">
        <v>97</v>
      </c>
      <c r="AR42" s="197" t="s">
        <v>97</v>
      </c>
      <c r="AS42" s="197" t="s">
        <v>97</v>
      </c>
      <c r="AT42" s="612">
        <v>0</v>
      </c>
      <c r="AU42" s="614" t="s">
        <v>97</v>
      </c>
      <c r="AV42" s="612">
        <v>0</v>
      </c>
      <c r="AW42" s="197" t="s">
        <v>97</v>
      </c>
      <c r="AX42" s="197" t="s">
        <v>97</v>
      </c>
      <c r="AY42" s="612">
        <v>0</v>
      </c>
      <c r="AZ42" s="614" t="s">
        <v>97</v>
      </c>
      <c r="BA42" s="197" t="s">
        <v>97</v>
      </c>
      <c r="BB42" s="197" t="s">
        <v>97</v>
      </c>
      <c r="BC42" s="197" t="s">
        <v>97</v>
      </c>
      <c r="BD42" s="197" t="s">
        <v>97</v>
      </c>
      <c r="BE42" s="197" t="s">
        <v>97</v>
      </c>
      <c r="BF42" s="197" t="s">
        <v>97</v>
      </c>
      <c r="BG42" s="197" t="s">
        <v>97</v>
      </c>
      <c r="BH42" s="612" t="s">
        <v>97</v>
      </c>
      <c r="BI42" s="614" t="s">
        <v>97</v>
      </c>
      <c r="BJ42" s="612">
        <v>0</v>
      </c>
      <c r="BK42" s="197" t="s">
        <v>97</v>
      </c>
      <c r="BL42" s="197" t="s">
        <v>97</v>
      </c>
      <c r="BM42" s="612">
        <v>0</v>
      </c>
      <c r="BN42" s="614" t="s">
        <v>97</v>
      </c>
      <c r="BO42" s="197" t="s">
        <v>97</v>
      </c>
      <c r="BP42" s="197" t="s">
        <v>97</v>
      </c>
      <c r="BQ42" s="197" t="s">
        <v>97</v>
      </c>
      <c r="BR42" s="197" t="s">
        <v>97</v>
      </c>
      <c r="BS42" s="197" t="s">
        <v>97</v>
      </c>
      <c r="BT42" s="197" t="s">
        <v>97</v>
      </c>
      <c r="BU42" s="197" t="s">
        <v>97</v>
      </c>
      <c r="BV42" s="612">
        <v>0</v>
      </c>
      <c r="BW42" s="614" t="s">
        <v>97</v>
      </c>
      <c r="BX42" s="612">
        <f t="shared" si="30"/>
        <v>0</v>
      </c>
      <c r="BY42" s="197" t="s">
        <v>97</v>
      </c>
      <c r="BZ42" s="197" t="s">
        <v>97</v>
      </c>
      <c r="CA42" s="612">
        <v>0</v>
      </c>
      <c r="CB42" s="612">
        <v>0</v>
      </c>
      <c r="CC42" s="198" t="s">
        <v>97</v>
      </c>
      <c r="CD42" s="198" t="s">
        <v>97</v>
      </c>
      <c r="CE42" s="198" t="s">
        <v>97</v>
      </c>
      <c r="CF42" s="198" t="s">
        <v>97</v>
      </c>
      <c r="CG42" s="198" t="s">
        <v>97</v>
      </c>
      <c r="CH42" s="198" t="s">
        <v>97</v>
      </c>
      <c r="CI42" s="198" t="s">
        <v>97</v>
      </c>
      <c r="CJ42" s="612">
        <v>0</v>
      </c>
      <c r="CK42" s="614" t="s">
        <v>97</v>
      </c>
      <c r="CL42" s="614" t="s">
        <v>97</v>
      </c>
      <c r="CM42" s="197" t="s">
        <v>97</v>
      </c>
      <c r="CN42" s="197" t="s">
        <v>97</v>
      </c>
      <c r="CO42" s="670"/>
      <c r="CP42" s="670"/>
      <c r="CQ42" s="198" t="s">
        <v>97</v>
      </c>
      <c r="CR42" s="198" t="s">
        <v>97</v>
      </c>
      <c r="CS42" s="198" t="s">
        <v>97</v>
      </c>
      <c r="CT42" s="198" t="s">
        <v>97</v>
      </c>
      <c r="CU42" s="198" t="s">
        <v>97</v>
      </c>
      <c r="CV42" s="198" t="s">
        <v>97</v>
      </c>
      <c r="CW42" s="198" t="s">
        <v>97</v>
      </c>
      <c r="CX42" s="607" t="s">
        <v>97</v>
      </c>
      <c r="CY42" s="607" t="s">
        <v>97</v>
      </c>
      <c r="CZ42" s="607" t="e">
        <f t="shared" si="38"/>
        <v>#VALUE!</v>
      </c>
      <c r="DA42" s="197" t="s">
        <v>97</v>
      </c>
      <c r="DB42" s="197" t="s">
        <v>97</v>
      </c>
      <c r="DC42" s="607">
        <f t="shared" si="17"/>
        <v>0</v>
      </c>
      <c r="DD42" s="866" t="s">
        <v>97</v>
      </c>
      <c r="DE42" s="198" t="s">
        <v>97</v>
      </c>
      <c r="DF42" s="198" t="s">
        <v>97</v>
      </c>
      <c r="DG42" s="198" t="s">
        <v>97</v>
      </c>
      <c r="DH42" s="198" t="s">
        <v>97</v>
      </c>
      <c r="DI42" s="198" t="s">
        <v>97</v>
      </c>
      <c r="DJ42" s="198" t="s">
        <v>97</v>
      </c>
      <c r="DK42" s="198" t="s">
        <v>97</v>
      </c>
      <c r="DL42" s="216" t="s">
        <v>97</v>
      </c>
    </row>
    <row r="43" spans="1:235" s="287" customFormat="1" ht="57.75" hidden="1" customHeight="1">
      <c r="A43" s="238" t="s">
        <v>135</v>
      </c>
      <c r="B43" s="568" t="s">
        <v>136</v>
      </c>
      <c r="C43" s="198" t="s">
        <v>97</v>
      </c>
      <c r="D43" s="198" t="s">
        <v>97</v>
      </c>
      <c r="E43" s="198" t="s">
        <v>97</v>
      </c>
      <c r="F43" s="301">
        <f t="shared" si="41"/>
        <v>0</v>
      </c>
      <c r="G43" s="198" t="s">
        <v>97</v>
      </c>
      <c r="H43" s="301" t="e">
        <f t="shared" si="42"/>
        <v>#VALUE!</v>
      </c>
      <c r="I43" s="301">
        <f t="shared" si="43"/>
        <v>0</v>
      </c>
      <c r="J43" s="198" t="s">
        <v>97</v>
      </c>
      <c r="K43" s="198" t="s">
        <v>97</v>
      </c>
      <c r="L43" s="198" t="s">
        <v>97</v>
      </c>
      <c r="M43" s="301" t="s">
        <v>97</v>
      </c>
      <c r="N43" s="198" t="s">
        <v>97</v>
      </c>
      <c r="O43" s="301">
        <f t="shared" ref="O43:P43" si="51">SUM(O44:O49)</f>
        <v>0</v>
      </c>
      <c r="P43" s="301">
        <f t="shared" si="51"/>
        <v>0</v>
      </c>
      <c r="Q43" s="198" t="s">
        <v>97</v>
      </c>
      <c r="R43" s="301">
        <f t="shared" si="40"/>
        <v>0</v>
      </c>
      <c r="S43" s="301">
        <f t="shared" si="40"/>
        <v>0</v>
      </c>
      <c r="T43" s="141">
        <v>0</v>
      </c>
      <c r="U43" s="301">
        <f t="shared" si="40"/>
        <v>0</v>
      </c>
      <c r="V43" s="301">
        <v>0</v>
      </c>
      <c r="W43" s="301">
        <f t="shared" si="40"/>
        <v>0</v>
      </c>
      <c r="X43" s="197">
        <v>0</v>
      </c>
      <c r="Y43" s="301">
        <f t="shared" si="40"/>
        <v>0</v>
      </c>
      <c r="Z43" s="301">
        <f t="shared" si="40"/>
        <v>0</v>
      </c>
      <c r="AA43" s="301">
        <f t="shared" si="40"/>
        <v>0</v>
      </c>
      <c r="AB43" s="301">
        <f t="shared" si="40"/>
        <v>0</v>
      </c>
      <c r="AC43" s="301">
        <f t="shared" si="40"/>
        <v>0</v>
      </c>
      <c r="AD43" s="301">
        <f t="shared" si="40"/>
        <v>0</v>
      </c>
      <c r="AE43" s="301">
        <f t="shared" si="40"/>
        <v>0</v>
      </c>
      <c r="AF43" s="614" t="s">
        <v>97</v>
      </c>
      <c r="AG43" s="614" t="s">
        <v>97</v>
      </c>
      <c r="AH43" s="612">
        <v>0</v>
      </c>
      <c r="AI43" s="198" t="s">
        <v>97</v>
      </c>
      <c r="AJ43" s="197">
        <v>0</v>
      </c>
      <c r="AK43" s="612">
        <v>0</v>
      </c>
      <c r="AL43" s="614" t="s">
        <v>97</v>
      </c>
      <c r="AM43" s="197" t="s">
        <v>97</v>
      </c>
      <c r="AN43" s="197" t="s">
        <v>97</v>
      </c>
      <c r="AO43" s="197" t="s">
        <v>97</v>
      </c>
      <c r="AP43" s="197" t="s">
        <v>97</v>
      </c>
      <c r="AQ43" s="197" t="s">
        <v>97</v>
      </c>
      <c r="AR43" s="197" t="s">
        <v>97</v>
      </c>
      <c r="AS43" s="197" t="s">
        <v>97</v>
      </c>
      <c r="AT43" s="612">
        <v>0</v>
      </c>
      <c r="AU43" s="614" t="s">
        <v>97</v>
      </c>
      <c r="AV43" s="612">
        <v>0</v>
      </c>
      <c r="AW43" s="197" t="s">
        <v>97</v>
      </c>
      <c r="AX43" s="197" t="s">
        <v>97</v>
      </c>
      <c r="AY43" s="612">
        <v>0</v>
      </c>
      <c r="AZ43" s="614" t="s">
        <v>97</v>
      </c>
      <c r="BA43" s="197" t="s">
        <v>97</v>
      </c>
      <c r="BB43" s="197" t="s">
        <v>97</v>
      </c>
      <c r="BC43" s="197" t="s">
        <v>97</v>
      </c>
      <c r="BD43" s="197" t="s">
        <v>97</v>
      </c>
      <c r="BE43" s="197" t="s">
        <v>97</v>
      </c>
      <c r="BF43" s="197" t="s">
        <v>97</v>
      </c>
      <c r="BG43" s="197" t="s">
        <v>97</v>
      </c>
      <c r="BH43" s="612" t="s">
        <v>97</v>
      </c>
      <c r="BI43" s="614" t="s">
        <v>97</v>
      </c>
      <c r="BJ43" s="612">
        <v>0</v>
      </c>
      <c r="BK43" s="197" t="s">
        <v>97</v>
      </c>
      <c r="BL43" s="197" t="s">
        <v>97</v>
      </c>
      <c r="BM43" s="612">
        <v>0</v>
      </c>
      <c r="BN43" s="614" t="s">
        <v>97</v>
      </c>
      <c r="BO43" s="197" t="s">
        <v>97</v>
      </c>
      <c r="BP43" s="197" t="s">
        <v>97</v>
      </c>
      <c r="BQ43" s="197" t="s">
        <v>97</v>
      </c>
      <c r="BR43" s="197" t="s">
        <v>97</v>
      </c>
      <c r="BS43" s="197" t="s">
        <v>97</v>
      </c>
      <c r="BT43" s="197" t="s">
        <v>97</v>
      </c>
      <c r="BU43" s="197" t="s">
        <v>97</v>
      </c>
      <c r="BV43" s="612">
        <v>0</v>
      </c>
      <c r="BW43" s="614" t="s">
        <v>97</v>
      </c>
      <c r="BX43" s="612">
        <f t="shared" si="30"/>
        <v>0</v>
      </c>
      <c r="BY43" s="197" t="s">
        <v>97</v>
      </c>
      <c r="BZ43" s="197" t="s">
        <v>97</v>
      </c>
      <c r="CA43" s="612">
        <v>0</v>
      </c>
      <c r="CB43" s="612">
        <v>0</v>
      </c>
      <c r="CC43" s="198" t="s">
        <v>97</v>
      </c>
      <c r="CD43" s="198" t="s">
        <v>97</v>
      </c>
      <c r="CE43" s="198" t="s">
        <v>97</v>
      </c>
      <c r="CF43" s="198" t="s">
        <v>97</v>
      </c>
      <c r="CG43" s="198" t="s">
        <v>97</v>
      </c>
      <c r="CH43" s="198" t="s">
        <v>97</v>
      </c>
      <c r="CI43" s="198" t="s">
        <v>97</v>
      </c>
      <c r="CJ43" s="612">
        <v>0</v>
      </c>
      <c r="CK43" s="614" t="s">
        <v>97</v>
      </c>
      <c r="CL43" s="614" t="s">
        <v>97</v>
      </c>
      <c r="CM43" s="197" t="s">
        <v>97</v>
      </c>
      <c r="CN43" s="197" t="s">
        <v>97</v>
      </c>
      <c r="CO43" s="670"/>
      <c r="CP43" s="670"/>
      <c r="CQ43" s="198" t="s">
        <v>97</v>
      </c>
      <c r="CR43" s="198" t="s">
        <v>97</v>
      </c>
      <c r="CS43" s="198" t="s">
        <v>97</v>
      </c>
      <c r="CT43" s="198" t="s">
        <v>97</v>
      </c>
      <c r="CU43" s="198" t="s">
        <v>97</v>
      </c>
      <c r="CV43" s="198" t="s">
        <v>97</v>
      </c>
      <c r="CW43" s="198" t="s">
        <v>97</v>
      </c>
      <c r="CX43" s="607" t="s">
        <v>97</v>
      </c>
      <c r="CY43" s="607" t="s">
        <v>97</v>
      </c>
      <c r="CZ43" s="607" t="e">
        <f t="shared" si="38"/>
        <v>#VALUE!</v>
      </c>
      <c r="DA43" s="197" t="s">
        <v>97</v>
      </c>
      <c r="DB43" s="197" t="s">
        <v>97</v>
      </c>
      <c r="DC43" s="607">
        <f t="shared" si="17"/>
        <v>0</v>
      </c>
      <c r="DD43" s="866" t="s">
        <v>97</v>
      </c>
      <c r="DE43" s="198" t="s">
        <v>97</v>
      </c>
      <c r="DF43" s="198" t="s">
        <v>97</v>
      </c>
      <c r="DG43" s="198" t="s">
        <v>97</v>
      </c>
      <c r="DH43" s="198" t="s">
        <v>97</v>
      </c>
      <c r="DI43" s="198" t="s">
        <v>97</v>
      </c>
      <c r="DJ43" s="198" t="s">
        <v>97</v>
      </c>
      <c r="DK43" s="198" t="s">
        <v>97</v>
      </c>
      <c r="DL43" s="216" t="s">
        <v>97</v>
      </c>
    </row>
    <row r="44" spans="1:235" s="289" customFormat="1" ht="50.25" hidden="1" customHeight="1">
      <c r="A44" s="238" t="s">
        <v>137</v>
      </c>
      <c r="B44" s="568" t="s">
        <v>138</v>
      </c>
      <c r="C44" s="198" t="s">
        <v>97</v>
      </c>
      <c r="D44" s="198" t="s">
        <v>97</v>
      </c>
      <c r="E44" s="198" t="s">
        <v>97</v>
      </c>
      <c r="F44" s="301">
        <f>SUM(F45:F46)</f>
        <v>55.45</v>
      </c>
      <c r="G44" s="198" t="s">
        <v>97</v>
      </c>
      <c r="H44" s="301" t="e">
        <f>SUM(H45:H46)</f>
        <v>#VALUE!</v>
      </c>
      <c r="I44" s="301">
        <f>SUM(I45:I46)</f>
        <v>0</v>
      </c>
      <c r="J44" s="198" t="s">
        <v>97</v>
      </c>
      <c r="K44" s="198" t="s">
        <v>97</v>
      </c>
      <c r="L44" s="198" t="s">
        <v>97</v>
      </c>
      <c r="M44" s="301" t="s">
        <v>97</v>
      </c>
      <c r="N44" s="198" t="s">
        <v>97</v>
      </c>
      <c r="O44" s="301">
        <f t="shared" ref="O44:P44" si="52">SUM(O45:O50)</f>
        <v>0</v>
      </c>
      <c r="P44" s="301">
        <f t="shared" si="52"/>
        <v>0</v>
      </c>
      <c r="Q44" s="198" t="s">
        <v>97</v>
      </c>
      <c r="R44" s="301">
        <f t="shared" si="40"/>
        <v>0</v>
      </c>
      <c r="S44" s="301">
        <f t="shared" si="40"/>
        <v>0</v>
      </c>
      <c r="T44" s="141">
        <v>0</v>
      </c>
      <c r="U44" s="301">
        <f t="shared" si="40"/>
        <v>0</v>
      </c>
      <c r="V44" s="301">
        <v>0</v>
      </c>
      <c r="W44" s="301">
        <f t="shared" si="40"/>
        <v>0</v>
      </c>
      <c r="X44" s="197">
        <v>0</v>
      </c>
      <c r="Y44" s="301">
        <f t="shared" si="40"/>
        <v>0</v>
      </c>
      <c r="Z44" s="301">
        <f t="shared" si="40"/>
        <v>0</v>
      </c>
      <c r="AA44" s="301">
        <f t="shared" si="40"/>
        <v>0</v>
      </c>
      <c r="AB44" s="301">
        <f t="shared" si="40"/>
        <v>0</v>
      </c>
      <c r="AC44" s="301">
        <f t="shared" si="40"/>
        <v>0</v>
      </c>
      <c r="AD44" s="301">
        <f t="shared" si="40"/>
        <v>0</v>
      </c>
      <c r="AE44" s="301">
        <f t="shared" si="40"/>
        <v>0</v>
      </c>
      <c r="AF44" s="614" t="s">
        <v>97</v>
      </c>
      <c r="AG44" s="614" t="s">
        <v>97</v>
      </c>
      <c r="AH44" s="612">
        <v>0</v>
      </c>
      <c r="AI44" s="198" t="s">
        <v>97</v>
      </c>
      <c r="AJ44" s="197">
        <f>SUM(AJ45:AJ46)</f>
        <v>0</v>
      </c>
      <c r="AK44" s="612">
        <f>SUM(AK45:AK46)</f>
        <v>0</v>
      </c>
      <c r="AL44" s="614" t="s">
        <v>97</v>
      </c>
      <c r="AM44" s="197" t="s">
        <v>97</v>
      </c>
      <c r="AN44" s="197" t="s">
        <v>97</v>
      </c>
      <c r="AO44" s="197" t="s">
        <v>97</v>
      </c>
      <c r="AP44" s="197" t="s">
        <v>97</v>
      </c>
      <c r="AQ44" s="197" t="s">
        <v>97</v>
      </c>
      <c r="AR44" s="197" t="s">
        <v>97</v>
      </c>
      <c r="AS44" s="197" t="s">
        <v>97</v>
      </c>
      <c r="AT44" s="612">
        <v>0</v>
      </c>
      <c r="AU44" s="614" t="s">
        <v>97</v>
      </c>
      <c r="AV44" s="612">
        <v>0</v>
      </c>
      <c r="AW44" s="197" t="s">
        <v>97</v>
      </c>
      <c r="AX44" s="197" t="s">
        <v>97</v>
      </c>
      <c r="AY44" s="612">
        <f>SUM(AY45:AY46)</f>
        <v>0</v>
      </c>
      <c r="AZ44" s="614" t="s">
        <v>97</v>
      </c>
      <c r="BA44" s="197" t="s">
        <v>97</v>
      </c>
      <c r="BB44" s="197" t="s">
        <v>97</v>
      </c>
      <c r="BC44" s="197" t="s">
        <v>97</v>
      </c>
      <c r="BD44" s="197" t="s">
        <v>97</v>
      </c>
      <c r="BE44" s="197" t="s">
        <v>97</v>
      </c>
      <c r="BF44" s="197" t="s">
        <v>97</v>
      </c>
      <c r="BG44" s="197" t="s">
        <v>97</v>
      </c>
      <c r="BH44" s="612" t="s">
        <v>97</v>
      </c>
      <c r="BI44" s="614" t="s">
        <v>97</v>
      </c>
      <c r="BJ44" s="612">
        <v>0</v>
      </c>
      <c r="BK44" s="197" t="s">
        <v>97</v>
      </c>
      <c r="BL44" s="197" t="s">
        <v>97</v>
      </c>
      <c r="BM44" s="612">
        <f>SUM(BM45:BM46)</f>
        <v>0</v>
      </c>
      <c r="BN44" s="614" t="s">
        <v>97</v>
      </c>
      <c r="BO44" s="197" t="s">
        <v>97</v>
      </c>
      <c r="BP44" s="197" t="s">
        <v>97</v>
      </c>
      <c r="BQ44" s="197" t="s">
        <v>97</v>
      </c>
      <c r="BR44" s="197" t="s">
        <v>97</v>
      </c>
      <c r="BS44" s="197" t="s">
        <v>97</v>
      </c>
      <c r="BT44" s="197" t="s">
        <v>97</v>
      </c>
      <c r="BU44" s="197" t="s">
        <v>97</v>
      </c>
      <c r="BV44" s="612">
        <v>0</v>
      </c>
      <c r="BW44" s="614" t="s">
        <v>97</v>
      </c>
      <c r="BX44" s="612">
        <f t="shared" si="30"/>
        <v>0</v>
      </c>
      <c r="BY44" s="197" t="s">
        <v>97</v>
      </c>
      <c r="BZ44" s="197" t="s">
        <v>97</v>
      </c>
      <c r="CA44" s="612">
        <f>SUM(CA45:CA46)</f>
        <v>0</v>
      </c>
      <c r="CB44" s="612">
        <v>0</v>
      </c>
      <c r="CC44" s="198" t="s">
        <v>97</v>
      </c>
      <c r="CD44" s="198" t="s">
        <v>97</v>
      </c>
      <c r="CE44" s="198" t="s">
        <v>97</v>
      </c>
      <c r="CF44" s="198" t="s">
        <v>97</v>
      </c>
      <c r="CG44" s="198" t="s">
        <v>97</v>
      </c>
      <c r="CH44" s="198" t="s">
        <v>97</v>
      </c>
      <c r="CI44" s="198" t="s">
        <v>97</v>
      </c>
      <c r="CJ44" s="612">
        <v>0</v>
      </c>
      <c r="CK44" s="614" t="s">
        <v>97</v>
      </c>
      <c r="CL44" s="614" t="s">
        <v>97</v>
      </c>
      <c r="CM44" s="197" t="s">
        <v>97</v>
      </c>
      <c r="CN44" s="197" t="s">
        <v>97</v>
      </c>
      <c r="CO44" s="670"/>
      <c r="CP44" s="670"/>
      <c r="CQ44" s="198" t="s">
        <v>97</v>
      </c>
      <c r="CR44" s="198" t="s">
        <v>97</v>
      </c>
      <c r="CS44" s="198" t="s">
        <v>97</v>
      </c>
      <c r="CT44" s="198" t="s">
        <v>97</v>
      </c>
      <c r="CU44" s="198" t="s">
        <v>97</v>
      </c>
      <c r="CV44" s="198" t="s">
        <v>97</v>
      </c>
      <c r="CW44" s="198" t="s">
        <v>97</v>
      </c>
      <c r="CX44" s="607" t="s">
        <v>97</v>
      </c>
      <c r="CY44" s="607" t="s">
        <v>97</v>
      </c>
      <c r="CZ44" s="607" t="e">
        <f t="shared" si="38"/>
        <v>#VALUE!</v>
      </c>
      <c r="DA44" s="197" t="s">
        <v>97</v>
      </c>
      <c r="DB44" s="197" t="s">
        <v>97</v>
      </c>
      <c r="DC44" s="607">
        <f t="shared" si="17"/>
        <v>0</v>
      </c>
      <c r="DD44" s="866" t="s">
        <v>97</v>
      </c>
      <c r="DE44" s="198" t="s">
        <v>97</v>
      </c>
      <c r="DF44" s="198" t="s">
        <v>97</v>
      </c>
      <c r="DG44" s="198" t="s">
        <v>97</v>
      </c>
      <c r="DH44" s="198" t="s">
        <v>97</v>
      </c>
      <c r="DI44" s="198" t="s">
        <v>97</v>
      </c>
      <c r="DJ44" s="198" t="s">
        <v>97</v>
      </c>
      <c r="DK44" s="198" t="s">
        <v>97</v>
      </c>
      <c r="DL44" s="216" t="s">
        <v>97</v>
      </c>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c r="EJ44" s="288"/>
      <c r="EK44" s="288"/>
      <c r="EL44" s="288"/>
      <c r="EM44" s="288"/>
      <c r="EN44" s="288"/>
      <c r="EO44" s="288"/>
      <c r="EP44" s="288"/>
      <c r="EQ44" s="288"/>
      <c r="ER44" s="288"/>
      <c r="ES44" s="288"/>
      <c r="ET44" s="288"/>
      <c r="EU44" s="288"/>
      <c r="EV44" s="288"/>
      <c r="EW44" s="288"/>
      <c r="EX44" s="288"/>
      <c r="EY44" s="288"/>
      <c r="EZ44" s="288"/>
      <c r="FA44" s="288"/>
      <c r="FB44" s="288"/>
      <c r="FC44" s="288"/>
      <c r="FD44" s="288"/>
      <c r="FE44" s="288"/>
      <c r="FF44" s="288"/>
      <c r="FG44" s="288"/>
      <c r="FH44" s="288"/>
      <c r="FI44" s="288"/>
      <c r="FJ44" s="288"/>
      <c r="FK44" s="288"/>
      <c r="FL44" s="288"/>
      <c r="FM44" s="288"/>
      <c r="FN44" s="288"/>
      <c r="FO44" s="288"/>
      <c r="FP44" s="288"/>
      <c r="FQ44" s="288"/>
      <c r="FR44" s="288"/>
      <c r="FS44" s="288"/>
      <c r="FT44" s="288"/>
      <c r="FU44" s="288"/>
      <c r="FV44" s="288"/>
      <c r="FW44" s="288"/>
      <c r="FX44" s="288"/>
      <c r="FY44" s="288"/>
      <c r="FZ44" s="288"/>
      <c r="GA44" s="288"/>
      <c r="GB44" s="288"/>
      <c r="GC44" s="288"/>
      <c r="GD44" s="288"/>
      <c r="GE44" s="288"/>
      <c r="GF44" s="288"/>
      <c r="GG44" s="288"/>
      <c r="GH44" s="288"/>
      <c r="GI44" s="288"/>
      <c r="GJ44" s="288"/>
      <c r="GK44" s="288"/>
      <c r="GL44" s="288"/>
      <c r="GM44" s="288"/>
      <c r="GN44" s="288"/>
      <c r="GO44" s="288"/>
      <c r="GP44" s="288"/>
      <c r="GQ44" s="288"/>
      <c r="GR44" s="288"/>
      <c r="GS44" s="288"/>
      <c r="GT44" s="288"/>
      <c r="GU44" s="288"/>
      <c r="GV44" s="288"/>
      <c r="GW44" s="288"/>
      <c r="GX44" s="288"/>
      <c r="GY44" s="288"/>
      <c r="GZ44" s="288"/>
      <c r="HA44" s="288"/>
      <c r="HB44" s="288"/>
      <c r="HC44" s="288"/>
      <c r="HD44" s="288"/>
      <c r="HE44" s="288"/>
      <c r="HF44" s="288"/>
      <c r="HG44" s="288"/>
      <c r="HH44" s="288"/>
      <c r="HI44" s="288"/>
      <c r="HJ44" s="288"/>
      <c r="HK44" s="288"/>
      <c r="HL44" s="288"/>
      <c r="HM44" s="288"/>
      <c r="HN44" s="288"/>
      <c r="HO44" s="288"/>
      <c r="HP44" s="288"/>
      <c r="HQ44" s="288"/>
      <c r="HR44" s="288"/>
      <c r="HS44" s="288"/>
      <c r="HT44" s="288"/>
      <c r="HU44" s="288"/>
      <c r="HV44" s="288"/>
      <c r="HW44" s="288"/>
      <c r="HX44" s="288"/>
      <c r="HY44" s="288"/>
      <c r="HZ44" s="288"/>
      <c r="IA44" s="288"/>
    </row>
    <row r="45" spans="1:235" s="289" customFormat="1" ht="47.25" hidden="1" customHeight="1">
      <c r="A45" s="238" t="s">
        <v>139</v>
      </c>
      <c r="B45" s="568" t="s">
        <v>140</v>
      </c>
      <c r="C45" s="198" t="s">
        <v>97</v>
      </c>
      <c r="D45" s="198" t="s">
        <v>97</v>
      </c>
      <c r="E45" s="198" t="s">
        <v>97</v>
      </c>
      <c r="F45" s="301">
        <f>AH45+AV45</f>
        <v>0</v>
      </c>
      <c r="G45" s="198" t="s">
        <v>97</v>
      </c>
      <c r="H45" s="301" t="e">
        <f>AJ45+AX45</f>
        <v>#VALUE!</v>
      </c>
      <c r="I45" s="301">
        <f>AK45+AY45</f>
        <v>0</v>
      </c>
      <c r="J45" s="198" t="s">
        <v>97</v>
      </c>
      <c r="K45" s="198" t="s">
        <v>97</v>
      </c>
      <c r="L45" s="198" t="s">
        <v>97</v>
      </c>
      <c r="M45" s="301" t="s">
        <v>97</v>
      </c>
      <c r="N45" s="198" t="s">
        <v>97</v>
      </c>
      <c r="O45" s="301">
        <f t="shared" ref="O45:P45" si="53">SUM(O46:O51)</f>
        <v>0</v>
      </c>
      <c r="P45" s="301">
        <f t="shared" si="53"/>
        <v>0</v>
      </c>
      <c r="Q45" s="198" t="s">
        <v>97</v>
      </c>
      <c r="R45" s="301">
        <f t="shared" si="40"/>
        <v>0</v>
      </c>
      <c r="S45" s="301">
        <f t="shared" si="40"/>
        <v>0</v>
      </c>
      <c r="T45" s="141">
        <v>0</v>
      </c>
      <c r="U45" s="301">
        <f t="shared" si="40"/>
        <v>0</v>
      </c>
      <c r="V45" s="301">
        <v>0</v>
      </c>
      <c r="W45" s="301">
        <f t="shared" si="40"/>
        <v>0</v>
      </c>
      <c r="X45" s="197">
        <v>0</v>
      </c>
      <c r="Y45" s="301">
        <f t="shared" si="40"/>
        <v>0</v>
      </c>
      <c r="Z45" s="301">
        <f t="shared" si="40"/>
        <v>0</v>
      </c>
      <c r="AA45" s="301">
        <f t="shared" si="40"/>
        <v>0</v>
      </c>
      <c r="AB45" s="301">
        <f t="shared" si="40"/>
        <v>0</v>
      </c>
      <c r="AC45" s="301">
        <f t="shared" si="40"/>
        <v>0</v>
      </c>
      <c r="AD45" s="301">
        <f t="shared" si="40"/>
        <v>0</v>
      </c>
      <c r="AE45" s="301">
        <f t="shared" si="40"/>
        <v>0</v>
      </c>
      <c r="AF45" s="614" t="s">
        <v>97</v>
      </c>
      <c r="AG45" s="614" t="s">
        <v>97</v>
      </c>
      <c r="AH45" s="612">
        <v>0</v>
      </c>
      <c r="AI45" s="198" t="s">
        <v>97</v>
      </c>
      <c r="AJ45" s="197">
        <v>0</v>
      </c>
      <c r="AK45" s="612">
        <v>0</v>
      </c>
      <c r="AL45" s="614" t="s">
        <v>97</v>
      </c>
      <c r="AM45" s="197" t="s">
        <v>97</v>
      </c>
      <c r="AN45" s="197" t="s">
        <v>97</v>
      </c>
      <c r="AO45" s="197" t="s">
        <v>97</v>
      </c>
      <c r="AP45" s="197" t="s">
        <v>97</v>
      </c>
      <c r="AQ45" s="197" t="s">
        <v>97</v>
      </c>
      <c r="AR45" s="197" t="s">
        <v>97</v>
      </c>
      <c r="AS45" s="197" t="s">
        <v>97</v>
      </c>
      <c r="AT45" s="612">
        <v>0</v>
      </c>
      <c r="AU45" s="614" t="s">
        <v>97</v>
      </c>
      <c r="AV45" s="612">
        <v>0</v>
      </c>
      <c r="AW45" s="197" t="s">
        <v>97</v>
      </c>
      <c r="AX45" s="197" t="s">
        <v>97</v>
      </c>
      <c r="AY45" s="612">
        <v>0</v>
      </c>
      <c r="AZ45" s="614" t="s">
        <v>97</v>
      </c>
      <c r="BA45" s="197" t="s">
        <v>97</v>
      </c>
      <c r="BB45" s="197" t="s">
        <v>97</v>
      </c>
      <c r="BC45" s="197" t="s">
        <v>97</v>
      </c>
      <c r="BD45" s="197" t="s">
        <v>97</v>
      </c>
      <c r="BE45" s="197" t="s">
        <v>97</v>
      </c>
      <c r="BF45" s="197" t="s">
        <v>97</v>
      </c>
      <c r="BG45" s="197" t="s">
        <v>97</v>
      </c>
      <c r="BH45" s="612">
        <v>0</v>
      </c>
      <c r="BI45" s="614" t="s">
        <v>97</v>
      </c>
      <c r="BJ45" s="612">
        <v>0</v>
      </c>
      <c r="BK45" s="197" t="s">
        <v>97</v>
      </c>
      <c r="BL45" s="197" t="s">
        <v>97</v>
      </c>
      <c r="BM45" s="612">
        <v>0</v>
      </c>
      <c r="BN45" s="614" t="s">
        <v>97</v>
      </c>
      <c r="BO45" s="197" t="s">
        <v>97</v>
      </c>
      <c r="BP45" s="197" t="s">
        <v>97</v>
      </c>
      <c r="BQ45" s="197" t="s">
        <v>97</v>
      </c>
      <c r="BR45" s="197" t="s">
        <v>97</v>
      </c>
      <c r="BS45" s="197" t="s">
        <v>97</v>
      </c>
      <c r="BT45" s="197" t="s">
        <v>97</v>
      </c>
      <c r="BU45" s="197" t="s">
        <v>97</v>
      </c>
      <c r="BV45" s="612">
        <v>0</v>
      </c>
      <c r="BW45" s="614" t="s">
        <v>97</v>
      </c>
      <c r="BX45" s="612">
        <v>0</v>
      </c>
      <c r="BY45" s="197" t="s">
        <v>97</v>
      </c>
      <c r="BZ45" s="197" t="s">
        <v>97</v>
      </c>
      <c r="CA45" s="612">
        <v>0</v>
      </c>
      <c r="CB45" s="612">
        <v>0</v>
      </c>
      <c r="CC45" s="198" t="s">
        <v>97</v>
      </c>
      <c r="CD45" s="198" t="s">
        <v>97</v>
      </c>
      <c r="CE45" s="198" t="s">
        <v>97</v>
      </c>
      <c r="CF45" s="198" t="s">
        <v>97</v>
      </c>
      <c r="CG45" s="198" t="s">
        <v>97</v>
      </c>
      <c r="CH45" s="198" t="s">
        <v>97</v>
      </c>
      <c r="CI45" s="198" t="s">
        <v>97</v>
      </c>
      <c r="CJ45" s="612">
        <v>0</v>
      </c>
      <c r="CK45" s="614" t="s">
        <v>97</v>
      </c>
      <c r="CL45" s="614" t="s">
        <v>97</v>
      </c>
      <c r="CM45" s="197" t="s">
        <v>97</v>
      </c>
      <c r="CN45" s="197" t="s">
        <v>97</v>
      </c>
      <c r="CO45" s="612">
        <v>0</v>
      </c>
      <c r="CP45" s="612">
        <v>0</v>
      </c>
      <c r="CQ45" s="198" t="s">
        <v>97</v>
      </c>
      <c r="CR45" s="198" t="s">
        <v>97</v>
      </c>
      <c r="CS45" s="198" t="s">
        <v>97</v>
      </c>
      <c r="CT45" s="198" t="s">
        <v>97</v>
      </c>
      <c r="CU45" s="198" t="s">
        <v>97</v>
      </c>
      <c r="CV45" s="198" t="s">
        <v>97</v>
      </c>
      <c r="CW45" s="198" t="s">
        <v>97</v>
      </c>
      <c r="CX45" s="607" t="s">
        <v>97</v>
      </c>
      <c r="CY45" s="607" t="s">
        <v>97</v>
      </c>
      <c r="CZ45" s="607" t="s">
        <v>97</v>
      </c>
      <c r="DA45" s="197" t="s">
        <v>97</v>
      </c>
      <c r="DB45" s="197" t="s">
        <v>97</v>
      </c>
      <c r="DC45" s="607">
        <f t="shared" si="17"/>
        <v>0</v>
      </c>
      <c r="DD45" s="866" t="s">
        <v>97</v>
      </c>
      <c r="DE45" s="198" t="s">
        <v>97</v>
      </c>
      <c r="DF45" s="198" t="s">
        <v>97</v>
      </c>
      <c r="DG45" s="198" t="s">
        <v>97</v>
      </c>
      <c r="DH45" s="198" t="s">
        <v>97</v>
      </c>
      <c r="DI45" s="198" t="s">
        <v>97</v>
      </c>
      <c r="DJ45" s="198" t="s">
        <v>97</v>
      </c>
      <c r="DK45" s="198" t="s">
        <v>97</v>
      </c>
      <c r="DL45" s="216" t="s">
        <v>97</v>
      </c>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c r="EJ45" s="288"/>
      <c r="EK45" s="288"/>
      <c r="EL45" s="288"/>
      <c r="EM45" s="288"/>
      <c r="EN45" s="288"/>
      <c r="EO45" s="288"/>
      <c r="EP45" s="288"/>
      <c r="EQ45" s="288"/>
      <c r="ER45" s="288"/>
      <c r="ES45" s="288"/>
      <c r="ET45" s="288"/>
      <c r="EU45" s="288"/>
      <c r="EV45" s="288"/>
      <c r="EW45" s="288"/>
      <c r="EX45" s="288"/>
      <c r="EY45" s="288"/>
      <c r="EZ45" s="288"/>
      <c r="FA45" s="288"/>
      <c r="FB45" s="288"/>
      <c r="FC45" s="288"/>
      <c r="FD45" s="288"/>
      <c r="FE45" s="288"/>
      <c r="FF45" s="288"/>
      <c r="FG45" s="288"/>
      <c r="FH45" s="288"/>
      <c r="FI45" s="288"/>
      <c r="FJ45" s="288"/>
      <c r="FK45" s="288"/>
      <c r="FL45" s="288"/>
      <c r="FM45" s="288"/>
      <c r="FN45" s="288"/>
      <c r="FO45" s="288"/>
      <c r="FP45" s="288"/>
      <c r="FQ45" s="288"/>
      <c r="FR45" s="288"/>
      <c r="FS45" s="288"/>
      <c r="FT45" s="288"/>
      <c r="FU45" s="288"/>
      <c r="FV45" s="288"/>
      <c r="FW45" s="288"/>
      <c r="FX45" s="288"/>
      <c r="FY45" s="288"/>
      <c r="FZ45" s="288"/>
      <c r="GA45" s="288"/>
      <c r="GB45" s="288"/>
      <c r="GC45" s="288"/>
      <c r="GD45" s="288"/>
      <c r="GE45" s="288"/>
      <c r="GF45" s="288"/>
      <c r="GG45" s="288"/>
      <c r="GH45" s="288"/>
      <c r="GI45" s="288"/>
      <c r="GJ45" s="288"/>
      <c r="GK45" s="288"/>
      <c r="GL45" s="288"/>
      <c r="GM45" s="288"/>
      <c r="GN45" s="288"/>
      <c r="GO45" s="288"/>
      <c r="GP45" s="288"/>
      <c r="GQ45" s="288"/>
      <c r="GR45" s="288"/>
      <c r="GS45" s="288"/>
      <c r="GT45" s="288"/>
      <c r="GU45" s="288"/>
      <c r="GV45" s="288"/>
      <c r="GW45" s="288"/>
      <c r="GX45" s="288"/>
      <c r="GY45" s="288"/>
      <c r="GZ45" s="288"/>
      <c r="HA45" s="288"/>
      <c r="HB45" s="288"/>
      <c r="HC45" s="288"/>
      <c r="HD45" s="288"/>
      <c r="HE45" s="288"/>
      <c r="HF45" s="288"/>
      <c r="HG45" s="288"/>
      <c r="HH45" s="288"/>
      <c r="HI45" s="288"/>
      <c r="HJ45" s="288"/>
      <c r="HK45" s="288"/>
      <c r="HL45" s="288"/>
      <c r="HM45" s="288"/>
      <c r="HN45" s="288"/>
      <c r="HO45" s="288"/>
      <c r="HP45" s="288"/>
      <c r="HQ45" s="288"/>
      <c r="HR45" s="288"/>
      <c r="HS45" s="288"/>
      <c r="HT45" s="288"/>
      <c r="HU45" s="288"/>
      <c r="HV45" s="288"/>
      <c r="HW45" s="288"/>
      <c r="HX45" s="288"/>
      <c r="HY45" s="288"/>
      <c r="HZ45" s="288"/>
      <c r="IA45" s="288"/>
    </row>
    <row r="46" spans="1:235" s="520" customFormat="1" ht="31.5">
      <c r="A46" s="583" t="s">
        <v>141</v>
      </c>
      <c r="B46" s="474" t="s">
        <v>142</v>
      </c>
      <c r="C46" s="517" t="s">
        <v>97</v>
      </c>
      <c r="D46" s="517" t="s">
        <v>97</v>
      </c>
      <c r="E46" s="517" t="s">
        <v>97</v>
      </c>
      <c r="F46" s="902">
        <f>F50+F68</f>
        <v>55.45</v>
      </c>
      <c r="G46" s="902" t="s">
        <v>97</v>
      </c>
      <c r="H46" s="902">
        <f>H50+H68</f>
        <v>0</v>
      </c>
      <c r="I46" s="902">
        <f>I50+I68</f>
        <v>0</v>
      </c>
      <c r="J46" s="902">
        <v>2031</v>
      </c>
      <c r="K46" s="293" t="s">
        <v>97</v>
      </c>
      <c r="L46" s="293" t="s">
        <v>97</v>
      </c>
      <c r="M46" s="297" t="s">
        <v>97</v>
      </c>
      <c r="N46" s="293" t="s">
        <v>97</v>
      </c>
      <c r="O46" s="297">
        <f t="shared" ref="O46:P46" si="54">SUM(O47:O52)</f>
        <v>0</v>
      </c>
      <c r="P46" s="297">
        <f t="shared" si="54"/>
        <v>0</v>
      </c>
      <c r="Q46" s="293" t="s">
        <v>97</v>
      </c>
      <c r="R46" s="297">
        <f t="shared" si="40"/>
        <v>0</v>
      </c>
      <c r="S46" s="297">
        <f t="shared" si="40"/>
        <v>0</v>
      </c>
      <c r="T46" s="294">
        <v>0</v>
      </c>
      <c r="U46" s="297">
        <f t="shared" si="40"/>
        <v>0</v>
      </c>
      <c r="V46" s="297">
        <v>0</v>
      </c>
      <c r="W46" s="297">
        <f t="shared" si="40"/>
        <v>0</v>
      </c>
      <c r="X46" s="295">
        <v>0</v>
      </c>
      <c r="Y46" s="297">
        <f t="shared" si="40"/>
        <v>0</v>
      </c>
      <c r="Z46" s="297">
        <f t="shared" si="40"/>
        <v>0</v>
      </c>
      <c r="AA46" s="297">
        <f t="shared" si="40"/>
        <v>0</v>
      </c>
      <c r="AB46" s="297">
        <f t="shared" si="40"/>
        <v>0</v>
      </c>
      <c r="AC46" s="297">
        <f t="shared" si="40"/>
        <v>0</v>
      </c>
      <c r="AD46" s="297">
        <f t="shared" si="40"/>
        <v>0</v>
      </c>
      <c r="AE46" s="297">
        <f t="shared" si="40"/>
        <v>0</v>
      </c>
      <c r="AF46" s="868" t="s">
        <v>97</v>
      </c>
      <c r="AG46" s="868" t="s">
        <v>97</v>
      </c>
      <c r="AH46" s="869">
        <f>AH51+AH68</f>
        <v>12</v>
      </c>
      <c r="AI46" s="517" t="s">
        <v>97</v>
      </c>
      <c r="AJ46" s="902">
        <f>AJ47</f>
        <v>0</v>
      </c>
      <c r="AK46" s="869">
        <v>0</v>
      </c>
      <c r="AL46" s="868">
        <f>AL68</f>
        <v>313</v>
      </c>
      <c r="AM46" s="295" t="s">
        <v>97</v>
      </c>
      <c r="AN46" s="295" t="s">
        <v>97</v>
      </c>
      <c r="AO46" s="295" t="s">
        <v>97</v>
      </c>
      <c r="AP46" s="295" t="s">
        <v>97</v>
      </c>
      <c r="AQ46" s="295" t="s">
        <v>97</v>
      </c>
      <c r="AR46" s="295" t="s">
        <v>97</v>
      </c>
      <c r="AS46" s="295" t="s">
        <v>97</v>
      </c>
      <c r="AT46" s="637">
        <v>0</v>
      </c>
      <c r="AU46" s="868" t="s">
        <v>97</v>
      </c>
      <c r="AV46" s="869">
        <f>AV50</f>
        <v>11.15</v>
      </c>
      <c r="AW46" s="869" t="s">
        <v>97</v>
      </c>
      <c r="AX46" s="869" t="s">
        <v>97</v>
      </c>
      <c r="AY46" s="869">
        <f t="shared" ref="AY46" si="55">AY48+AY68</f>
        <v>0</v>
      </c>
      <c r="AZ46" s="870">
        <f>AZ68</f>
        <v>302</v>
      </c>
      <c r="BA46" s="295" t="s">
        <v>97</v>
      </c>
      <c r="BB46" s="295" t="s">
        <v>97</v>
      </c>
      <c r="BC46" s="295" t="s">
        <v>97</v>
      </c>
      <c r="BD46" s="295" t="s">
        <v>97</v>
      </c>
      <c r="BE46" s="295" t="s">
        <v>97</v>
      </c>
      <c r="BF46" s="295" t="s">
        <v>97</v>
      </c>
      <c r="BG46" s="295" t="s">
        <v>97</v>
      </c>
      <c r="BH46" s="872">
        <v>0</v>
      </c>
      <c r="BI46" s="243" t="s">
        <v>97</v>
      </c>
      <c r="BJ46" s="869">
        <f>BJ50+BJ68</f>
        <v>9.8000000000000007</v>
      </c>
      <c r="BK46" s="295" t="s">
        <v>97</v>
      </c>
      <c r="BL46" s="295" t="s">
        <v>97</v>
      </c>
      <c r="BM46" s="869">
        <f>BM48+BM51+BM68</f>
        <v>0</v>
      </c>
      <c r="BN46" s="870">
        <f>BN48+BN51+BN68</f>
        <v>400</v>
      </c>
      <c r="BO46" s="295" t="s">
        <v>97</v>
      </c>
      <c r="BP46" s="295" t="s">
        <v>97</v>
      </c>
      <c r="BQ46" s="295" t="s">
        <v>97</v>
      </c>
      <c r="BR46" s="295" t="s">
        <v>97</v>
      </c>
      <c r="BS46" s="295" t="s">
        <v>97</v>
      </c>
      <c r="BT46" s="295" t="s">
        <v>97</v>
      </c>
      <c r="BU46" s="295" t="s">
        <v>97</v>
      </c>
      <c r="BV46" s="637">
        <v>0</v>
      </c>
      <c r="BW46" s="243" t="s">
        <v>97</v>
      </c>
      <c r="BX46" s="872">
        <f>BX51</f>
        <v>12.5</v>
      </c>
      <c r="BY46" s="295" t="s">
        <v>97</v>
      </c>
      <c r="BZ46" s="295" t="s">
        <v>97</v>
      </c>
      <c r="CA46" s="872">
        <v>0</v>
      </c>
      <c r="CB46" s="873">
        <f>CB68</f>
        <v>411</v>
      </c>
      <c r="CC46" s="293" t="s">
        <v>97</v>
      </c>
      <c r="CD46" s="293" t="s">
        <v>97</v>
      </c>
      <c r="CE46" s="293" t="s">
        <v>97</v>
      </c>
      <c r="CF46" s="293" t="s">
        <v>97</v>
      </c>
      <c r="CG46" s="293" t="s">
        <v>97</v>
      </c>
      <c r="CH46" s="293" t="s">
        <v>97</v>
      </c>
      <c r="CI46" s="293" t="s">
        <v>97</v>
      </c>
      <c r="CJ46" s="869">
        <v>0</v>
      </c>
      <c r="CK46" s="869">
        <v>0</v>
      </c>
      <c r="CL46" s="869">
        <v>10</v>
      </c>
      <c r="CM46" s="295" t="s">
        <v>97</v>
      </c>
      <c r="CN46" s="295" t="s">
        <v>97</v>
      </c>
      <c r="CO46" s="869">
        <v>0</v>
      </c>
      <c r="CP46" s="870">
        <f>CP50+CP68</f>
        <v>428</v>
      </c>
      <c r="CQ46" s="293" t="s">
        <v>97</v>
      </c>
      <c r="CR46" s="293" t="s">
        <v>97</v>
      </c>
      <c r="CS46" s="293" t="s">
        <v>97</v>
      </c>
      <c r="CT46" s="293" t="s">
        <v>97</v>
      </c>
      <c r="CU46" s="293" t="s">
        <v>97</v>
      </c>
      <c r="CV46" s="293" t="s">
        <v>97</v>
      </c>
      <c r="CW46" s="293" t="s">
        <v>97</v>
      </c>
      <c r="CX46" s="832" t="s">
        <v>97</v>
      </c>
      <c r="CY46" s="832" t="s">
        <v>97</v>
      </c>
      <c r="CZ46" s="832">
        <f>CZ50</f>
        <v>55.449999999999996</v>
      </c>
      <c r="DA46" s="295" t="s">
        <v>97</v>
      </c>
      <c r="DB46" s="295" t="s">
        <v>97</v>
      </c>
      <c r="DC46" s="832">
        <f t="shared" si="17"/>
        <v>0</v>
      </c>
      <c r="DD46" s="875">
        <f>AL46+AZ46+BN46+CB46+CP46</f>
        <v>1854</v>
      </c>
      <c r="DE46" s="293" t="s">
        <v>97</v>
      </c>
      <c r="DF46" s="293" t="s">
        <v>97</v>
      </c>
      <c r="DG46" s="293" t="s">
        <v>97</v>
      </c>
      <c r="DH46" s="293" t="s">
        <v>97</v>
      </c>
      <c r="DI46" s="293" t="s">
        <v>97</v>
      </c>
      <c r="DJ46" s="293" t="s">
        <v>97</v>
      </c>
      <c r="DK46" s="293" t="s">
        <v>97</v>
      </c>
      <c r="DL46" s="903" t="s">
        <v>97</v>
      </c>
    </row>
    <row r="47" spans="1:235" s="289" customFormat="1" ht="31.5">
      <c r="A47" s="245" t="s">
        <v>143</v>
      </c>
      <c r="B47" s="582" t="s">
        <v>144</v>
      </c>
      <c r="C47" s="198" t="s">
        <v>97</v>
      </c>
      <c r="D47" s="198" t="s">
        <v>97</v>
      </c>
      <c r="E47" s="198" t="s">
        <v>97</v>
      </c>
      <c r="F47" s="301">
        <v>0</v>
      </c>
      <c r="G47" s="198" t="s">
        <v>97</v>
      </c>
      <c r="H47" s="301">
        <v>0</v>
      </c>
      <c r="I47" s="301">
        <f>I48+I74</f>
        <v>0</v>
      </c>
      <c r="J47" s="198" t="s">
        <v>97</v>
      </c>
      <c r="K47" s="198" t="s">
        <v>97</v>
      </c>
      <c r="L47" s="198" t="s">
        <v>97</v>
      </c>
      <c r="M47" s="301" t="s">
        <v>97</v>
      </c>
      <c r="N47" s="198" t="s">
        <v>97</v>
      </c>
      <c r="O47" s="301">
        <f t="shared" ref="O47:P47" si="56">SUM(O48:O53)</f>
        <v>0</v>
      </c>
      <c r="P47" s="301">
        <f t="shared" si="56"/>
        <v>0</v>
      </c>
      <c r="Q47" s="198" t="s">
        <v>97</v>
      </c>
      <c r="R47" s="301">
        <f t="shared" si="40"/>
        <v>0</v>
      </c>
      <c r="S47" s="301">
        <f t="shared" si="40"/>
        <v>0</v>
      </c>
      <c r="T47" s="141">
        <v>0</v>
      </c>
      <c r="U47" s="301">
        <f t="shared" si="40"/>
        <v>0</v>
      </c>
      <c r="V47" s="301">
        <v>0</v>
      </c>
      <c r="W47" s="301">
        <f t="shared" si="40"/>
        <v>0</v>
      </c>
      <c r="X47" s="197">
        <v>0</v>
      </c>
      <c r="Y47" s="301">
        <f t="shared" si="40"/>
        <v>0</v>
      </c>
      <c r="Z47" s="301">
        <f t="shared" si="40"/>
        <v>0</v>
      </c>
      <c r="AA47" s="301">
        <f t="shared" si="40"/>
        <v>0</v>
      </c>
      <c r="AB47" s="301">
        <f t="shared" si="40"/>
        <v>0</v>
      </c>
      <c r="AC47" s="301">
        <f t="shared" si="40"/>
        <v>0</v>
      </c>
      <c r="AD47" s="301">
        <f t="shared" si="40"/>
        <v>0</v>
      </c>
      <c r="AE47" s="301">
        <f t="shared" si="40"/>
        <v>0</v>
      </c>
      <c r="AF47" s="614" t="s">
        <v>97</v>
      </c>
      <c r="AG47" s="614" t="s">
        <v>97</v>
      </c>
      <c r="AH47" s="612">
        <v>0</v>
      </c>
      <c r="AI47" s="144" t="s">
        <v>97</v>
      </c>
      <c r="AJ47" s="141">
        <v>0</v>
      </c>
      <c r="AK47" s="612">
        <v>0</v>
      </c>
      <c r="AL47" s="614" t="s">
        <v>97</v>
      </c>
      <c r="AM47" s="197" t="s">
        <v>97</v>
      </c>
      <c r="AN47" s="197" t="s">
        <v>97</v>
      </c>
      <c r="AO47" s="197" t="s">
        <v>97</v>
      </c>
      <c r="AP47" s="197" t="s">
        <v>97</v>
      </c>
      <c r="AQ47" s="197" t="s">
        <v>97</v>
      </c>
      <c r="AR47" s="197" t="s">
        <v>97</v>
      </c>
      <c r="AS47" s="197" t="s">
        <v>97</v>
      </c>
      <c r="AT47" s="612">
        <v>0</v>
      </c>
      <c r="AU47" s="614" t="s">
        <v>97</v>
      </c>
      <c r="AV47" s="612">
        <v>0</v>
      </c>
      <c r="AW47" s="197" t="s">
        <v>97</v>
      </c>
      <c r="AX47" s="197" t="s">
        <v>97</v>
      </c>
      <c r="AY47" s="612">
        <f>AY48+AY71+AY78</f>
        <v>0</v>
      </c>
      <c r="AZ47" s="614" t="s">
        <v>97</v>
      </c>
      <c r="BA47" s="197" t="s">
        <v>97</v>
      </c>
      <c r="BB47" s="197" t="s">
        <v>97</v>
      </c>
      <c r="BC47" s="197" t="s">
        <v>97</v>
      </c>
      <c r="BD47" s="197" t="s">
        <v>97</v>
      </c>
      <c r="BE47" s="197" t="s">
        <v>97</v>
      </c>
      <c r="BF47" s="197" t="s">
        <v>97</v>
      </c>
      <c r="BG47" s="197" t="s">
        <v>97</v>
      </c>
      <c r="BH47" s="612">
        <v>0</v>
      </c>
      <c r="BI47" s="614" t="s">
        <v>97</v>
      </c>
      <c r="BJ47" s="612">
        <v>0</v>
      </c>
      <c r="BK47" s="197" t="s">
        <v>97</v>
      </c>
      <c r="BL47" s="197" t="s">
        <v>97</v>
      </c>
      <c r="BM47" s="612">
        <f>BM48+BM71+BM78</f>
        <v>0</v>
      </c>
      <c r="BN47" s="614" t="s">
        <v>97</v>
      </c>
      <c r="BO47" s="197" t="s">
        <v>97</v>
      </c>
      <c r="BP47" s="197" t="s">
        <v>97</v>
      </c>
      <c r="BQ47" s="197" t="s">
        <v>97</v>
      </c>
      <c r="BR47" s="197" t="s">
        <v>97</v>
      </c>
      <c r="BS47" s="197" t="s">
        <v>97</v>
      </c>
      <c r="BT47" s="197" t="s">
        <v>97</v>
      </c>
      <c r="BU47" s="197" t="s">
        <v>97</v>
      </c>
      <c r="BV47" s="612">
        <v>0</v>
      </c>
      <c r="BW47" s="614" t="s">
        <v>97</v>
      </c>
      <c r="BX47" s="612">
        <v>0</v>
      </c>
      <c r="BY47" s="197" t="s">
        <v>97</v>
      </c>
      <c r="BZ47" s="197" t="s">
        <v>97</v>
      </c>
      <c r="CA47" s="612">
        <v>0</v>
      </c>
      <c r="CB47" s="612" t="s">
        <v>97</v>
      </c>
      <c r="CC47" s="198" t="s">
        <v>97</v>
      </c>
      <c r="CD47" s="198" t="s">
        <v>97</v>
      </c>
      <c r="CE47" s="198" t="s">
        <v>97</v>
      </c>
      <c r="CF47" s="198" t="s">
        <v>97</v>
      </c>
      <c r="CG47" s="198" t="s">
        <v>97</v>
      </c>
      <c r="CH47" s="198" t="s">
        <v>97</v>
      </c>
      <c r="CI47" s="198" t="s">
        <v>97</v>
      </c>
      <c r="CJ47" s="661">
        <v>0</v>
      </c>
      <c r="CK47" s="661">
        <v>0</v>
      </c>
      <c r="CL47" s="661">
        <v>0</v>
      </c>
      <c r="CM47" s="197" t="s">
        <v>97</v>
      </c>
      <c r="CN47" s="197" t="s">
        <v>97</v>
      </c>
      <c r="CO47" s="661">
        <f t="shared" ref="CO47:CP47" si="57">CO50</f>
        <v>0</v>
      </c>
      <c r="CP47" s="661">
        <f t="shared" si="57"/>
        <v>0</v>
      </c>
      <c r="CQ47" s="198" t="s">
        <v>97</v>
      </c>
      <c r="CR47" s="198" t="s">
        <v>97</v>
      </c>
      <c r="CS47" s="198" t="s">
        <v>97</v>
      </c>
      <c r="CT47" s="198" t="s">
        <v>97</v>
      </c>
      <c r="CU47" s="198" t="s">
        <v>97</v>
      </c>
      <c r="CV47" s="198" t="s">
        <v>97</v>
      </c>
      <c r="CW47" s="198" t="s">
        <v>97</v>
      </c>
      <c r="CX47" s="607" t="s">
        <v>97</v>
      </c>
      <c r="CY47" s="607" t="s">
        <v>97</v>
      </c>
      <c r="CZ47" s="607">
        <f>CL47++BX47+BJ47+AV47+AH47</f>
        <v>0</v>
      </c>
      <c r="DA47" s="197" t="s">
        <v>97</v>
      </c>
      <c r="DB47" s="197" t="s">
        <v>97</v>
      </c>
      <c r="DC47" s="607">
        <f t="shared" si="17"/>
        <v>0</v>
      </c>
      <c r="DD47" s="607" t="s">
        <v>97</v>
      </c>
      <c r="DE47" s="198" t="s">
        <v>97</v>
      </c>
      <c r="DF47" s="198" t="s">
        <v>97</v>
      </c>
      <c r="DG47" s="198" t="s">
        <v>97</v>
      </c>
      <c r="DH47" s="198" t="s">
        <v>97</v>
      </c>
      <c r="DI47" s="198" t="s">
        <v>97</v>
      </c>
      <c r="DJ47" s="198" t="s">
        <v>97</v>
      </c>
      <c r="DK47" s="198" t="s">
        <v>97</v>
      </c>
      <c r="DL47" s="216" t="s">
        <v>97</v>
      </c>
      <c r="DM47" s="288"/>
      <c r="DN47" s="288"/>
      <c r="DO47" s="288"/>
      <c r="DP47" s="288"/>
      <c r="DQ47" s="288"/>
      <c r="DR47" s="288"/>
      <c r="DS47" s="288"/>
      <c r="DT47" s="288"/>
      <c r="DU47" s="288"/>
      <c r="DV47" s="288"/>
      <c r="DW47" s="288"/>
      <c r="DX47" s="288"/>
      <c r="DY47" s="288"/>
      <c r="DZ47" s="288"/>
      <c r="EA47" s="288"/>
      <c r="EB47" s="288"/>
      <c r="EC47" s="288"/>
      <c r="ED47" s="288"/>
      <c r="EE47" s="288"/>
      <c r="EF47" s="288"/>
      <c r="EG47" s="288"/>
      <c r="EH47" s="288"/>
      <c r="EI47" s="288"/>
      <c r="EJ47" s="288"/>
      <c r="EK47" s="288"/>
      <c r="EL47" s="288"/>
      <c r="EM47" s="288"/>
      <c r="EN47" s="288"/>
      <c r="EO47" s="288"/>
      <c r="EP47" s="288"/>
      <c r="EQ47" s="288"/>
      <c r="ER47" s="288"/>
      <c r="ES47" s="288"/>
      <c r="ET47" s="288"/>
      <c r="EU47" s="288"/>
      <c r="EV47" s="288"/>
      <c r="EW47" s="288"/>
      <c r="EX47" s="288"/>
      <c r="EY47" s="288"/>
      <c r="EZ47" s="288"/>
      <c r="FA47" s="288"/>
      <c r="FB47" s="288"/>
      <c r="FC47" s="288"/>
      <c r="FD47" s="288"/>
      <c r="FE47" s="288"/>
      <c r="FF47" s="288"/>
      <c r="FG47" s="288"/>
      <c r="FH47" s="288"/>
      <c r="FI47" s="288"/>
      <c r="FJ47" s="288"/>
      <c r="FK47" s="288"/>
      <c r="FL47" s="288"/>
      <c r="FM47" s="288"/>
      <c r="FN47" s="288"/>
      <c r="FO47" s="288"/>
      <c r="FP47" s="288"/>
      <c r="FQ47" s="288"/>
      <c r="FR47" s="288"/>
      <c r="FS47" s="288"/>
      <c r="FT47" s="288"/>
      <c r="FU47" s="288"/>
      <c r="FV47" s="288"/>
      <c r="FW47" s="288"/>
      <c r="FX47" s="288"/>
      <c r="FY47" s="288"/>
      <c r="FZ47" s="288"/>
      <c r="GA47" s="288"/>
      <c r="GB47" s="288"/>
      <c r="GC47" s="288"/>
      <c r="GD47" s="288"/>
      <c r="GE47" s="288"/>
      <c r="GF47" s="288"/>
      <c r="GG47" s="288"/>
      <c r="GH47" s="288"/>
      <c r="GI47" s="288"/>
      <c r="GJ47" s="288"/>
      <c r="GK47" s="288"/>
      <c r="GL47" s="288"/>
      <c r="GM47" s="288"/>
      <c r="GN47" s="288"/>
      <c r="GO47" s="288"/>
      <c r="GP47" s="288"/>
      <c r="GQ47" s="288"/>
      <c r="GR47" s="288"/>
      <c r="GS47" s="288"/>
      <c r="GT47" s="288"/>
      <c r="GU47" s="288"/>
      <c r="GV47" s="288"/>
      <c r="GW47" s="288"/>
      <c r="GX47" s="288"/>
      <c r="GY47" s="288"/>
      <c r="GZ47" s="288"/>
      <c r="HA47" s="288"/>
      <c r="HB47" s="288"/>
      <c r="HC47" s="288"/>
      <c r="HD47" s="288"/>
      <c r="HE47" s="288"/>
      <c r="HF47" s="288"/>
      <c r="HG47" s="288"/>
      <c r="HH47" s="288"/>
      <c r="HI47" s="288"/>
      <c r="HJ47" s="288"/>
      <c r="HK47" s="288"/>
      <c r="HL47" s="288"/>
      <c r="HM47" s="288"/>
      <c r="HN47" s="288"/>
      <c r="HO47" s="288"/>
      <c r="HP47" s="288"/>
      <c r="HQ47" s="288"/>
      <c r="HR47" s="288"/>
      <c r="HS47" s="288"/>
      <c r="HT47" s="288"/>
      <c r="HU47" s="288"/>
      <c r="HV47" s="288"/>
      <c r="HW47" s="288"/>
      <c r="HX47" s="288"/>
      <c r="HY47" s="288"/>
      <c r="HZ47" s="288"/>
      <c r="IA47" s="288"/>
    </row>
    <row r="48" spans="1:235" s="315" customFormat="1" ht="33" customHeight="1">
      <c r="A48" s="312" t="s">
        <v>145</v>
      </c>
      <c r="B48" s="313" t="s">
        <v>146</v>
      </c>
      <c r="C48" s="299" t="s">
        <v>97</v>
      </c>
      <c r="D48" s="299" t="s">
        <v>97</v>
      </c>
      <c r="E48" s="299" t="s">
        <v>97</v>
      </c>
      <c r="F48" s="339">
        <v>0</v>
      </c>
      <c r="G48" s="299" t="s">
        <v>97</v>
      </c>
      <c r="H48" s="339">
        <v>0</v>
      </c>
      <c r="I48" s="339">
        <f>I49</f>
        <v>0</v>
      </c>
      <c r="J48" s="299" t="s">
        <v>97</v>
      </c>
      <c r="K48" s="198" t="s">
        <v>97</v>
      </c>
      <c r="L48" s="198" t="s">
        <v>97</v>
      </c>
      <c r="M48" s="301" t="s">
        <v>97</v>
      </c>
      <c r="N48" s="198" t="s">
        <v>97</v>
      </c>
      <c r="O48" s="301">
        <f t="shared" ref="O48:P48" si="58">SUM(O49:O54)</f>
        <v>0</v>
      </c>
      <c r="P48" s="301">
        <f t="shared" si="58"/>
        <v>0</v>
      </c>
      <c r="Q48" s="198" t="s">
        <v>97</v>
      </c>
      <c r="R48" s="301">
        <f t="shared" si="40"/>
        <v>0</v>
      </c>
      <c r="S48" s="301">
        <f t="shared" si="40"/>
        <v>0</v>
      </c>
      <c r="T48" s="141">
        <v>0</v>
      </c>
      <c r="U48" s="301">
        <f t="shared" si="40"/>
        <v>0</v>
      </c>
      <c r="V48" s="301">
        <v>0</v>
      </c>
      <c r="W48" s="301">
        <f t="shared" si="40"/>
        <v>0</v>
      </c>
      <c r="X48" s="197">
        <v>0</v>
      </c>
      <c r="Y48" s="301">
        <f t="shared" si="40"/>
        <v>0</v>
      </c>
      <c r="Z48" s="301">
        <f t="shared" si="40"/>
        <v>0</v>
      </c>
      <c r="AA48" s="301">
        <f t="shared" si="40"/>
        <v>0</v>
      </c>
      <c r="AB48" s="301">
        <f t="shared" si="40"/>
        <v>0</v>
      </c>
      <c r="AC48" s="301">
        <f t="shared" si="40"/>
        <v>0</v>
      </c>
      <c r="AD48" s="301">
        <f t="shared" si="40"/>
        <v>0</v>
      </c>
      <c r="AE48" s="301">
        <f t="shared" si="40"/>
        <v>0</v>
      </c>
      <c r="AF48" s="706" t="s">
        <v>97</v>
      </c>
      <c r="AG48" s="706" t="s">
        <v>97</v>
      </c>
      <c r="AH48" s="705">
        <v>0</v>
      </c>
      <c r="AI48" s="299" t="s">
        <v>97</v>
      </c>
      <c r="AJ48" s="339">
        <f>AJ49</f>
        <v>0</v>
      </c>
      <c r="AK48" s="705">
        <v>0</v>
      </c>
      <c r="AL48" s="706" t="s">
        <v>97</v>
      </c>
      <c r="AM48" s="197" t="s">
        <v>97</v>
      </c>
      <c r="AN48" s="197" t="s">
        <v>97</v>
      </c>
      <c r="AO48" s="197" t="s">
        <v>97</v>
      </c>
      <c r="AP48" s="197" t="s">
        <v>97</v>
      </c>
      <c r="AQ48" s="197" t="s">
        <v>97</v>
      </c>
      <c r="AR48" s="197" t="s">
        <v>97</v>
      </c>
      <c r="AS48" s="197" t="s">
        <v>97</v>
      </c>
      <c r="AT48" s="612">
        <v>0</v>
      </c>
      <c r="AU48" s="706" t="s">
        <v>97</v>
      </c>
      <c r="AV48" s="705">
        <v>0</v>
      </c>
      <c r="AW48" s="197" t="s">
        <v>97</v>
      </c>
      <c r="AX48" s="197" t="s">
        <v>97</v>
      </c>
      <c r="AY48" s="705">
        <v>0</v>
      </c>
      <c r="AZ48" s="706" t="str">
        <f>AZ63</f>
        <v>нд</v>
      </c>
      <c r="BA48" s="197" t="s">
        <v>97</v>
      </c>
      <c r="BB48" s="197" t="s">
        <v>97</v>
      </c>
      <c r="BC48" s="197" t="s">
        <v>97</v>
      </c>
      <c r="BD48" s="197" t="s">
        <v>97</v>
      </c>
      <c r="BE48" s="197" t="s">
        <v>97</v>
      </c>
      <c r="BF48" s="197" t="s">
        <v>97</v>
      </c>
      <c r="BG48" s="197" t="s">
        <v>97</v>
      </c>
      <c r="BH48" s="705">
        <f>SUM(BH52:BH65)</f>
        <v>0</v>
      </c>
      <c r="BI48" s="705">
        <f>SUM(BI52:BI65)</f>
        <v>0</v>
      </c>
      <c r="BJ48" s="705">
        <v>0</v>
      </c>
      <c r="BK48" s="197" t="s">
        <v>97</v>
      </c>
      <c r="BL48" s="197" t="s">
        <v>97</v>
      </c>
      <c r="BM48" s="705">
        <f>SUM(BM52:BM65)</f>
        <v>0</v>
      </c>
      <c r="BN48" s="705">
        <f>SUM(BN52:BN65)</f>
        <v>0</v>
      </c>
      <c r="BO48" s="197" t="s">
        <v>97</v>
      </c>
      <c r="BP48" s="197" t="s">
        <v>97</v>
      </c>
      <c r="BQ48" s="197" t="s">
        <v>97</v>
      </c>
      <c r="BR48" s="197" t="s">
        <v>97</v>
      </c>
      <c r="BS48" s="197" t="s">
        <v>97</v>
      </c>
      <c r="BT48" s="197" t="s">
        <v>97</v>
      </c>
      <c r="BU48" s="197" t="s">
        <v>97</v>
      </c>
      <c r="BV48" s="612">
        <v>0</v>
      </c>
      <c r="BW48" s="706" t="s">
        <v>97</v>
      </c>
      <c r="BX48" s="612">
        <v>0</v>
      </c>
      <c r="BY48" s="197" t="s">
        <v>97</v>
      </c>
      <c r="BZ48" s="197" t="s">
        <v>97</v>
      </c>
      <c r="CA48" s="705">
        <v>0</v>
      </c>
      <c r="CB48" s="705" t="s">
        <v>97</v>
      </c>
      <c r="CC48" s="198" t="s">
        <v>97</v>
      </c>
      <c r="CD48" s="198" t="s">
        <v>97</v>
      </c>
      <c r="CE48" s="198" t="s">
        <v>97</v>
      </c>
      <c r="CF48" s="198" t="s">
        <v>97</v>
      </c>
      <c r="CG48" s="198" t="s">
        <v>97</v>
      </c>
      <c r="CH48" s="198" t="s">
        <v>97</v>
      </c>
      <c r="CI48" s="198" t="s">
        <v>97</v>
      </c>
      <c r="CJ48" s="612">
        <v>0</v>
      </c>
      <c r="CK48" s="614" t="s">
        <v>97</v>
      </c>
      <c r="CL48" s="682" t="s">
        <v>97</v>
      </c>
      <c r="CM48" s="197" t="s">
        <v>97</v>
      </c>
      <c r="CN48" s="197" t="s">
        <v>97</v>
      </c>
      <c r="CO48" s="612">
        <v>0</v>
      </c>
      <c r="CP48" s="682" t="s">
        <v>97</v>
      </c>
      <c r="CQ48" s="198" t="s">
        <v>97</v>
      </c>
      <c r="CR48" s="198" t="s">
        <v>97</v>
      </c>
      <c r="CS48" s="198" t="s">
        <v>97</v>
      </c>
      <c r="CT48" s="198" t="s">
        <v>97</v>
      </c>
      <c r="CU48" s="198" t="s">
        <v>97</v>
      </c>
      <c r="CV48" s="198" t="s">
        <v>97</v>
      </c>
      <c r="CW48" s="198" t="s">
        <v>97</v>
      </c>
      <c r="CX48" s="607" t="s">
        <v>97</v>
      </c>
      <c r="CY48" s="607" t="s">
        <v>97</v>
      </c>
      <c r="CZ48" s="607" t="s">
        <v>97</v>
      </c>
      <c r="DA48" s="197" t="s">
        <v>97</v>
      </c>
      <c r="DB48" s="197" t="s">
        <v>97</v>
      </c>
      <c r="DC48" s="607">
        <f t="shared" si="17"/>
        <v>0</v>
      </c>
      <c r="DD48" s="607" t="s">
        <v>97</v>
      </c>
      <c r="DE48" s="198" t="s">
        <v>97</v>
      </c>
      <c r="DF48" s="198" t="s">
        <v>97</v>
      </c>
      <c r="DG48" s="198" t="s">
        <v>97</v>
      </c>
      <c r="DH48" s="198" t="s">
        <v>97</v>
      </c>
      <c r="DI48" s="198" t="s">
        <v>97</v>
      </c>
      <c r="DJ48" s="198" t="s">
        <v>97</v>
      </c>
      <c r="DK48" s="198" t="s">
        <v>97</v>
      </c>
      <c r="DL48" s="328" t="s">
        <v>97</v>
      </c>
    </row>
    <row r="49" spans="1:235" s="291" customFormat="1" ht="31.5">
      <c r="A49" s="238" t="s">
        <v>148</v>
      </c>
      <c r="B49" s="568" t="s">
        <v>149</v>
      </c>
      <c r="C49" s="198" t="s">
        <v>97</v>
      </c>
      <c r="D49" s="144" t="s">
        <v>97</v>
      </c>
      <c r="E49" s="144" t="s">
        <v>97</v>
      </c>
      <c r="F49" s="145">
        <v>0</v>
      </c>
      <c r="G49" s="145">
        <f t="shared" ref="G49:J49" si="59">G50</f>
        <v>0</v>
      </c>
      <c r="H49" s="145">
        <v>0</v>
      </c>
      <c r="I49" s="145">
        <f t="shared" si="59"/>
        <v>0</v>
      </c>
      <c r="J49" s="145" t="str">
        <f t="shared" si="59"/>
        <v>нд</v>
      </c>
      <c r="K49" s="198" t="s">
        <v>97</v>
      </c>
      <c r="L49" s="198" t="s">
        <v>97</v>
      </c>
      <c r="M49" s="301" t="s">
        <v>97</v>
      </c>
      <c r="N49" s="198" t="s">
        <v>97</v>
      </c>
      <c r="O49" s="301">
        <f t="shared" ref="O49:P49" si="60">SUM(O50:O55)</f>
        <v>0</v>
      </c>
      <c r="P49" s="301">
        <f t="shared" si="60"/>
        <v>0</v>
      </c>
      <c r="Q49" s="198" t="s">
        <v>97</v>
      </c>
      <c r="R49" s="301">
        <f t="shared" si="40"/>
        <v>0</v>
      </c>
      <c r="S49" s="301">
        <f t="shared" si="40"/>
        <v>0</v>
      </c>
      <c r="T49" s="141">
        <v>0</v>
      </c>
      <c r="U49" s="301">
        <f t="shared" si="40"/>
        <v>0</v>
      </c>
      <c r="V49" s="301">
        <v>0</v>
      </c>
      <c r="W49" s="301">
        <f t="shared" si="40"/>
        <v>0</v>
      </c>
      <c r="X49" s="197">
        <v>0</v>
      </c>
      <c r="Y49" s="301">
        <f t="shared" si="40"/>
        <v>0</v>
      </c>
      <c r="Z49" s="301">
        <f t="shared" si="40"/>
        <v>0</v>
      </c>
      <c r="AA49" s="301">
        <f t="shared" si="40"/>
        <v>0</v>
      </c>
      <c r="AB49" s="301">
        <f t="shared" si="40"/>
        <v>0</v>
      </c>
      <c r="AC49" s="301">
        <f t="shared" si="40"/>
        <v>0</v>
      </c>
      <c r="AD49" s="301">
        <f t="shared" si="40"/>
        <v>0</v>
      </c>
      <c r="AE49" s="301">
        <f t="shared" si="40"/>
        <v>0</v>
      </c>
      <c r="AF49" s="619" t="s">
        <v>97</v>
      </c>
      <c r="AG49" s="619" t="s">
        <v>97</v>
      </c>
      <c r="AH49" s="606">
        <v>0</v>
      </c>
      <c r="AI49" s="144" t="s">
        <v>97</v>
      </c>
      <c r="AJ49" s="141">
        <f>SUM(AJ50:AJ64)</f>
        <v>0</v>
      </c>
      <c r="AK49" s="606">
        <v>0</v>
      </c>
      <c r="AL49" s="619" t="s">
        <v>97</v>
      </c>
      <c r="AM49" s="197" t="s">
        <v>97</v>
      </c>
      <c r="AN49" s="197" t="s">
        <v>97</v>
      </c>
      <c r="AO49" s="197" t="s">
        <v>97</v>
      </c>
      <c r="AP49" s="197" t="s">
        <v>97</v>
      </c>
      <c r="AQ49" s="197" t="s">
        <v>97</v>
      </c>
      <c r="AR49" s="197" t="s">
        <v>97</v>
      </c>
      <c r="AS49" s="197" t="s">
        <v>97</v>
      </c>
      <c r="AT49" s="612">
        <v>0</v>
      </c>
      <c r="AU49" s="614" t="s">
        <v>97</v>
      </c>
      <c r="AV49" s="612">
        <v>0</v>
      </c>
      <c r="AW49" s="197" t="s">
        <v>97</v>
      </c>
      <c r="AX49" s="197" t="s">
        <v>97</v>
      </c>
      <c r="AY49" s="612">
        <v>0</v>
      </c>
      <c r="AZ49" s="614" t="s">
        <v>97</v>
      </c>
      <c r="BA49" s="197" t="s">
        <v>97</v>
      </c>
      <c r="BB49" s="197" t="s">
        <v>97</v>
      </c>
      <c r="BC49" s="197" t="s">
        <v>97</v>
      </c>
      <c r="BD49" s="197" t="s">
        <v>97</v>
      </c>
      <c r="BE49" s="197" t="s">
        <v>97</v>
      </c>
      <c r="BF49" s="197" t="s">
        <v>97</v>
      </c>
      <c r="BG49" s="197" t="s">
        <v>97</v>
      </c>
      <c r="BH49" s="612">
        <v>0</v>
      </c>
      <c r="BI49" s="614" t="s">
        <v>97</v>
      </c>
      <c r="BJ49" s="612">
        <v>0</v>
      </c>
      <c r="BK49" s="197" t="s">
        <v>97</v>
      </c>
      <c r="BL49" s="197" t="s">
        <v>97</v>
      </c>
      <c r="BM49" s="612">
        <v>0</v>
      </c>
      <c r="BN49" s="614" t="s">
        <v>97</v>
      </c>
      <c r="BO49" s="197" t="s">
        <v>97</v>
      </c>
      <c r="BP49" s="197" t="s">
        <v>97</v>
      </c>
      <c r="BQ49" s="197" t="s">
        <v>97</v>
      </c>
      <c r="BR49" s="197" t="s">
        <v>97</v>
      </c>
      <c r="BS49" s="197" t="s">
        <v>97</v>
      </c>
      <c r="BT49" s="197" t="s">
        <v>97</v>
      </c>
      <c r="BU49" s="197" t="s">
        <v>97</v>
      </c>
      <c r="BV49" s="612">
        <v>0</v>
      </c>
      <c r="BW49" s="614" t="s">
        <v>97</v>
      </c>
      <c r="BX49" s="612">
        <v>0</v>
      </c>
      <c r="BY49" s="197" t="s">
        <v>97</v>
      </c>
      <c r="BZ49" s="197" t="s">
        <v>97</v>
      </c>
      <c r="CA49" s="612">
        <v>0</v>
      </c>
      <c r="CB49" s="612" t="s">
        <v>97</v>
      </c>
      <c r="CC49" s="198" t="s">
        <v>97</v>
      </c>
      <c r="CD49" s="198" t="s">
        <v>97</v>
      </c>
      <c r="CE49" s="198" t="s">
        <v>97</v>
      </c>
      <c r="CF49" s="198" t="s">
        <v>97</v>
      </c>
      <c r="CG49" s="198" t="s">
        <v>97</v>
      </c>
      <c r="CH49" s="198" t="s">
        <v>97</v>
      </c>
      <c r="CI49" s="198" t="s">
        <v>97</v>
      </c>
      <c r="CJ49" s="612">
        <v>0</v>
      </c>
      <c r="CK49" s="614" t="s">
        <v>97</v>
      </c>
      <c r="CL49" s="682" t="s">
        <v>97</v>
      </c>
      <c r="CM49" s="197" t="s">
        <v>97</v>
      </c>
      <c r="CN49" s="197" t="s">
        <v>97</v>
      </c>
      <c r="CO49" s="612">
        <v>0</v>
      </c>
      <c r="CP49" s="682" t="s">
        <v>97</v>
      </c>
      <c r="CQ49" s="198" t="s">
        <v>97</v>
      </c>
      <c r="CR49" s="198" t="s">
        <v>97</v>
      </c>
      <c r="CS49" s="198" t="s">
        <v>97</v>
      </c>
      <c r="CT49" s="198" t="s">
        <v>97</v>
      </c>
      <c r="CU49" s="198" t="s">
        <v>97</v>
      </c>
      <c r="CV49" s="198" t="s">
        <v>97</v>
      </c>
      <c r="CW49" s="198" t="s">
        <v>97</v>
      </c>
      <c r="CX49" s="607" t="s">
        <v>97</v>
      </c>
      <c r="CY49" s="607" t="s">
        <v>97</v>
      </c>
      <c r="CZ49" s="607" t="s">
        <v>97</v>
      </c>
      <c r="DA49" s="197" t="s">
        <v>97</v>
      </c>
      <c r="DB49" s="197" t="s">
        <v>97</v>
      </c>
      <c r="DC49" s="607">
        <f t="shared" si="17"/>
        <v>0</v>
      </c>
      <c r="DD49" s="607" t="s">
        <v>97</v>
      </c>
      <c r="DE49" s="198" t="s">
        <v>97</v>
      </c>
      <c r="DF49" s="198" t="s">
        <v>97</v>
      </c>
      <c r="DG49" s="198" t="s">
        <v>97</v>
      </c>
      <c r="DH49" s="198" t="s">
        <v>97</v>
      </c>
      <c r="DI49" s="198" t="s">
        <v>97</v>
      </c>
      <c r="DJ49" s="198" t="s">
        <v>97</v>
      </c>
      <c r="DK49" s="198" t="s">
        <v>97</v>
      </c>
      <c r="DL49" s="306" t="s">
        <v>97</v>
      </c>
    </row>
    <row r="50" spans="1:235" s="859" customFormat="1" ht="31.5">
      <c r="A50" s="483" t="s">
        <v>150</v>
      </c>
      <c r="B50" s="474" t="s">
        <v>151</v>
      </c>
      <c r="C50" s="517" t="s">
        <v>97</v>
      </c>
      <c r="D50" s="904" t="s">
        <v>97</v>
      </c>
      <c r="E50" s="904" t="s">
        <v>97</v>
      </c>
      <c r="F50" s="905">
        <f>F51</f>
        <v>55.45</v>
      </c>
      <c r="G50" s="905">
        <f t="shared" ref="G50:I50" si="61">G51</f>
        <v>0</v>
      </c>
      <c r="H50" s="905">
        <v>0</v>
      </c>
      <c r="I50" s="905">
        <f t="shared" si="61"/>
        <v>0</v>
      </c>
      <c r="J50" s="904" t="s">
        <v>97</v>
      </c>
      <c r="K50" s="293" t="s">
        <v>97</v>
      </c>
      <c r="L50" s="293" t="s">
        <v>97</v>
      </c>
      <c r="M50" s="297" t="s">
        <v>97</v>
      </c>
      <c r="N50" s="293" t="s">
        <v>97</v>
      </c>
      <c r="O50" s="297">
        <f t="shared" ref="O50:P50" si="62">SUM(O51:O56)</f>
        <v>0</v>
      </c>
      <c r="P50" s="297">
        <f t="shared" si="62"/>
        <v>0</v>
      </c>
      <c r="Q50" s="293" t="s">
        <v>97</v>
      </c>
      <c r="R50" s="297">
        <f t="shared" si="40"/>
        <v>0</v>
      </c>
      <c r="S50" s="297">
        <f t="shared" si="40"/>
        <v>0</v>
      </c>
      <c r="T50" s="294">
        <v>0</v>
      </c>
      <c r="U50" s="297">
        <f t="shared" si="40"/>
        <v>0</v>
      </c>
      <c r="V50" s="297">
        <v>0</v>
      </c>
      <c r="W50" s="297">
        <f t="shared" si="40"/>
        <v>0</v>
      </c>
      <c r="X50" s="295">
        <v>0</v>
      </c>
      <c r="Y50" s="297">
        <f t="shared" si="40"/>
        <v>0</v>
      </c>
      <c r="Z50" s="297">
        <f t="shared" si="40"/>
        <v>0</v>
      </c>
      <c r="AA50" s="297">
        <f t="shared" si="40"/>
        <v>0</v>
      </c>
      <c r="AB50" s="297">
        <f t="shared" si="40"/>
        <v>0</v>
      </c>
      <c r="AC50" s="297">
        <f t="shared" si="40"/>
        <v>0</v>
      </c>
      <c r="AD50" s="297">
        <f t="shared" si="40"/>
        <v>0</v>
      </c>
      <c r="AE50" s="297">
        <f t="shared" si="40"/>
        <v>0</v>
      </c>
      <c r="AF50" s="644" t="s">
        <v>97</v>
      </c>
      <c r="AG50" s="644" t="s">
        <v>97</v>
      </c>
      <c r="AH50" s="641">
        <f>AH51</f>
        <v>12</v>
      </c>
      <c r="AI50" s="904" t="s">
        <v>97</v>
      </c>
      <c r="AJ50" s="294">
        <v>0</v>
      </c>
      <c r="AK50" s="641">
        <v>0</v>
      </c>
      <c r="AL50" s="644" t="s">
        <v>97</v>
      </c>
      <c r="AM50" s="295" t="s">
        <v>97</v>
      </c>
      <c r="AN50" s="295" t="s">
        <v>97</v>
      </c>
      <c r="AO50" s="295" t="s">
        <v>97</v>
      </c>
      <c r="AP50" s="295" t="s">
        <v>97</v>
      </c>
      <c r="AQ50" s="295" t="s">
        <v>97</v>
      </c>
      <c r="AR50" s="295" t="s">
        <v>97</v>
      </c>
      <c r="AS50" s="295" t="s">
        <v>97</v>
      </c>
      <c r="AT50" s="637">
        <v>0</v>
      </c>
      <c r="AU50" s="644" t="s">
        <v>97</v>
      </c>
      <c r="AV50" s="641">
        <f>AV51</f>
        <v>11.15</v>
      </c>
      <c r="AW50" s="295" t="s">
        <v>97</v>
      </c>
      <c r="AX50" s="295" t="s">
        <v>97</v>
      </c>
      <c r="AY50" s="641">
        <v>0</v>
      </c>
      <c r="AZ50" s="644" t="str">
        <f>AZ51</f>
        <v>нд</v>
      </c>
      <c r="BA50" s="295" t="s">
        <v>97</v>
      </c>
      <c r="BB50" s="295" t="s">
        <v>97</v>
      </c>
      <c r="BC50" s="295" t="s">
        <v>97</v>
      </c>
      <c r="BD50" s="295" t="s">
        <v>97</v>
      </c>
      <c r="BE50" s="295" t="s">
        <v>97</v>
      </c>
      <c r="BF50" s="295" t="s">
        <v>97</v>
      </c>
      <c r="BG50" s="295" t="s">
        <v>97</v>
      </c>
      <c r="BH50" s="641">
        <v>0</v>
      </c>
      <c r="BI50" s="641" t="s">
        <v>97</v>
      </c>
      <c r="BJ50" s="641">
        <f>BJ51+BJ67</f>
        <v>9.8000000000000007</v>
      </c>
      <c r="BK50" s="295" t="s">
        <v>97</v>
      </c>
      <c r="BL50" s="295" t="s">
        <v>97</v>
      </c>
      <c r="BM50" s="641">
        <f>BM51+BM67</f>
        <v>0</v>
      </c>
      <c r="BN50" s="641" t="s">
        <v>97</v>
      </c>
      <c r="BO50" s="295" t="s">
        <v>97</v>
      </c>
      <c r="BP50" s="295" t="s">
        <v>97</v>
      </c>
      <c r="BQ50" s="295" t="s">
        <v>97</v>
      </c>
      <c r="BR50" s="295" t="s">
        <v>97</v>
      </c>
      <c r="BS50" s="295" t="s">
        <v>97</v>
      </c>
      <c r="BT50" s="295" t="s">
        <v>97</v>
      </c>
      <c r="BU50" s="295" t="s">
        <v>97</v>
      </c>
      <c r="BV50" s="637">
        <v>0</v>
      </c>
      <c r="BW50" s="644" t="s">
        <v>97</v>
      </c>
      <c r="BX50" s="637">
        <f>BX51</f>
        <v>12.5</v>
      </c>
      <c r="BY50" s="295" t="s">
        <v>97</v>
      </c>
      <c r="BZ50" s="295" t="s">
        <v>97</v>
      </c>
      <c r="CA50" s="641">
        <v>0</v>
      </c>
      <c r="CB50" s="641" t="s">
        <v>97</v>
      </c>
      <c r="CC50" s="293" t="s">
        <v>97</v>
      </c>
      <c r="CD50" s="293" t="s">
        <v>97</v>
      </c>
      <c r="CE50" s="293" t="s">
        <v>97</v>
      </c>
      <c r="CF50" s="293" t="s">
        <v>97</v>
      </c>
      <c r="CG50" s="293" t="s">
        <v>97</v>
      </c>
      <c r="CH50" s="293" t="s">
        <v>97</v>
      </c>
      <c r="CI50" s="293" t="s">
        <v>97</v>
      </c>
      <c r="CJ50" s="632">
        <v>0</v>
      </c>
      <c r="CK50" s="632">
        <v>0</v>
      </c>
      <c r="CL50" s="632">
        <v>10</v>
      </c>
      <c r="CM50" s="295" t="s">
        <v>97</v>
      </c>
      <c r="CN50" s="295" t="s">
        <v>97</v>
      </c>
      <c r="CO50" s="632">
        <f t="shared" ref="CO50:CP50" si="63">CO51</f>
        <v>0</v>
      </c>
      <c r="CP50" s="632">
        <f t="shared" si="63"/>
        <v>0</v>
      </c>
      <c r="CQ50" s="293" t="s">
        <v>97</v>
      </c>
      <c r="CR50" s="293" t="s">
        <v>97</v>
      </c>
      <c r="CS50" s="293" t="s">
        <v>97</v>
      </c>
      <c r="CT50" s="293" t="s">
        <v>97</v>
      </c>
      <c r="CU50" s="293" t="s">
        <v>97</v>
      </c>
      <c r="CV50" s="293" t="s">
        <v>97</v>
      </c>
      <c r="CW50" s="293" t="s">
        <v>97</v>
      </c>
      <c r="CX50" s="632" t="s">
        <v>97</v>
      </c>
      <c r="CY50" s="632" t="s">
        <v>97</v>
      </c>
      <c r="CZ50" s="632">
        <f>CL50++BX50+BJ50+AV50+AH50</f>
        <v>55.449999999999996</v>
      </c>
      <c r="DA50" s="295" t="s">
        <v>97</v>
      </c>
      <c r="DB50" s="295" t="s">
        <v>97</v>
      </c>
      <c r="DC50" s="632">
        <f t="shared" si="17"/>
        <v>0</v>
      </c>
      <c r="DD50" s="632" t="s">
        <v>97</v>
      </c>
      <c r="DE50" s="293" t="s">
        <v>97</v>
      </c>
      <c r="DF50" s="293" t="s">
        <v>97</v>
      </c>
      <c r="DG50" s="293" t="s">
        <v>97</v>
      </c>
      <c r="DH50" s="293" t="s">
        <v>97</v>
      </c>
      <c r="DI50" s="293" t="s">
        <v>97</v>
      </c>
      <c r="DJ50" s="293" t="s">
        <v>97</v>
      </c>
      <c r="DK50" s="293" t="s">
        <v>97</v>
      </c>
      <c r="DL50" s="906" t="s">
        <v>97</v>
      </c>
    </row>
    <row r="51" spans="1:235" s="859" customFormat="1">
      <c r="A51" s="583" t="s">
        <v>152</v>
      </c>
      <c r="B51" s="584" t="s">
        <v>153</v>
      </c>
      <c r="C51" s="517" t="s">
        <v>97</v>
      </c>
      <c r="D51" s="904" t="s">
        <v>97</v>
      </c>
      <c r="E51" s="904" t="s">
        <v>97</v>
      </c>
      <c r="F51" s="905">
        <f>SUM(F52:F67)</f>
        <v>55.45</v>
      </c>
      <c r="G51" s="905">
        <f>SUM(G52:G59)</f>
        <v>0</v>
      </c>
      <c r="H51" s="905">
        <v>0</v>
      </c>
      <c r="I51" s="905">
        <f>SUM(I52:I59)</f>
        <v>0</v>
      </c>
      <c r="J51" s="905" t="s">
        <v>97</v>
      </c>
      <c r="K51" s="293" t="s">
        <v>97</v>
      </c>
      <c r="L51" s="293" t="s">
        <v>97</v>
      </c>
      <c r="M51" s="297" t="s">
        <v>97</v>
      </c>
      <c r="N51" s="293" t="s">
        <v>97</v>
      </c>
      <c r="O51" s="297">
        <f t="shared" ref="O51:P51" si="64">SUM(O52:O57)</f>
        <v>0</v>
      </c>
      <c r="P51" s="297">
        <f t="shared" si="64"/>
        <v>0</v>
      </c>
      <c r="Q51" s="293" t="s">
        <v>97</v>
      </c>
      <c r="R51" s="297">
        <f t="shared" si="40"/>
        <v>0</v>
      </c>
      <c r="S51" s="297">
        <f t="shared" si="40"/>
        <v>0</v>
      </c>
      <c r="T51" s="294">
        <v>0</v>
      </c>
      <c r="U51" s="297">
        <f t="shared" si="40"/>
        <v>0</v>
      </c>
      <c r="V51" s="297">
        <v>0</v>
      </c>
      <c r="W51" s="297">
        <f t="shared" si="40"/>
        <v>0</v>
      </c>
      <c r="X51" s="295">
        <v>0</v>
      </c>
      <c r="Y51" s="297">
        <f t="shared" si="40"/>
        <v>0</v>
      </c>
      <c r="Z51" s="297">
        <f t="shared" si="40"/>
        <v>0</v>
      </c>
      <c r="AA51" s="297">
        <f t="shared" si="40"/>
        <v>0</v>
      </c>
      <c r="AB51" s="297">
        <f t="shared" si="40"/>
        <v>0</v>
      </c>
      <c r="AC51" s="297">
        <f t="shared" si="40"/>
        <v>0</v>
      </c>
      <c r="AD51" s="297">
        <f t="shared" si="40"/>
        <v>0</v>
      </c>
      <c r="AE51" s="297">
        <f t="shared" si="40"/>
        <v>0</v>
      </c>
      <c r="AF51" s="638" t="s">
        <v>97</v>
      </c>
      <c r="AG51" s="638" t="s">
        <v>97</v>
      </c>
      <c r="AH51" s="641">
        <f>SUM(AH52:AH67)</f>
        <v>12</v>
      </c>
      <c r="AI51" s="904" t="s">
        <v>97</v>
      </c>
      <c r="AJ51" s="294">
        <v>0</v>
      </c>
      <c r="AK51" s="636">
        <v>0</v>
      </c>
      <c r="AL51" s="638" t="s">
        <v>97</v>
      </c>
      <c r="AM51" s="295" t="s">
        <v>97</v>
      </c>
      <c r="AN51" s="295" t="s">
        <v>97</v>
      </c>
      <c r="AO51" s="295" t="s">
        <v>97</v>
      </c>
      <c r="AP51" s="295" t="s">
        <v>97</v>
      </c>
      <c r="AQ51" s="295" t="s">
        <v>97</v>
      </c>
      <c r="AR51" s="295" t="s">
        <v>97</v>
      </c>
      <c r="AS51" s="295" t="s">
        <v>97</v>
      </c>
      <c r="AT51" s="637">
        <v>0</v>
      </c>
      <c r="AU51" s="638" t="s">
        <v>97</v>
      </c>
      <c r="AV51" s="636">
        <f>AV56+AV58</f>
        <v>11.15</v>
      </c>
      <c r="AW51" s="636" t="s">
        <v>97</v>
      </c>
      <c r="AX51" s="636" t="s">
        <v>97</v>
      </c>
      <c r="AY51" s="636">
        <f t="shared" ref="AY51" si="65">AY56+AY58</f>
        <v>0</v>
      </c>
      <c r="AZ51" s="636" t="s">
        <v>97</v>
      </c>
      <c r="BA51" s="295" t="s">
        <v>97</v>
      </c>
      <c r="BB51" s="295" t="s">
        <v>97</v>
      </c>
      <c r="BC51" s="295" t="s">
        <v>97</v>
      </c>
      <c r="BD51" s="295" t="s">
        <v>97</v>
      </c>
      <c r="BE51" s="295" t="s">
        <v>97</v>
      </c>
      <c r="BF51" s="295" t="s">
        <v>97</v>
      </c>
      <c r="BG51" s="295" t="s">
        <v>97</v>
      </c>
      <c r="BH51" s="636">
        <f t="shared" ref="BH51:BJ51" si="66">SUM(BH52:BH66)</f>
        <v>0</v>
      </c>
      <c r="BI51" s="636">
        <f t="shared" si="66"/>
        <v>0</v>
      </c>
      <c r="BJ51" s="636">
        <f t="shared" si="66"/>
        <v>9.8000000000000007</v>
      </c>
      <c r="BK51" s="295" t="s">
        <v>97</v>
      </c>
      <c r="BL51" s="295" t="s">
        <v>97</v>
      </c>
      <c r="BM51" s="636">
        <f t="shared" ref="BM51:BN51" si="67">SUM(BM52:BM66)</f>
        <v>0</v>
      </c>
      <c r="BN51" s="636">
        <f t="shared" si="67"/>
        <v>0</v>
      </c>
      <c r="BO51" s="295" t="s">
        <v>97</v>
      </c>
      <c r="BP51" s="295" t="s">
        <v>97</v>
      </c>
      <c r="BQ51" s="295" t="s">
        <v>97</v>
      </c>
      <c r="BR51" s="295" t="s">
        <v>97</v>
      </c>
      <c r="BS51" s="295" t="s">
        <v>97</v>
      </c>
      <c r="BT51" s="295" t="s">
        <v>97</v>
      </c>
      <c r="BU51" s="295" t="s">
        <v>97</v>
      </c>
      <c r="BV51" s="637">
        <v>0</v>
      </c>
      <c r="BW51" s="638" t="s">
        <v>97</v>
      </c>
      <c r="BX51" s="637">
        <f>BX62+BX64</f>
        <v>12.5</v>
      </c>
      <c r="BY51" s="295" t="s">
        <v>97</v>
      </c>
      <c r="BZ51" s="295" t="s">
        <v>97</v>
      </c>
      <c r="CA51" s="636">
        <v>0</v>
      </c>
      <c r="CB51" s="636" t="s">
        <v>97</v>
      </c>
      <c r="CC51" s="293" t="s">
        <v>97</v>
      </c>
      <c r="CD51" s="293" t="s">
        <v>97</v>
      </c>
      <c r="CE51" s="293" t="s">
        <v>97</v>
      </c>
      <c r="CF51" s="293" t="s">
        <v>97</v>
      </c>
      <c r="CG51" s="293" t="s">
        <v>97</v>
      </c>
      <c r="CH51" s="293" t="s">
        <v>97</v>
      </c>
      <c r="CI51" s="293" t="s">
        <v>97</v>
      </c>
      <c r="CJ51" s="702">
        <v>0</v>
      </c>
      <c r="CK51" s="702">
        <v>0</v>
      </c>
      <c r="CL51" s="702">
        <v>10</v>
      </c>
      <c r="CM51" s="295" t="s">
        <v>97</v>
      </c>
      <c r="CN51" s="295" t="s">
        <v>97</v>
      </c>
      <c r="CO51" s="702">
        <f t="shared" ref="CO51:CP51" si="68">SUM(CO52:CO67)</f>
        <v>0</v>
      </c>
      <c r="CP51" s="702">
        <f t="shared" si="68"/>
        <v>0</v>
      </c>
      <c r="CQ51" s="293" t="s">
        <v>97</v>
      </c>
      <c r="CR51" s="293" t="s">
        <v>97</v>
      </c>
      <c r="CS51" s="293" t="s">
        <v>97</v>
      </c>
      <c r="CT51" s="293" t="s">
        <v>97</v>
      </c>
      <c r="CU51" s="293" t="s">
        <v>97</v>
      </c>
      <c r="CV51" s="293" t="s">
        <v>97</v>
      </c>
      <c r="CW51" s="293" t="s">
        <v>97</v>
      </c>
      <c r="CX51" s="632" t="s">
        <v>97</v>
      </c>
      <c r="CY51" s="632" t="s">
        <v>97</v>
      </c>
      <c r="CZ51" s="632">
        <f>CZ56+CZ58+CZ60+CZ62+CZ64+CZ66+CZ52+CZ54</f>
        <v>55.45</v>
      </c>
      <c r="DA51" s="295" t="s">
        <v>97</v>
      </c>
      <c r="DB51" s="295" t="s">
        <v>97</v>
      </c>
      <c r="DC51" s="632">
        <f t="shared" si="17"/>
        <v>0</v>
      </c>
      <c r="DD51" s="632" t="s">
        <v>97</v>
      </c>
      <c r="DE51" s="293" t="s">
        <v>97</v>
      </c>
      <c r="DF51" s="293" t="s">
        <v>97</v>
      </c>
      <c r="DG51" s="293" t="s">
        <v>97</v>
      </c>
      <c r="DH51" s="293" t="s">
        <v>97</v>
      </c>
      <c r="DI51" s="293" t="s">
        <v>97</v>
      </c>
      <c r="DJ51" s="293" t="s">
        <v>97</v>
      </c>
      <c r="DK51" s="293" t="s">
        <v>97</v>
      </c>
      <c r="DL51" s="906" t="s">
        <v>97</v>
      </c>
    </row>
    <row r="52" spans="1:235" s="291" customFormat="1" ht="30">
      <c r="A52" s="399" t="s">
        <v>657</v>
      </c>
      <c r="B52" s="491" t="s">
        <v>857</v>
      </c>
      <c r="C52" s="217" t="s">
        <v>992</v>
      </c>
      <c r="D52" s="607" t="s">
        <v>97</v>
      </c>
      <c r="E52" s="607" t="s">
        <v>97</v>
      </c>
      <c r="F52" s="607">
        <v>6.3</v>
      </c>
      <c r="G52" s="197" t="s">
        <v>97</v>
      </c>
      <c r="H52" s="197" t="s">
        <v>97</v>
      </c>
      <c r="I52" s="607">
        <v>0</v>
      </c>
      <c r="J52" s="607" t="s">
        <v>97</v>
      </c>
      <c r="K52" s="198" t="s">
        <v>97</v>
      </c>
      <c r="L52" s="198" t="s">
        <v>97</v>
      </c>
      <c r="M52" s="301" t="s">
        <v>97</v>
      </c>
      <c r="N52" s="198" t="s">
        <v>97</v>
      </c>
      <c r="O52" s="301">
        <f t="shared" ref="O52:P52" si="69">SUM(O53:O58)</f>
        <v>0</v>
      </c>
      <c r="P52" s="301">
        <f t="shared" si="69"/>
        <v>0</v>
      </c>
      <c r="Q52" s="198" t="s">
        <v>97</v>
      </c>
      <c r="R52" s="301">
        <f t="shared" si="40"/>
        <v>0</v>
      </c>
      <c r="S52" s="301">
        <f t="shared" si="40"/>
        <v>0</v>
      </c>
      <c r="T52" s="141">
        <v>0</v>
      </c>
      <c r="U52" s="301">
        <f t="shared" si="40"/>
        <v>0</v>
      </c>
      <c r="V52" s="301">
        <v>0</v>
      </c>
      <c r="W52" s="301">
        <f t="shared" si="40"/>
        <v>0</v>
      </c>
      <c r="X52" s="197">
        <v>0</v>
      </c>
      <c r="Y52" s="301">
        <f t="shared" si="40"/>
        <v>0</v>
      </c>
      <c r="Z52" s="301">
        <f t="shared" si="40"/>
        <v>0</v>
      </c>
      <c r="AA52" s="301">
        <f t="shared" si="40"/>
        <v>0</v>
      </c>
      <c r="AB52" s="301">
        <f t="shared" si="40"/>
        <v>0</v>
      </c>
      <c r="AC52" s="301">
        <f t="shared" si="40"/>
        <v>0</v>
      </c>
      <c r="AD52" s="301">
        <f t="shared" si="40"/>
        <v>0</v>
      </c>
      <c r="AE52" s="301">
        <f t="shared" si="40"/>
        <v>0</v>
      </c>
      <c r="AF52" s="683" t="s">
        <v>97</v>
      </c>
      <c r="AG52" s="683" t="s">
        <v>97</v>
      </c>
      <c r="AH52" s="615">
        <v>6.3</v>
      </c>
      <c r="AI52" s="144" t="s">
        <v>97</v>
      </c>
      <c r="AJ52" s="141">
        <v>0</v>
      </c>
      <c r="AK52" s="615">
        <f>SUM(AK54:AK70)</f>
        <v>0</v>
      </c>
      <c r="AL52" s="683" t="s">
        <v>97</v>
      </c>
      <c r="AM52" s="197" t="s">
        <v>97</v>
      </c>
      <c r="AN52" s="197" t="s">
        <v>97</v>
      </c>
      <c r="AO52" s="197" t="s">
        <v>97</v>
      </c>
      <c r="AP52" s="197" t="s">
        <v>97</v>
      </c>
      <c r="AQ52" s="197" t="s">
        <v>97</v>
      </c>
      <c r="AR52" s="197" t="s">
        <v>97</v>
      </c>
      <c r="AS52" s="197" t="s">
        <v>97</v>
      </c>
      <c r="AT52" s="612">
        <v>0</v>
      </c>
      <c r="AU52" s="683" t="s">
        <v>97</v>
      </c>
      <c r="AV52" s="615">
        <v>0</v>
      </c>
      <c r="AW52" s="197" t="s">
        <v>97</v>
      </c>
      <c r="AX52" s="197" t="s">
        <v>97</v>
      </c>
      <c r="AY52" s="615">
        <f>SUM(AY54:AY70)</f>
        <v>0</v>
      </c>
      <c r="AZ52" s="683" t="s">
        <v>97</v>
      </c>
      <c r="BA52" s="197" t="s">
        <v>97</v>
      </c>
      <c r="BB52" s="197" t="s">
        <v>97</v>
      </c>
      <c r="BC52" s="197" t="s">
        <v>97</v>
      </c>
      <c r="BD52" s="197" t="s">
        <v>97</v>
      </c>
      <c r="BE52" s="197" t="s">
        <v>97</v>
      </c>
      <c r="BF52" s="197" t="s">
        <v>97</v>
      </c>
      <c r="BG52" s="197" t="s">
        <v>97</v>
      </c>
      <c r="BH52" s="880">
        <v>0</v>
      </c>
      <c r="BI52" s="694" t="s">
        <v>97</v>
      </c>
      <c r="BJ52" s="672">
        <v>0</v>
      </c>
      <c r="BK52" s="197" t="s">
        <v>97</v>
      </c>
      <c r="BL52" s="197" t="s">
        <v>97</v>
      </c>
      <c r="BM52" s="672">
        <f>SUM(BM54:BM70)</f>
        <v>0</v>
      </c>
      <c r="BN52" s="619" t="s">
        <v>97</v>
      </c>
      <c r="BO52" s="197" t="s">
        <v>97</v>
      </c>
      <c r="BP52" s="197" t="s">
        <v>97</v>
      </c>
      <c r="BQ52" s="197" t="s">
        <v>97</v>
      </c>
      <c r="BR52" s="197" t="s">
        <v>97</v>
      </c>
      <c r="BS52" s="197" t="s">
        <v>97</v>
      </c>
      <c r="BT52" s="197" t="s">
        <v>97</v>
      </c>
      <c r="BU52" s="197" t="s">
        <v>97</v>
      </c>
      <c r="BV52" s="612">
        <v>0</v>
      </c>
      <c r="BW52" s="683" t="s">
        <v>97</v>
      </c>
      <c r="BX52" s="612">
        <v>0</v>
      </c>
      <c r="BY52" s="197" t="s">
        <v>97</v>
      </c>
      <c r="BZ52" s="197" t="s">
        <v>97</v>
      </c>
      <c r="CA52" s="615">
        <f>SUM(CA54:CA70)</f>
        <v>0</v>
      </c>
      <c r="CB52" s="606">
        <v>0</v>
      </c>
      <c r="CC52" s="198" t="s">
        <v>97</v>
      </c>
      <c r="CD52" s="198" t="s">
        <v>97</v>
      </c>
      <c r="CE52" s="198" t="s">
        <v>97</v>
      </c>
      <c r="CF52" s="198" t="s">
        <v>97</v>
      </c>
      <c r="CG52" s="198" t="s">
        <v>97</v>
      </c>
      <c r="CH52" s="198" t="s">
        <v>97</v>
      </c>
      <c r="CI52" s="198" t="s">
        <v>97</v>
      </c>
      <c r="CJ52" s="612">
        <v>0</v>
      </c>
      <c r="CK52" s="614" t="s">
        <v>97</v>
      </c>
      <c r="CL52" s="682" t="s">
        <v>97</v>
      </c>
      <c r="CM52" s="197" t="s">
        <v>97</v>
      </c>
      <c r="CN52" s="197" t="s">
        <v>97</v>
      </c>
      <c r="CO52" s="612">
        <v>0</v>
      </c>
      <c r="CP52" s="682" t="s">
        <v>97</v>
      </c>
      <c r="CQ52" s="198" t="s">
        <v>97</v>
      </c>
      <c r="CR52" s="198" t="s">
        <v>97</v>
      </c>
      <c r="CS52" s="198" t="s">
        <v>97</v>
      </c>
      <c r="CT52" s="198" t="s">
        <v>97</v>
      </c>
      <c r="CU52" s="198" t="s">
        <v>97</v>
      </c>
      <c r="CV52" s="198" t="s">
        <v>97</v>
      </c>
      <c r="CW52" s="198" t="s">
        <v>97</v>
      </c>
      <c r="CX52" s="607" t="s">
        <v>97</v>
      </c>
      <c r="CY52" s="607" t="s">
        <v>97</v>
      </c>
      <c r="CZ52" s="607">
        <v>6.3</v>
      </c>
      <c r="DA52" s="197" t="s">
        <v>97</v>
      </c>
      <c r="DB52" s="197" t="s">
        <v>97</v>
      </c>
      <c r="DC52" s="607">
        <f t="shared" si="17"/>
        <v>0</v>
      </c>
      <c r="DD52" s="607" t="s">
        <v>97</v>
      </c>
      <c r="DE52" s="198" t="s">
        <v>97</v>
      </c>
      <c r="DF52" s="198" t="s">
        <v>97</v>
      </c>
      <c r="DG52" s="198" t="s">
        <v>97</v>
      </c>
      <c r="DH52" s="198" t="s">
        <v>97</v>
      </c>
      <c r="DI52" s="198" t="s">
        <v>97</v>
      </c>
      <c r="DJ52" s="198" t="s">
        <v>97</v>
      </c>
      <c r="DK52" s="198" t="s">
        <v>97</v>
      </c>
      <c r="DL52" s="306" t="s">
        <v>97</v>
      </c>
    </row>
    <row r="53" spans="1:235" s="291" customFormat="1" ht="30">
      <c r="A53" s="399" t="s">
        <v>658</v>
      </c>
      <c r="B53" s="491" t="s">
        <v>857</v>
      </c>
      <c r="C53" s="217" t="s">
        <v>993</v>
      </c>
      <c r="D53" s="607" t="s">
        <v>97</v>
      </c>
      <c r="E53" s="607" t="s">
        <v>97</v>
      </c>
      <c r="F53" s="607">
        <v>0</v>
      </c>
      <c r="G53" s="197" t="s">
        <v>97</v>
      </c>
      <c r="H53" s="197" t="s">
        <v>97</v>
      </c>
      <c r="I53" s="607">
        <v>0</v>
      </c>
      <c r="J53" s="607" t="s">
        <v>97</v>
      </c>
      <c r="K53" s="198" t="s">
        <v>97</v>
      </c>
      <c r="L53" s="198" t="s">
        <v>97</v>
      </c>
      <c r="M53" s="301" t="s">
        <v>97</v>
      </c>
      <c r="N53" s="198" t="s">
        <v>97</v>
      </c>
      <c r="O53" s="301">
        <f t="shared" ref="O53:P53" si="70">SUM(O54:O59)</f>
        <v>0</v>
      </c>
      <c r="P53" s="301">
        <f t="shared" si="70"/>
        <v>0</v>
      </c>
      <c r="Q53" s="198" t="s">
        <v>97</v>
      </c>
      <c r="R53" s="301">
        <f t="shared" si="40"/>
        <v>0</v>
      </c>
      <c r="S53" s="301">
        <f t="shared" si="40"/>
        <v>0</v>
      </c>
      <c r="T53" s="141">
        <v>0</v>
      </c>
      <c r="U53" s="301">
        <f t="shared" si="40"/>
        <v>0</v>
      </c>
      <c r="V53" s="301">
        <v>0</v>
      </c>
      <c r="W53" s="301">
        <f t="shared" si="40"/>
        <v>0</v>
      </c>
      <c r="X53" s="197">
        <v>0</v>
      </c>
      <c r="Y53" s="301">
        <f t="shared" si="40"/>
        <v>0</v>
      </c>
      <c r="Z53" s="301">
        <f t="shared" si="40"/>
        <v>0</v>
      </c>
      <c r="AA53" s="301">
        <f t="shared" si="40"/>
        <v>0</v>
      </c>
      <c r="AB53" s="301">
        <f t="shared" si="40"/>
        <v>0</v>
      </c>
      <c r="AC53" s="301">
        <f t="shared" si="40"/>
        <v>0</v>
      </c>
      <c r="AD53" s="301">
        <f t="shared" si="40"/>
        <v>0</v>
      </c>
      <c r="AE53" s="301">
        <f t="shared" si="40"/>
        <v>0</v>
      </c>
      <c r="AF53" s="683" t="s">
        <v>97</v>
      </c>
      <c r="AG53" s="683" t="s">
        <v>97</v>
      </c>
      <c r="AH53" s="615">
        <v>0</v>
      </c>
      <c r="AI53" s="144" t="s">
        <v>97</v>
      </c>
      <c r="AJ53" s="141">
        <v>0</v>
      </c>
      <c r="AK53" s="615">
        <f>SUM(AK55:AK70)</f>
        <v>0</v>
      </c>
      <c r="AL53" s="683" t="s">
        <v>97</v>
      </c>
      <c r="AM53" s="197" t="s">
        <v>97</v>
      </c>
      <c r="AN53" s="197" t="s">
        <v>97</v>
      </c>
      <c r="AO53" s="197" t="s">
        <v>97</v>
      </c>
      <c r="AP53" s="197" t="s">
        <v>97</v>
      </c>
      <c r="AQ53" s="197" t="s">
        <v>97</v>
      </c>
      <c r="AR53" s="197" t="s">
        <v>97</v>
      </c>
      <c r="AS53" s="197" t="s">
        <v>97</v>
      </c>
      <c r="AT53" s="612">
        <v>0</v>
      </c>
      <c r="AU53" s="683" t="s">
        <v>97</v>
      </c>
      <c r="AV53" s="615">
        <v>0</v>
      </c>
      <c r="AW53" s="197" t="s">
        <v>97</v>
      </c>
      <c r="AX53" s="197" t="s">
        <v>97</v>
      </c>
      <c r="AY53" s="615">
        <f>SUM(AY55:AY70)</f>
        <v>0</v>
      </c>
      <c r="AZ53" s="683" t="s">
        <v>97</v>
      </c>
      <c r="BA53" s="197" t="s">
        <v>97</v>
      </c>
      <c r="BB53" s="197" t="s">
        <v>97</v>
      </c>
      <c r="BC53" s="197" t="s">
        <v>97</v>
      </c>
      <c r="BD53" s="197" t="s">
        <v>97</v>
      </c>
      <c r="BE53" s="197" t="s">
        <v>97</v>
      </c>
      <c r="BF53" s="197" t="s">
        <v>97</v>
      </c>
      <c r="BG53" s="197" t="s">
        <v>97</v>
      </c>
      <c r="BH53" s="880">
        <v>0</v>
      </c>
      <c r="BI53" s="694" t="s">
        <v>97</v>
      </c>
      <c r="BJ53" s="672">
        <v>0</v>
      </c>
      <c r="BK53" s="197" t="s">
        <v>97</v>
      </c>
      <c r="BL53" s="197" t="s">
        <v>97</v>
      </c>
      <c r="BM53" s="672">
        <f>SUM(BM55:BM70)</f>
        <v>0</v>
      </c>
      <c r="BN53" s="619" t="s">
        <v>97</v>
      </c>
      <c r="BO53" s="197" t="s">
        <v>97</v>
      </c>
      <c r="BP53" s="197" t="s">
        <v>97</v>
      </c>
      <c r="BQ53" s="197" t="s">
        <v>97</v>
      </c>
      <c r="BR53" s="197" t="s">
        <v>97</v>
      </c>
      <c r="BS53" s="197" t="s">
        <v>97</v>
      </c>
      <c r="BT53" s="197" t="s">
        <v>97</v>
      </c>
      <c r="BU53" s="197" t="s">
        <v>97</v>
      </c>
      <c r="BV53" s="612">
        <v>0</v>
      </c>
      <c r="BW53" s="683" t="s">
        <v>97</v>
      </c>
      <c r="BX53" s="612">
        <v>0</v>
      </c>
      <c r="BY53" s="197" t="s">
        <v>97</v>
      </c>
      <c r="BZ53" s="197" t="s">
        <v>97</v>
      </c>
      <c r="CA53" s="615">
        <f>SUM(CA55:CA70)</f>
        <v>0</v>
      </c>
      <c r="CB53" s="606">
        <v>0</v>
      </c>
      <c r="CC53" s="198" t="s">
        <v>97</v>
      </c>
      <c r="CD53" s="198" t="s">
        <v>97</v>
      </c>
      <c r="CE53" s="198" t="s">
        <v>97</v>
      </c>
      <c r="CF53" s="198" t="s">
        <v>97</v>
      </c>
      <c r="CG53" s="198" t="s">
        <v>97</v>
      </c>
      <c r="CH53" s="198" t="s">
        <v>97</v>
      </c>
      <c r="CI53" s="198" t="s">
        <v>97</v>
      </c>
      <c r="CJ53" s="612">
        <v>0</v>
      </c>
      <c r="CK53" s="614" t="s">
        <v>97</v>
      </c>
      <c r="CL53" s="682" t="s">
        <v>97</v>
      </c>
      <c r="CM53" s="197" t="s">
        <v>97</v>
      </c>
      <c r="CN53" s="197" t="s">
        <v>97</v>
      </c>
      <c r="CO53" s="612">
        <v>0</v>
      </c>
      <c r="CP53" s="682" t="s">
        <v>97</v>
      </c>
      <c r="CQ53" s="198" t="s">
        <v>97</v>
      </c>
      <c r="CR53" s="198" t="s">
        <v>97</v>
      </c>
      <c r="CS53" s="198" t="s">
        <v>97</v>
      </c>
      <c r="CT53" s="198" t="s">
        <v>97</v>
      </c>
      <c r="CU53" s="198" t="s">
        <v>97</v>
      </c>
      <c r="CV53" s="198" t="s">
        <v>97</v>
      </c>
      <c r="CW53" s="198" t="s">
        <v>97</v>
      </c>
      <c r="CX53" s="607" t="s">
        <v>97</v>
      </c>
      <c r="CY53" s="607" t="s">
        <v>97</v>
      </c>
      <c r="CZ53" s="607">
        <v>0</v>
      </c>
      <c r="DA53" s="197" t="s">
        <v>97</v>
      </c>
      <c r="DB53" s="197" t="s">
        <v>97</v>
      </c>
      <c r="DC53" s="607">
        <f t="shared" si="17"/>
        <v>0</v>
      </c>
      <c r="DD53" s="607" t="s">
        <v>97</v>
      </c>
      <c r="DE53" s="198" t="s">
        <v>97</v>
      </c>
      <c r="DF53" s="198" t="s">
        <v>97</v>
      </c>
      <c r="DG53" s="198" t="s">
        <v>97</v>
      </c>
      <c r="DH53" s="198" t="s">
        <v>97</v>
      </c>
      <c r="DI53" s="198" t="s">
        <v>97</v>
      </c>
      <c r="DJ53" s="198" t="s">
        <v>97</v>
      </c>
      <c r="DK53" s="198" t="s">
        <v>97</v>
      </c>
      <c r="DL53" s="306" t="s">
        <v>97</v>
      </c>
    </row>
    <row r="54" spans="1:235" s="291" customFormat="1" ht="30">
      <c r="A54" s="399" t="s">
        <v>659</v>
      </c>
      <c r="B54" s="492" t="s">
        <v>858</v>
      </c>
      <c r="C54" s="217" t="s">
        <v>994</v>
      </c>
      <c r="D54" s="607" t="s">
        <v>97</v>
      </c>
      <c r="E54" s="607" t="s">
        <v>97</v>
      </c>
      <c r="F54" s="607">
        <v>5.7</v>
      </c>
      <c r="G54" s="197" t="s">
        <v>97</v>
      </c>
      <c r="H54" s="197" t="s">
        <v>97</v>
      </c>
      <c r="I54" s="607">
        <v>0</v>
      </c>
      <c r="J54" s="607" t="s">
        <v>97</v>
      </c>
      <c r="K54" s="198" t="s">
        <v>97</v>
      </c>
      <c r="L54" s="198" t="s">
        <v>97</v>
      </c>
      <c r="M54" s="301" t="s">
        <v>97</v>
      </c>
      <c r="N54" s="198" t="s">
        <v>97</v>
      </c>
      <c r="O54" s="301">
        <f t="shared" ref="O54:P54" si="71">SUM(O55:O60)</f>
        <v>0</v>
      </c>
      <c r="P54" s="301">
        <f t="shared" si="71"/>
        <v>0</v>
      </c>
      <c r="Q54" s="198" t="s">
        <v>97</v>
      </c>
      <c r="R54" s="301">
        <f t="shared" si="40"/>
        <v>0</v>
      </c>
      <c r="S54" s="301">
        <f t="shared" si="40"/>
        <v>0</v>
      </c>
      <c r="T54" s="141">
        <v>0</v>
      </c>
      <c r="U54" s="301">
        <f t="shared" si="40"/>
        <v>0</v>
      </c>
      <c r="V54" s="301">
        <v>0</v>
      </c>
      <c r="W54" s="301">
        <f t="shared" si="40"/>
        <v>0</v>
      </c>
      <c r="X54" s="197">
        <v>0</v>
      </c>
      <c r="Y54" s="301">
        <f t="shared" si="40"/>
        <v>0</v>
      </c>
      <c r="Z54" s="301">
        <f t="shared" si="40"/>
        <v>0</v>
      </c>
      <c r="AA54" s="301">
        <f t="shared" si="40"/>
        <v>0</v>
      </c>
      <c r="AB54" s="301">
        <f t="shared" si="40"/>
        <v>0</v>
      </c>
      <c r="AC54" s="301">
        <f t="shared" si="40"/>
        <v>0</v>
      </c>
      <c r="AD54" s="301">
        <f t="shared" si="40"/>
        <v>0</v>
      </c>
      <c r="AE54" s="301">
        <f t="shared" si="40"/>
        <v>0</v>
      </c>
      <c r="AF54" s="614" t="s">
        <v>97</v>
      </c>
      <c r="AG54" s="614" t="s">
        <v>97</v>
      </c>
      <c r="AH54" s="612">
        <v>5.7</v>
      </c>
      <c r="AI54" s="144" t="s">
        <v>97</v>
      </c>
      <c r="AJ54" s="141">
        <v>0</v>
      </c>
      <c r="AK54" s="612">
        <v>0</v>
      </c>
      <c r="AL54" s="614" t="s">
        <v>97</v>
      </c>
      <c r="AM54" s="197" t="s">
        <v>97</v>
      </c>
      <c r="AN54" s="197" t="s">
        <v>97</v>
      </c>
      <c r="AO54" s="197" t="s">
        <v>97</v>
      </c>
      <c r="AP54" s="197" t="s">
        <v>97</v>
      </c>
      <c r="AQ54" s="197" t="s">
        <v>97</v>
      </c>
      <c r="AR54" s="197" t="s">
        <v>97</v>
      </c>
      <c r="AS54" s="197" t="s">
        <v>97</v>
      </c>
      <c r="AT54" s="612">
        <v>0</v>
      </c>
      <c r="AU54" s="614" t="s">
        <v>97</v>
      </c>
      <c r="AV54" s="612">
        <v>0</v>
      </c>
      <c r="AW54" s="197" t="s">
        <v>97</v>
      </c>
      <c r="AX54" s="197" t="s">
        <v>97</v>
      </c>
      <c r="AY54" s="612">
        <v>0</v>
      </c>
      <c r="AZ54" s="614" t="s">
        <v>97</v>
      </c>
      <c r="BA54" s="197" t="s">
        <v>97</v>
      </c>
      <c r="BB54" s="197" t="s">
        <v>97</v>
      </c>
      <c r="BC54" s="197" t="s">
        <v>97</v>
      </c>
      <c r="BD54" s="197" t="s">
        <v>97</v>
      </c>
      <c r="BE54" s="197" t="s">
        <v>97</v>
      </c>
      <c r="BF54" s="197" t="s">
        <v>97</v>
      </c>
      <c r="BG54" s="197" t="s">
        <v>97</v>
      </c>
      <c r="BH54" s="881">
        <v>0</v>
      </c>
      <c r="BI54" s="614" t="s">
        <v>97</v>
      </c>
      <c r="BJ54" s="612">
        <v>0</v>
      </c>
      <c r="BK54" s="197" t="s">
        <v>97</v>
      </c>
      <c r="BL54" s="197" t="s">
        <v>97</v>
      </c>
      <c r="BM54" s="612">
        <v>0</v>
      </c>
      <c r="BN54" s="619" t="s">
        <v>97</v>
      </c>
      <c r="BO54" s="197" t="s">
        <v>97</v>
      </c>
      <c r="BP54" s="197" t="s">
        <v>97</v>
      </c>
      <c r="BQ54" s="197" t="s">
        <v>97</v>
      </c>
      <c r="BR54" s="197" t="s">
        <v>97</v>
      </c>
      <c r="BS54" s="197" t="s">
        <v>97</v>
      </c>
      <c r="BT54" s="197" t="s">
        <v>97</v>
      </c>
      <c r="BU54" s="197" t="s">
        <v>97</v>
      </c>
      <c r="BV54" s="612">
        <v>0</v>
      </c>
      <c r="BW54" s="619" t="s">
        <v>97</v>
      </c>
      <c r="BX54" s="612">
        <v>0</v>
      </c>
      <c r="BY54" s="197" t="s">
        <v>97</v>
      </c>
      <c r="BZ54" s="197" t="s">
        <v>97</v>
      </c>
      <c r="CA54" s="606">
        <v>0</v>
      </c>
      <c r="CB54" s="606">
        <v>0</v>
      </c>
      <c r="CC54" s="198" t="s">
        <v>97</v>
      </c>
      <c r="CD54" s="198" t="s">
        <v>97</v>
      </c>
      <c r="CE54" s="198" t="s">
        <v>97</v>
      </c>
      <c r="CF54" s="198" t="s">
        <v>97</v>
      </c>
      <c r="CG54" s="198" t="s">
        <v>97</v>
      </c>
      <c r="CH54" s="198" t="s">
        <v>97</v>
      </c>
      <c r="CI54" s="198" t="s">
        <v>97</v>
      </c>
      <c r="CJ54" s="612">
        <v>0</v>
      </c>
      <c r="CK54" s="614" t="s">
        <v>97</v>
      </c>
      <c r="CL54" s="682" t="s">
        <v>97</v>
      </c>
      <c r="CM54" s="197" t="s">
        <v>97</v>
      </c>
      <c r="CN54" s="197" t="s">
        <v>97</v>
      </c>
      <c r="CO54" s="612">
        <v>0</v>
      </c>
      <c r="CP54" s="682" t="s">
        <v>97</v>
      </c>
      <c r="CQ54" s="198" t="s">
        <v>97</v>
      </c>
      <c r="CR54" s="198" t="s">
        <v>97</v>
      </c>
      <c r="CS54" s="198" t="s">
        <v>97</v>
      </c>
      <c r="CT54" s="198" t="s">
        <v>97</v>
      </c>
      <c r="CU54" s="198" t="s">
        <v>97</v>
      </c>
      <c r="CV54" s="198" t="s">
        <v>97</v>
      </c>
      <c r="CW54" s="198" t="s">
        <v>97</v>
      </c>
      <c r="CX54" s="607" t="s">
        <v>97</v>
      </c>
      <c r="CY54" s="607" t="s">
        <v>97</v>
      </c>
      <c r="CZ54" s="607">
        <v>5.7</v>
      </c>
      <c r="DA54" s="197" t="s">
        <v>97</v>
      </c>
      <c r="DB54" s="197" t="s">
        <v>97</v>
      </c>
      <c r="DC54" s="607">
        <f t="shared" si="17"/>
        <v>0</v>
      </c>
      <c r="DD54" s="607" t="s">
        <v>97</v>
      </c>
      <c r="DE54" s="198" t="s">
        <v>97</v>
      </c>
      <c r="DF54" s="198" t="s">
        <v>97</v>
      </c>
      <c r="DG54" s="198" t="s">
        <v>97</v>
      </c>
      <c r="DH54" s="198" t="s">
        <v>97</v>
      </c>
      <c r="DI54" s="198" t="s">
        <v>97</v>
      </c>
      <c r="DJ54" s="198" t="s">
        <v>97</v>
      </c>
      <c r="DK54" s="198" t="s">
        <v>97</v>
      </c>
      <c r="DL54" s="306" t="s">
        <v>97</v>
      </c>
    </row>
    <row r="55" spans="1:235" s="291" customFormat="1" ht="30">
      <c r="A55" s="399" t="s">
        <v>660</v>
      </c>
      <c r="B55" s="492" t="s">
        <v>858</v>
      </c>
      <c r="C55" s="217" t="s">
        <v>995</v>
      </c>
      <c r="D55" s="607" t="s">
        <v>97</v>
      </c>
      <c r="E55" s="607" t="s">
        <v>97</v>
      </c>
      <c r="F55" s="607">
        <v>0</v>
      </c>
      <c r="G55" s="197" t="s">
        <v>97</v>
      </c>
      <c r="H55" s="197" t="s">
        <v>97</v>
      </c>
      <c r="I55" s="607">
        <v>0</v>
      </c>
      <c r="J55" s="607" t="s">
        <v>97</v>
      </c>
      <c r="K55" s="198" t="s">
        <v>97</v>
      </c>
      <c r="L55" s="198" t="s">
        <v>97</v>
      </c>
      <c r="M55" s="301" t="s">
        <v>97</v>
      </c>
      <c r="N55" s="198" t="s">
        <v>97</v>
      </c>
      <c r="O55" s="301">
        <f t="shared" ref="O55:P55" si="72">SUM(O56:O61)</f>
        <v>0</v>
      </c>
      <c r="P55" s="301">
        <f t="shared" si="72"/>
        <v>0</v>
      </c>
      <c r="Q55" s="198" t="s">
        <v>97</v>
      </c>
      <c r="R55" s="301">
        <f t="shared" si="40"/>
        <v>0</v>
      </c>
      <c r="S55" s="301">
        <f t="shared" si="40"/>
        <v>0</v>
      </c>
      <c r="T55" s="141">
        <v>0</v>
      </c>
      <c r="U55" s="301">
        <f t="shared" si="40"/>
        <v>0</v>
      </c>
      <c r="V55" s="301">
        <v>0</v>
      </c>
      <c r="W55" s="301">
        <f t="shared" si="40"/>
        <v>0</v>
      </c>
      <c r="X55" s="197">
        <v>0</v>
      </c>
      <c r="Y55" s="301">
        <f t="shared" si="40"/>
        <v>0</v>
      </c>
      <c r="Z55" s="301">
        <f t="shared" si="40"/>
        <v>0</v>
      </c>
      <c r="AA55" s="301">
        <f t="shared" si="40"/>
        <v>0</v>
      </c>
      <c r="AB55" s="301">
        <f t="shared" si="40"/>
        <v>0</v>
      </c>
      <c r="AC55" s="301">
        <f t="shared" si="40"/>
        <v>0</v>
      </c>
      <c r="AD55" s="301">
        <f t="shared" si="40"/>
        <v>0</v>
      </c>
      <c r="AE55" s="301">
        <f t="shared" si="40"/>
        <v>0</v>
      </c>
      <c r="AF55" s="614" t="s">
        <v>97</v>
      </c>
      <c r="AG55" s="614" t="s">
        <v>97</v>
      </c>
      <c r="AH55" s="612">
        <v>0</v>
      </c>
      <c r="AI55" s="144" t="s">
        <v>97</v>
      </c>
      <c r="AJ55" s="141">
        <v>0</v>
      </c>
      <c r="AK55" s="612">
        <v>0</v>
      </c>
      <c r="AL55" s="614" t="s">
        <v>97</v>
      </c>
      <c r="AM55" s="197" t="s">
        <v>97</v>
      </c>
      <c r="AN55" s="197" t="s">
        <v>97</v>
      </c>
      <c r="AO55" s="197" t="s">
        <v>97</v>
      </c>
      <c r="AP55" s="197" t="s">
        <v>97</v>
      </c>
      <c r="AQ55" s="197" t="s">
        <v>97</v>
      </c>
      <c r="AR55" s="197" t="s">
        <v>97</v>
      </c>
      <c r="AS55" s="197" t="s">
        <v>97</v>
      </c>
      <c r="AT55" s="612">
        <v>0</v>
      </c>
      <c r="AU55" s="614" t="s">
        <v>97</v>
      </c>
      <c r="AV55" s="612">
        <v>0</v>
      </c>
      <c r="AW55" s="197" t="s">
        <v>97</v>
      </c>
      <c r="AX55" s="197" t="s">
        <v>97</v>
      </c>
      <c r="AY55" s="612">
        <v>0</v>
      </c>
      <c r="AZ55" s="614" t="s">
        <v>97</v>
      </c>
      <c r="BA55" s="197" t="s">
        <v>97</v>
      </c>
      <c r="BB55" s="197" t="s">
        <v>97</v>
      </c>
      <c r="BC55" s="197" t="s">
        <v>97</v>
      </c>
      <c r="BD55" s="197" t="s">
        <v>97</v>
      </c>
      <c r="BE55" s="197" t="s">
        <v>97</v>
      </c>
      <c r="BF55" s="197" t="s">
        <v>97</v>
      </c>
      <c r="BG55" s="197" t="s">
        <v>97</v>
      </c>
      <c r="BH55" s="881">
        <v>0</v>
      </c>
      <c r="BI55" s="614" t="s">
        <v>97</v>
      </c>
      <c r="BJ55" s="612">
        <v>0</v>
      </c>
      <c r="BK55" s="197" t="s">
        <v>97</v>
      </c>
      <c r="BL55" s="197" t="s">
        <v>97</v>
      </c>
      <c r="BM55" s="612">
        <v>0</v>
      </c>
      <c r="BN55" s="619" t="s">
        <v>97</v>
      </c>
      <c r="BO55" s="197" t="s">
        <v>97</v>
      </c>
      <c r="BP55" s="197" t="s">
        <v>97</v>
      </c>
      <c r="BQ55" s="197" t="s">
        <v>97</v>
      </c>
      <c r="BR55" s="197" t="s">
        <v>97</v>
      </c>
      <c r="BS55" s="197" t="s">
        <v>97</v>
      </c>
      <c r="BT55" s="197" t="s">
        <v>97</v>
      </c>
      <c r="BU55" s="197" t="s">
        <v>97</v>
      </c>
      <c r="BV55" s="612">
        <v>0</v>
      </c>
      <c r="BW55" s="619" t="s">
        <v>97</v>
      </c>
      <c r="BX55" s="612">
        <v>0</v>
      </c>
      <c r="BY55" s="197" t="s">
        <v>97</v>
      </c>
      <c r="BZ55" s="197" t="s">
        <v>97</v>
      </c>
      <c r="CA55" s="606">
        <v>0</v>
      </c>
      <c r="CB55" s="606">
        <v>0</v>
      </c>
      <c r="CC55" s="198" t="s">
        <v>97</v>
      </c>
      <c r="CD55" s="198" t="s">
        <v>97</v>
      </c>
      <c r="CE55" s="198" t="s">
        <v>97</v>
      </c>
      <c r="CF55" s="198" t="s">
        <v>97</v>
      </c>
      <c r="CG55" s="198" t="s">
        <v>97</v>
      </c>
      <c r="CH55" s="198" t="s">
        <v>97</v>
      </c>
      <c r="CI55" s="198" t="s">
        <v>97</v>
      </c>
      <c r="CJ55" s="612">
        <v>0</v>
      </c>
      <c r="CK55" s="614" t="s">
        <v>97</v>
      </c>
      <c r="CL55" s="682" t="s">
        <v>97</v>
      </c>
      <c r="CM55" s="197" t="s">
        <v>97</v>
      </c>
      <c r="CN55" s="197" t="s">
        <v>97</v>
      </c>
      <c r="CO55" s="612">
        <v>0</v>
      </c>
      <c r="CP55" s="682" t="s">
        <v>97</v>
      </c>
      <c r="CQ55" s="198" t="s">
        <v>97</v>
      </c>
      <c r="CR55" s="198" t="s">
        <v>97</v>
      </c>
      <c r="CS55" s="198" t="s">
        <v>97</v>
      </c>
      <c r="CT55" s="198" t="s">
        <v>97</v>
      </c>
      <c r="CU55" s="198" t="s">
        <v>97</v>
      </c>
      <c r="CV55" s="198" t="s">
        <v>97</v>
      </c>
      <c r="CW55" s="198" t="s">
        <v>97</v>
      </c>
      <c r="CX55" s="607" t="s">
        <v>97</v>
      </c>
      <c r="CY55" s="607" t="s">
        <v>97</v>
      </c>
      <c r="CZ55" s="607" t="s">
        <v>97</v>
      </c>
      <c r="DA55" s="197" t="s">
        <v>97</v>
      </c>
      <c r="DB55" s="197" t="s">
        <v>97</v>
      </c>
      <c r="DC55" s="607">
        <f t="shared" si="17"/>
        <v>0</v>
      </c>
      <c r="DD55" s="607" t="s">
        <v>97</v>
      </c>
      <c r="DE55" s="198" t="s">
        <v>97</v>
      </c>
      <c r="DF55" s="198" t="s">
        <v>97</v>
      </c>
      <c r="DG55" s="198" t="s">
        <v>97</v>
      </c>
      <c r="DH55" s="198" t="s">
        <v>97</v>
      </c>
      <c r="DI55" s="198" t="s">
        <v>97</v>
      </c>
      <c r="DJ55" s="198" t="s">
        <v>97</v>
      </c>
      <c r="DK55" s="198" t="s">
        <v>97</v>
      </c>
      <c r="DL55" s="306" t="s">
        <v>97</v>
      </c>
    </row>
    <row r="56" spans="1:235" s="289" customFormat="1" ht="39" customHeight="1">
      <c r="A56" s="399" t="s">
        <v>661</v>
      </c>
      <c r="B56" s="492" t="s">
        <v>859</v>
      </c>
      <c r="C56" s="217" t="s">
        <v>1003</v>
      </c>
      <c r="D56" s="607" t="s">
        <v>97</v>
      </c>
      <c r="E56" s="607" t="s">
        <v>97</v>
      </c>
      <c r="F56" s="607">
        <v>8.15</v>
      </c>
      <c r="G56" s="197" t="s">
        <v>97</v>
      </c>
      <c r="H56" s="197" t="s">
        <v>97</v>
      </c>
      <c r="I56" s="607">
        <v>0</v>
      </c>
      <c r="J56" s="607" t="s">
        <v>97</v>
      </c>
      <c r="K56" s="198" t="s">
        <v>97</v>
      </c>
      <c r="L56" s="198" t="s">
        <v>97</v>
      </c>
      <c r="M56" s="301" t="s">
        <v>97</v>
      </c>
      <c r="N56" s="198" t="s">
        <v>97</v>
      </c>
      <c r="O56" s="301">
        <f t="shared" ref="O56:P56" si="73">SUM(O57:O62)</f>
        <v>0</v>
      </c>
      <c r="P56" s="301">
        <f t="shared" si="73"/>
        <v>0</v>
      </c>
      <c r="Q56" s="198" t="s">
        <v>97</v>
      </c>
      <c r="R56" s="301">
        <f t="shared" si="40"/>
        <v>0</v>
      </c>
      <c r="S56" s="301">
        <f t="shared" si="40"/>
        <v>0</v>
      </c>
      <c r="T56" s="141">
        <v>0</v>
      </c>
      <c r="U56" s="301">
        <f t="shared" si="40"/>
        <v>0</v>
      </c>
      <c r="V56" s="301">
        <v>0</v>
      </c>
      <c r="W56" s="301">
        <f t="shared" si="40"/>
        <v>0</v>
      </c>
      <c r="X56" s="197">
        <v>0</v>
      </c>
      <c r="Y56" s="301">
        <f t="shared" si="40"/>
        <v>0</v>
      </c>
      <c r="Z56" s="301">
        <f t="shared" si="40"/>
        <v>0</v>
      </c>
      <c r="AA56" s="301">
        <f t="shared" si="40"/>
        <v>0</v>
      </c>
      <c r="AB56" s="301">
        <f t="shared" si="40"/>
        <v>0</v>
      </c>
      <c r="AC56" s="301">
        <f t="shared" si="40"/>
        <v>0</v>
      </c>
      <c r="AD56" s="301">
        <f t="shared" si="40"/>
        <v>0</v>
      </c>
      <c r="AE56" s="301">
        <f t="shared" si="40"/>
        <v>0</v>
      </c>
      <c r="AF56" s="614" t="s">
        <v>97</v>
      </c>
      <c r="AG56" s="614" t="s">
        <v>97</v>
      </c>
      <c r="AH56" s="612">
        <v>0</v>
      </c>
      <c r="AI56" s="144" t="s">
        <v>97</v>
      </c>
      <c r="AJ56" s="141">
        <v>0</v>
      </c>
      <c r="AK56" s="612">
        <v>0</v>
      </c>
      <c r="AL56" s="614" t="s">
        <v>97</v>
      </c>
      <c r="AM56" s="197" t="s">
        <v>97</v>
      </c>
      <c r="AN56" s="197" t="s">
        <v>97</v>
      </c>
      <c r="AO56" s="197" t="s">
        <v>97</v>
      </c>
      <c r="AP56" s="197" t="s">
        <v>97</v>
      </c>
      <c r="AQ56" s="197" t="s">
        <v>97</v>
      </c>
      <c r="AR56" s="197" t="s">
        <v>97</v>
      </c>
      <c r="AS56" s="197" t="s">
        <v>97</v>
      </c>
      <c r="AT56" s="612">
        <v>0</v>
      </c>
      <c r="AU56" s="614" t="s">
        <v>97</v>
      </c>
      <c r="AV56" s="612">
        <v>8.15</v>
      </c>
      <c r="AW56" s="197" t="s">
        <v>97</v>
      </c>
      <c r="AX56" s="197" t="s">
        <v>97</v>
      </c>
      <c r="AY56" s="612">
        <v>0</v>
      </c>
      <c r="AZ56" s="614" t="s">
        <v>97</v>
      </c>
      <c r="BA56" s="197" t="s">
        <v>97</v>
      </c>
      <c r="BB56" s="197" t="s">
        <v>97</v>
      </c>
      <c r="BC56" s="197" t="s">
        <v>97</v>
      </c>
      <c r="BD56" s="197" t="s">
        <v>97</v>
      </c>
      <c r="BE56" s="197" t="s">
        <v>97</v>
      </c>
      <c r="BF56" s="197" t="s">
        <v>97</v>
      </c>
      <c r="BG56" s="197" t="s">
        <v>97</v>
      </c>
      <c r="BH56" s="881">
        <v>0</v>
      </c>
      <c r="BI56" s="614" t="s">
        <v>97</v>
      </c>
      <c r="BJ56" s="612">
        <v>0</v>
      </c>
      <c r="BK56" s="197" t="s">
        <v>97</v>
      </c>
      <c r="BL56" s="197" t="s">
        <v>97</v>
      </c>
      <c r="BM56" s="612">
        <v>0</v>
      </c>
      <c r="BN56" s="619" t="s">
        <v>97</v>
      </c>
      <c r="BO56" s="197" t="s">
        <v>97</v>
      </c>
      <c r="BP56" s="197" t="s">
        <v>97</v>
      </c>
      <c r="BQ56" s="197" t="s">
        <v>97</v>
      </c>
      <c r="BR56" s="197" t="s">
        <v>97</v>
      </c>
      <c r="BS56" s="197" t="s">
        <v>97</v>
      </c>
      <c r="BT56" s="197" t="s">
        <v>97</v>
      </c>
      <c r="BU56" s="197" t="s">
        <v>97</v>
      </c>
      <c r="BV56" s="612">
        <v>0</v>
      </c>
      <c r="BW56" s="619" t="s">
        <v>97</v>
      </c>
      <c r="BX56" s="612">
        <v>0</v>
      </c>
      <c r="BY56" s="197" t="s">
        <v>97</v>
      </c>
      <c r="BZ56" s="197" t="s">
        <v>97</v>
      </c>
      <c r="CA56" s="606">
        <v>0</v>
      </c>
      <c r="CB56" s="606">
        <v>0</v>
      </c>
      <c r="CC56" s="198" t="s">
        <v>97</v>
      </c>
      <c r="CD56" s="198" t="s">
        <v>97</v>
      </c>
      <c r="CE56" s="198" t="s">
        <v>97</v>
      </c>
      <c r="CF56" s="198" t="s">
        <v>97</v>
      </c>
      <c r="CG56" s="198" t="s">
        <v>97</v>
      </c>
      <c r="CH56" s="198" t="s">
        <v>97</v>
      </c>
      <c r="CI56" s="198" t="s">
        <v>97</v>
      </c>
      <c r="CJ56" s="612">
        <v>0</v>
      </c>
      <c r="CK56" s="614" t="s">
        <v>97</v>
      </c>
      <c r="CL56" s="682" t="s">
        <v>97</v>
      </c>
      <c r="CM56" s="197" t="s">
        <v>97</v>
      </c>
      <c r="CN56" s="197" t="s">
        <v>97</v>
      </c>
      <c r="CO56" s="612">
        <v>0</v>
      </c>
      <c r="CP56" s="682" t="s">
        <v>97</v>
      </c>
      <c r="CQ56" s="198" t="s">
        <v>97</v>
      </c>
      <c r="CR56" s="198" t="s">
        <v>97</v>
      </c>
      <c r="CS56" s="198" t="s">
        <v>97</v>
      </c>
      <c r="CT56" s="198" t="s">
        <v>97</v>
      </c>
      <c r="CU56" s="198" t="s">
        <v>97</v>
      </c>
      <c r="CV56" s="198" t="s">
        <v>97</v>
      </c>
      <c r="CW56" s="198" t="s">
        <v>97</v>
      </c>
      <c r="CX56" s="607" t="s">
        <v>97</v>
      </c>
      <c r="CY56" s="607" t="s">
        <v>97</v>
      </c>
      <c r="CZ56" s="607">
        <v>8.15</v>
      </c>
      <c r="DA56" s="197" t="s">
        <v>97</v>
      </c>
      <c r="DB56" s="197" t="s">
        <v>97</v>
      </c>
      <c r="DC56" s="607">
        <f t="shared" si="17"/>
        <v>0</v>
      </c>
      <c r="DD56" s="607" t="s">
        <v>97</v>
      </c>
      <c r="DE56" s="198" t="s">
        <v>97</v>
      </c>
      <c r="DF56" s="198" t="s">
        <v>97</v>
      </c>
      <c r="DG56" s="198" t="s">
        <v>97</v>
      </c>
      <c r="DH56" s="198" t="s">
        <v>97</v>
      </c>
      <c r="DI56" s="198" t="s">
        <v>97</v>
      </c>
      <c r="DJ56" s="198" t="s">
        <v>97</v>
      </c>
      <c r="DK56" s="198" t="s">
        <v>97</v>
      </c>
      <c r="DL56" s="306" t="s">
        <v>97</v>
      </c>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c r="FF56" s="288"/>
      <c r="FG56" s="288"/>
      <c r="FH56" s="288"/>
      <c r="FI56" s="288"/>
      <c r="FJ56" s="288"/>
      <c r="FK56" s="288"/>
      <c r="FL56" s="288"/>
      <c r="FM56" s="288"/>
      <c r="FN56" s="288"/>
      <c r="FO56" s="288"/>
      <c r="FP56" s="288"/>
      <c r="FQ56" s="288"/>
      <c r="FR56" s="288"/>
      <c r="FS56" s="288"/>
      <c r="FT56" s="288"/>
      <c r="FU56" s="288"/>
      <c r="FV56" s="288"/>
      <c r="FW56" s="288"/>
      <c r="FX56" s="288"/>
      <c r="FY56" s="288"/>
      <c r="FZ56" s="288"/>
      <c r="GA56" s="288"/>
      <c r="GB56" s="288"/>
      <c r="GC56" s="288"/>
      <c r="GD56" s="288"/>
      <c r="GE56" s="288"/>
      <c r="GF56" s="288"/>
      <c r="GG56" s="288"/>
      <c r="GH56" s="288"/>
      <c r="GI56" s="288"/>
      <c r="GJ56" s="288"/>
      <c r="GK56" s="288"/>
      <c r="GL56" s="288"/>
      <c r="GM56" s="288"/>
      <c r="GN56" s="288"/>
      <c r="GO56" s="288"/>
      <c r="GP56" s="288"/>
      <c r="GQ56" s="288"/>
      <c r="GR56" s="288"/>
      <c r="GS56" s="288"/>
      <c r="GT56" s="288"/>
      <c r="GU56" s="288"/>
      <c r="GV56" s="288"/>
      <c r="GW56" s="288"/>
      <c r="GX56" s="288"/>
      <c r="GY56" s="288"/>
      <c r="GZ56" s="288"/>
      <c r="HA56" s="288"/>
      <c r="HB56" s="288"/>
      <c r="HC56" s="288"/>
      <c r="HD56" s="288"/>
      <c r="HE56" s="288"/>
      <c r="HF56" s="288"/>
      <c r="HG56" s="288"/>
      <c r="HH56" s="288"/>
      <c r="HI56" s="288"/>
      <c r="HJ56" s="288"/>
      <c r="HK56" s="288"/>
      <c r="HL56" s="288"/>
      <c r="HM56" s="288"/>
      <c r="HN56" s="288"/>
      <c r="HO56" s="288"/>
      <c r="HP56" s="288"/>
      <c r="HQ56" s="288"/>
      <c r="HR56" s="288"/>
      <c r="HS56" s="288"/>
      <c r="HT56" s="288"/>
      <c r="HU56" s="288"/>
      <c r="HV56" s="288"/>
      <c r="HW56" s="288"/>
      <c r="HX56" s="288"/>
      <c r="HY56" s="288"/>
      <c r="HZ56" s="288"/>
      <c r="IA56" s="288"/>
    </row>
    <row r="57" spans="1:235" s="289" customFormat="1" ht="30">
      <c r="A57" s="399" t="s">
        <v>662</v>
      </c>
      <c r="B57" s="492" t="s">
        <v>859</v>
      </c>
      <c r="C57" s="217" t="s">
        <v>1004</v>
      </c>
      <c r="D57" s="607" t="s">
        <v>97</v>
      </c>
      <c r="E57" s="607" t="s">
        <v>97</v>
      </c>
      <c r="F57" s="607">
        <v>0</v>
      </c>
      <c r="G57" s="197" t="s">
        <v>97</v>
      </c>
      <c r="H57" s="197" t="s">
        <v>97</v>
      </c>
      <c r="I57" s="607">
        <v>0</v>
      </c>
      <c r="J57" s="607" t="s">
        <v>97</v>
      </c>
      <c r="K57" s="198" t="s">
        <v>97</v>
      </c>
      <c r="L57" s="198" t="s">
        <v>97</v>
      </c>
      <c r="M57" s="301" t="s">
        <v>97</v>
      </c>
      <c r="N57" s="198" t="s">
        <v>97</v>
      </c>
      <c r="O57" s="301">
        <f t="shared" ref="O57:P57" si="74">SUM(O58:O63)</f>
        <v>0</v>
      </c>
      <c r="P57" s="301">
        <f t="shared" si="74"/>
        <v>0</v>
      </c>
      <c r="Q57" s="198" t="s">
        <v>97</v>
      </c>
      <c r="R57" s="301">
        <f t="shared" si="40"/>
        <v>0</v>
      </c>
      <c r="S57" s="301">
        <f t="shared" si="40"/>
        <v>0</v>
      </c>
      <c r="T57" s="141">
        <v>0</v>
      </c>
      <c r="U57" s="301">
        <f t="shared" si="40"/>
        <v>0</v>
      </c>
      <c r="V57" s="301">
        <v>0</v>
      </c>
      <c r="W57" s="301">
        <f t="shared" si="40"/>
        <v>0</v>
      </c>
      <c r="X57" s="197">
        <v>0</v>
      </c>
      <c r="Y57" s="301">
        <f t="shared" si="40"/>
        <v>0</v>
      </c>
      <c r="Z57" s="301">
        <f t="shared" si="40"/>
        <v>0</v>
      </c>
      <c r="AA57" s="301">
        <f t="shared" si="40"/>
        <v>0</v>
      </c>
      <c r="AB57" s="301">
        <f t="shared" si="40"/>
        <v>0</v>
      </c>
      <c r="AC57" s="301">
        <f t="shared" si="40"/>
        <v>0</v>
      </c>
      <c r="AD57" s="301">
        <f t="shared" si="40"/>
        <v>0</v>
      </c>
      <c r="AE57" s="301">
        <f t="shared" si="40"/>
        <v>0</v>
      </c>
      <c r="AF57" s="614" t="s">
        <v>97</v>
      </c>
      <c r="AG57" s="614" t="s">
        <v>97</v>
      </c>
      <c r="AH57" s="612">
        <v>0</v>
      </c>
      <c r="AI57" s="144" t="s">
        <v>97</v>
      </c>
      <c r="AJ57" s="141">
        <v>0</v>
      </c>
      <c r="AK57" s="612">
        <v>0</v>
      </c>
      <c r="AL57" s="614" t="s">
        <v>97</v>
      </c>
      <c r="AM57" s="197" t="s">
        <v>97</v>
      </c>
      <c r="AN57" s="197" t="s">
        <v>97</v>
      </c>
      <c r="AO57" s="197" t="s">
        <v>97</v>
      </c>
      <c r="AP57" s="197" t="s">
        <v>97</v>
      </c>
      <c r="AQ57" s="197" t="s">
        <v>97</v>
      </c>
      <c r="AR57" s="197" t="s">
        <v>97</v>
      </c>
      <c r="AS57" s="197" t="s">
        <v>97</v>
      </c>
      <c r="AT57" s="612">
        <v>0</v>
      </c>
      <c r="AU57" s="614" t="s">
        <v>97</v>
      </c>
      <c r="AV57" s="612">
        <v>0</v>
      </c>
      <c r="AW57" s="197" t="s">
        <v>97</v>
      </c>
      <c r="AX57" s="197" t="s">
        <v>97</v>
      </c>
      <c r="AY57" s="612">
        <v>0</v>
      </c>
      <c r="AZ57" s="614" t="s">
        <v>97</v>
      </c>
      <c r="BA57" s="197" t="s">
        <v>97</v>
      </c>
      <c r="BB57" s="197" t="s">
        <v>97</v>
      </c>
      <c r="BC57" s="197" t="s">
        <v>97</v>
      </c>
      <c r="BD57" s="197" t="s">
        <v>97</v>
      </c>
      <c r="BE57" s="197" t="s">
        <v>97</v>
      </c>
      <c r="BF57" s="197" t="s">
        <v>97</v>
      </c>
      <c r="BG57" s="197" t="s">
        <v>97</v>
      </c>
      <c r="BH57" s="881">
        <v>0</v>
      </c>
      <c r="BI57" s="614" t="s">
        <v>97</v>
      </c>
      <c r="BJ57" s="612">
        <v>0</v>
      </c>
      <c r="BK57" s="197" t="s">
        <v>97</v>
      </c>
      <c r="BL57" s="197" t="s">
        <v>97</v>
      </c>
      <c r="BM57" s="612">
        <v>0</v>
      </c>
      <c r="BN57" s="619" t="s">
        <v>97</v>
      </c>
      <c r="BO57" s="197" t="s">
        <v>97</v>
      </c>
      <c r="BP57" s="197" t="s">
        <v>97</v>
      </c>
      <c r="BQ57" s="197" t="s">
        <v>97</v>
      </c>
      <c r="BR57" s="197" t="s">
        <v>97</v>
      </c>
      <c r="BS57" s="197" t="s">
        <v>97</v>
      </c>
      <c r="BT57" s="197" t="s">
        <v>97</v>
      </c>
      <c r="BU57" s="197" t="s">
        <v>97</v>
      </c>
      <c r="BV57" s="612">
        <v>0</v>
      </c>
      <c r="BW57" s="619" t="s">
        <v>97</v>
      </c>
      <c r="BX57" s="612">
        <v>0</v>
      </c>
      <c r="BY57" s="197" t="s">
        <v>97</v>
      </c>
      <c r="BZ57" s="197" t="s">
        <v>97</v>
      </c>
      <c r="CA57" s="606">
        <v>0</v>
      </c>
      <c r="CB57" s="606">
        <v>0</v>
      </c>
      <c r="CC57" s="198" t="s">
        <v>97</v>
      </c>
      <c r="CD57" s="198" t="s">
        <v>97</v>
      </c>
      <c r="CE57" s="198" t="s">
        <v>97</v>
      </c>
      <c r="CF57" s="198" t="s">
        <v>97</v>
      </c>
      <c r="CG57" s="198" t="s">
        <v>97</v>
      </c>
      <c r="CH57" s="198" t="s">
        <v>97</v>
      </c>
      <c r="CI57" s="198" t="s">
        <v>97</v>
      </c>
      <c r="CJ57" s="612">
        <v>0</v>
      </c>
      <c r="CK57" s="614" t="s">
        <v>97</v>
      </c>
      <c r="CL57" s="682" t="s">
        <v>97</v>
      </c>
      <c r="CM57" s="197" t="s">
        <v>97</v>
      </c>
      <c r="CN57" s="197" t="s">
        <v>97</v>
      </c>
      <c r="CO57" s="612">
        <v>0</v>
      </c>
      <c r="CP57" s="682" t="s">
        <v>97</v>
      </c>
      <c r="CQ57" s="198" t="s">
        <v>97</v>
      </c>
      <c r="CR57" s="198" t="s">
        <v>97</v>
      </c>
      <c r="CS57" s="198" t="s">
        <v>97</v>
      </c>
      <c r="CT57" s="198" t="s">
        <v>97</v>
      </c>
      <c r="CU57" s="198" t="s">
        <v>97</v>
      </c>
      <c r="CV57" s="198" t="s">
        <v>97</v>
      </c>
      <c r="CW57" s="198" t="s">
        <v>97</v>
      </c>
      <c r="CX57" s="607" t="s">
        <v>97</v>
      </c>
      <c r="CY57" s="607" t="s">
        <v>97</v>
      </c>
      <c r="CZ57" s="607" t="s">
        <v>97</v>
      </c>
      <c r="DA57" s="197" t="s">
        <v>97</v>
      </c>
      <c r="DB57" s="197" t="s">
        <v>97</v>
      </c>
      <c r="DC57" s="607">
        <f t="shared" si="17"/>
        <v>0</v>
      </c>
      <c r="DD57" s="607" t="s">
        <v>97</v>
      </c>
      <c r="DE57" s="198" t="s">
        <v>97</v>
      </c>
      <c r="DF57" s="198" t="s">
        <v>97</v>
      </c>
      <c r="DG57" s="198" t="s">
        <v>97</v>
      </c>
      <c r="DH57" s="198" t="s">
        <v>97</v>
      </c>
      <c r="DI57" s="198" t="s">
        <v>97</v>
      </c>
      <c r="DJ57" s="198" t="s">
        <v>97</v>
      </c>
      <c r="DK57" s="198" t="s">
        <v>97</v>
      </c>
      <c r="DL57" s="306" t="s">
        <v>97</v>
      </c>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c r="GA57" s="288"/>
      <c r="GB57" s="288"/>
      <c r="GC57" s="288"/>
      <c r="GD57" s="288"/>
      <c r="GE57" s="288"/>
      <c r="GF57" s="288"/>
      <c r="GG57" s="288"/>
      <c r="GH57" s="288"/>
      <c r="GI57" s="288"/>
      <c r="GJ57" s="288"/>
      <c r="GK57" s="288"/>
      <c r="GL57" s="288"/>
      <c r="GM57" s="288"/>
      <c r="GN57" s="288"/>
      <c r="GO57" s="288"/>
      <c r="GP57" s="288"/>
      <c r="GQ57" s="288"/>
      <c r="GR57" s="288"/>
      <c r="GS57" s="288"/>
      <c r="GT57" s="288"/>
      <c r="GU57" s="288"/>
      <c r="GV57" s="288"/>
      <c r="GW57" s="288"/>
      <c r="GX57" s="288"/>
      <c r="GY57" s="288"/>
      <c r="GZ57" s="288"/>
      <c r="HA57" s="288"/>
      <c r="HB57" s="288"/>
      <c r="HC57" s="288"/>
      <c r="HD57" s="288"/>
      <c r="HE57" s="288"/>
      <c r="HF57" s="288"/>
      <c r="HG57" s="288"/>
      <c r="HH57" s="288"/>
      <c r="HI57" s="288"/>
      <c r="HJ57" s="288"/>
      <c r="HK57" s="288"/>
      <c r="HL57" s="288"/>
      <c r="HM57" s="288"/>
      <c r="HN57" s="288"/>
      <c r="HO57" s="288"/>
      <c r="HP57" s="288"/>
      <c r="HQ57" s="288"/>
      <c r="HR57" s="288"/>
      <c r="HS57" s="288"/>
      <c r="HT57" s="288"/>
      <c r="HU57" s="288"/>
      <c r="HV57" s="288"/>
      <c r="HW57" s="288"/>
      <c r="HX57" s="288"/>
      <c r="HY57" s="288"/>
      <c r="HZ57" s="288"/>
      <c r="IA57" s="288"/>
    </row>
    <row r="58" spans="1:235" s="314" customFormat="1">
      <c r="A58" s="399" t="s">
        <v>814</v>
      </c>
      <c r="B58" s="492" t="s">
        <v>860</v>
      </c>
      <c r="C58" s="217" t="s">
        <v>1005</v>
      </c>
      <c r="D58" s="607" t="s">
        <v>97</v>
      </c>
      <c r="E58" s="607" t="s">
        <v>97</v>
      </c>
      <c r="F58" s="607">
        <v>3</v>
      </c>
      <c r="G58" s="197" t="s">
        <v>97</v>
      </c>
      <c r="H58" s="197" t="s">
        <v>97</v>
      </c>
      <c r="I58" s="607">
        <v>0</v>
      </c>
      <c r="J58" s="607" t="s">
        <v>97</v>
      </c>
      <c r="K58" s="198" t="s">
        <v>97</v>
      </c>
      <c r="L58" s="198" t="s">
        <v>97</v>
      </c>
      <c r="M58" s="301" t="s">
        <v>97</v>
      </c>
      <c r="N58" s="198" t="s">
        <v>97</v>
      </c>
      <c r="O58" s="301">
        <f t="shared" ref="O58:P58" si="75">SUM(O59:O64)</f>
        <v>0</v>
      </c>
      <c r="P58" s="301">
        <f t="shared" si="75"/>
        <v>0</v>
      </c>
      <c r="Q58" s="198" t="s">
        <v>97</v>
      </c>
      <c r="R58" s="301">
        <f t="shared" si="40"/>
        <v>0</v>
      </c>
      <c r="S58" s="301">
        <f t="shared" si="40"/>
        <v>0</v>
      </c>
      <c r="T58" s="141">
        <v>0</v>
      </c>
      <c r="U58" s="301">
        <f t="shared" ref="R58:AE81" si="76">U59</f>
        <v>0</v>
      </c>
      <c r="V58" s="301">
        <v>0</v>
      </c>
      <c r="W58" s="301">
        <f t="shared" si="76"/>
        <v>0</v>
      </c>
      <c r="X58" s="197">
        <v>0</v>
      </c>
      <c r="Y58" s="301">
        <f t="shared" si="76"/>
        <v>0</v>
      </c>
      <c r="Z58" s="301">
        <f t="shared" si="76"/>
        <v>0</v>
      </c>
      <c r="AA58" s="301">
        <f t="shared" si="76"/>
        <v>0</v>
      </c>
      <c r="AB58" s="301">
        <f t="shared" si="76"/>
        <v>0</v>
      </c>
      <c r="AC58" s="301">
        <f t="shared" si="76"/>
        <v>0</v>
      </c>
      <c r="AD58" s="301">
        <f t="shared" si="76"/>
        <v>0</v>
      </c>
      <c r="AE58" s="301">
        <f t="shared" si="76"/>
        <v>0</v>
      </c>
      <c r="AF58" s="614" t="s">
        <v>97</v>
      </c>
      <c r="AG58" s="614" t="s">
        <v>97</v>
      </c>
      <c r="AH58" s="612">
        <v>0</v>
      </c>
      <c r="AI58" s="198" t="s">
        <v>97</v>
      </c>
      <c r="AJ58" s="197">
        <v>0</v>
      </c>
      <c r="AK58" s="612">
        <v>0</v>
      </c>
      <c r="AL58" s="614" t="s">
        <v>97</v>
      </c>
      <c r="AM58" s="197" t="s">
        <v>97</v>
      </c>
      <c r="AN58" s="197" t="s">
        <v>97</v>
      </c>
      <c r="AO58" s="197" t="s">
        <v>97</v>
      </c>
      <c r="AP58" s="197" t="s">
        <v>97</v>
      </c>
      <c r="AQ58" s="197" t="s">
        <v>97</v>
      </c>
      <c r="AR58" s="197" t="s">
        <v>97</v>
      </c>
      <c r="AS58" s="197" t="s">
        <v>97</v>
      </c>
      <c r="AT58" s="612">
        <v>0</v>
      </c>
      <c r="AU58" s="614" t="s">
        <v>97</v>
      </c>
      <c r="AV58" s="612">
        <v>3</v>
      </c>
      <c r="AW58" s="197" t="s">
        <v>97</v>
      </c>
      <c r="AX58" s="197" t="s">
        <v>97</v>
      </c>
      <c r="AY58" s="612">
        <v>0</v>
      </c>
      <c r="AZ58" s="614" t="s">
        <v>97</v>
      </c>
      <c r="BA58" s="197" t="s">
        <v>97</v>
      </c>
      <c r="BB58" s="197" t="s">
        <v>97</v>
      </c>
      <c r="BC58" s="197" t="s">
        <v>97</v>
      </c>
      <c r="BD58" s="197" t="s">
        <v>97</v>
      </c>
      <c r="BE58" s="197" t="s">
        <v>97</v>
      </c>
      <c r="BF58" s="197" t="s">
        <v>97</v>
      </c>
      <c r="BG58" s="197" t="s">
        <v>97</v>
      </c>
      <c r="BH58" s="881">
        <v>0</v>
      </c>
      <c r="BI58" s="614" t="s">
        <v>97</v>
      </c>
      <c r="BJ58" s="612">
        <v>0</v>
      </c>
      <c r="BK58" s="197" t="s">
        <v>97</v>
      </c>
      <c r="BL58" s="197" t="s">
        <v>97</v>
      </c>
      <c r="BM58" s="612">
        <v>0</v>
      </c>
      <c r="BN58" s="619" t="s">
        <v>97</v>
      </c>
      <c r="BO58" s="197" t="s">
        <v>97</v>
      </c>
      <c r="BP58" s="197" t="s">
        <v>97</v>
      </c>
      <c r="BQ58" s="197" t="s">
        <v>97</v>
      </c>
      <c r="BR58" s="197" t="s">
        <v>97</v>
      </c>
      <c r="BS58" s="197" t="s">
        <v>97</v>
      </c>
      <c r="BT58" s="197" t="s">
        <v>97</v>
      </c>
      <c r="BU58" s="197" t="s">
        <v>97</v>
      </c>
      <c r="BV58" s="612">
        <v>0</v>
      </c>
      <c r="BW58" s="619" t="s">
        <v>97</v>
      </c>
      <c r="BX58" s="612">
        <v>0</v>
      </c>
      <c r="BY58" s="197" t="s">
        <v>97</v>
      </c>
      <c r="BZ58" s="197" t="s">
        <v>97</v>
      </c>
      <c r="CA58" s="606">
        <v>0</v>
      </c>
      <c r="CB58" s="606">
        <v>0</v>
      </c>
      <c r="CC58" s="198" t="s">
        <v>97</v>
      </c>
      <c r="CD58" s="198" t="s">
        <v>97</v>
      </c>
      <c r="CE58" s="198" t="s">
        <v>97</v>
      </c>
      <c r="CF58" s="198" t="s">
        <v>97</v>
      </c>
      <c r="CG58" s="198" t="s">
        <v>97</v>
      </c>
      <c r="CH58" s="198" t="s">
        <v>97</v>
      </c>
      <c r="CI58" s="198" t="s">
        <v>97</v>
      </c>
      <c r="CJ58" s="612">
        <v>0</v>
      </c>
      <c r="CK58" s="614" t="s">
        <v>97</v>
      </c>
      <c r="CL58" s="682" t="s">
        <v>97</v>
      </c>
      <c r="CM58" s="197" t="s">
        <v>97</v>
      </c>
      <c r="CN58" s="197" t="s">
        <v>97</v>
      </c>
      <c r="CO58" s="612">
        <v>0</v>
      </c>
      <c r="CP58" s="682" t="s">
        <v>97</v>
      </c>
      <c r="CQ58" s="198" t="s">
        <v>97</v>
      </c>
      <c r="CR58" s="198" t="s">
        <v>97</v>
      </c>
      <c r="CS58" s="198" t="s">
        <v>97</v>
      </c>
      <c r="CT58" s="198" t="s">
        <v>97</v>
      </c>
      <c r="CU58" s="198" t="s">
        <v>97</v>
      </c>
      <c r="CV58" s="198" t="s">
        <v>97</v>
      </c>
      <c r="CW58" s="198" t="s">
        <v>97</v>
      </c>
      <c r="CX58" s="607" t="s">
        <v>97</v>
      </c>
      <c r="CY58" s="607" t="s">
        <v>97</v>
      </c>
      <c r="CZ58" s="607">
        <v>3</v>
      </c>
      <c r="DA58" s="197" t="s">
        <v>97</v>
      </c>
      <c r="DB58" s="197" t="s">
        <v>97</v>
      </c>
      <c r="DC58" s="607">
        <f t="shared" si="17"/>
        <v>0</v>
      </c>
      <c r="DD58" s="607" t="s">
        <v>97</v>
      </c>
      <c r="DE58" s="198" t="s">
        <v>97</v>
      </c>
      <c r="DF58" s="198" t="s">
        <v>97</v>
      </c>
      <c r="DG58" s="198" t="s">
        <v>97</v>
      </c>
      <c r="DH58" s="198" t="s">
        <v>97</v>
      </c>
      <c r="DI58" s="198" t="s">
        <v>97</v>
      </c>
      <c r="DJ58" s="198" t="s">
        <v>97</v>
      </c>
      <c r="DK58" s="198" t="s">
        <v>97</v>
      </c>
      <c r="DL58" s="216" t="s">
        <v>97</v>
      </c>
    </row>
    <row r="59" spans="1:235" s="314" customFormat="1">
      <c r="A59" s="399" t="s">
        <v>825</v>
      </c>
      <c r="B59" s="492" t="s">
        <v>860</v>
      </c>
      <c r="C59" s="217" t="s">
        <v>1006</v>
      </c>
      <c r="D59" s="607" t="s">
        <v>97</v>
      </c>
      <c r="E59" s="607" t="s">
        <v>97</v>
      </c>
      <c r="F59" s="607">
        <v>0</v>
      </c>
      <c r="G59" s="197" t="s">
        <v>97</v>
      </c>
      <c r="H59" s="197" t="s">
        <v>97</v>
      </c>
      <c r="I59" s="607">
        <v>0</v>
      </c>
      <c r="J59" s="607" t="s">
        <v>97</v>
      </c>
      <c r="K59" s="198" t="s">
        <v>97</v>
      </c>
      <c r="L59" s="198" t="s">
        <v>97</v>
      </c>
      <c r="M59" s="301" t="s">
        <v>97</v>
      </c>
      <c r="N59" s="198" t="s">
        <v>97</v>
      </c>
      <c r="O59" s="301">
        <f t="shared" ref="O59:P59" si="77">SUM(O60:O65)</f>
        <v>0</v>
      </c>
      <c r="P59" s="301">
        <f t="shared" si="77"/>
        <v>0</v>
      </c>
      <c r="Q59" s="198" t="s">
        <v>97</v>
      </c>
      <c r="R59" s="301">
        <f t="shared" si="76"/>
        <v>0</v>
      </c>
      <c r="S59" s="301">
        <f t="shared" si="76"/>
        <v>0</v>
      </c>
      <c r="T59" s="141">
        <v>0</v>
      </c>
      <c r="U59" s="301">
        <f t="shared" si="76"/>
        <v>0</v>
      </c>
      <c r="V59" s="301">
        <v>0</v>
      </c>
      <c r="W59" s="301">
        <f t="shared" si="76"/>
        <v>0</v>
      </c>
      <c r="X59" s="197">
        <v>0</v>
      </c>
      <c r="Y59" s="301">
        <f t="shared" si="76"/>
        <v>0</v>
      </c>
      <c r="Z59" s="301">
        <f t="shared" si="76"/>
        <v>0</v>
      </c>
      <c r="AA59" s="301">
        <f t="shared" si="76"/>
        <v>0</v>
      </c>
      <c r="AB59" s="301">
        <f t="shared" si="76"/>
        <v>0</v>
      </c>
      <c r="AC59" s="301">
        <f t="shared" si="76"/>
        <v>0</v>
      </c>
      <c r="AD59" s="301">
        <f t="shared" si="76"/>
        <v>0</v>
      </c>
      <c r="AE59" s="301">
        <f t="shared" si="76"/>
        <v>0</v>
      </c>
      <c r="AF59" s="614" t="s">
        <v>97</v>
      </c>
      <c r="AG59" s="614" t="s">
        <v>97</v>
      </c>
      <c r="AH59" s="612">
        <v>0</v>
      </c>
      <c r="AI59" s="198" t="s">
        <v>97</v>
      </c>
      <c r="AJ59" s="197">
        <v>0</v>
      </c>
      <c r="AK59" s="612">
        <v>0</v>
      </c>
      <c r="AL59" s="614" t="s">
        <v>97</v>
      </c>
      <c r="AM59" s="197" t="s">
        <v>97</v>
      </c>
      <c r="AN59" s="197" t="s">
        <v>97</v>
      </c>
      <c r="AO59" s="197" t="s">
        <v>97</v>
      </c>
      <c r="AP59" s="197" t="s">
        <v>97</v>
      </c>
      <c r="AQ59" s="197" t="s">
        <v>97</v>
      </c>
      <c r="AR59" s="197" t="s">
        <v>97</v>
      </c>
      <c r="AS59" s="197" t="s">
        <v>97</v>
      </c>
      <c r="AT59" s="612">
        <v>0</v>
      </c>
      <c r="AU59" s="614" t="s">
        <v>97</v>
      </c>
      <c r="AV59" s="612">
        <v>0</v>
      </c>
      <c r="AW59" s="197" t="s">
        <v>97</v>
      </c>
      <c r="AX59" s="197" t="s">
        <v>97</v>
      </c>
      <c r="AY59" s="612">
        <v>0</v>
      </c>
      <c r="AZ59" s="614" t="s">
        <v>97</v>
      </c>
      <c r="BA59" s="197" t="s">
        <v>97</v>
      </c>
      <c r="BB59" s="197" t="s">
        <v>97</v>
      </c>
      <c r="BC59" s="197" t="s">
        <v>97</v>
      </c>
      <c r="BD59" s="197" t="s">
        <v>97</v>
      </c>
      <c r="BE59" s="197" t="s">
        <v>97</v>
      </c>
      <c r="BF59" s="197" t="s">
        <v>97</v>
      </c>
      <c r="BG59" s="197" t="s">
        <v>97</v>
      </c>
      <c r="BH59" s="881">
        <v>0</v>
      </c>
      <c r="BI59" s="614" t="s">
        <v>97</v>
      </c>
      <c r="BJ59" s="612">
        <v>0</v>
      </c>
      <c r="BK59" s="197" t="s">
        <v>97</v>
      </c>
      <c r="BL59" s="197" t="s">
        <v>97</v>
      </c>
      <c r="BM59" s="612">
        <v>0</v>
      </c>
      <c r="BN59" s="619" t="s">
        <v>97</v>
      </c>
      <c r="BO59" s="197" t="s">
        <v>97</v>
      </c>
      <c r="BP59" s="197" t="s">
        <v>97</v>
      </c>
      <c r="BQ59" s="197" t="s">
        <v>97</v>
      </c>
      <c r="BR59" s="197" t="s">
        <v>97</v>
      </c>
      <c r="BS59" s="197" t="s">
        <v>97</v>
      </c>
      <c r="BT59" s="197" t="s">
        <v>97</v>
      </c>
      <c r="BU59" s="197" t="s">
        <v>97</v>
      </c>
      <c r="BV59" s="612">
        <v>0</v>
      </c>
      <c r="BW59" s="619" t="s">
        <v>97</v>
      </c>
      <c r="BX59" s="612">
        <v>0</v>
      </c>
      <c r="BY59" s="197" t="s">
        <v>97</v>
      </c>
      <c r="BZ59" s="197" t="s">
        <v>97</v>
      </c>
      <c r="CA59" s="606">
        <v>0</v>
      </c>
      <c r="CB59" s="606">
        <v>0</v>
      </c>
      <c r="CC59" s="198" t="s">
        <v>97</v>
      </c>
      <c r="CD59" s="198" t="s">
        <v>97</v>
      </c>
      <c r="CE59" s="198" t="s">
        <v>97</v>
      </c>
      <c r="CF59" s="198" t="s">
        <v>97</v>
      </c>
      <c r="CG59" s="198" t="s">
        <v>97</v>
      </c>
      <c r="CH59" s="198" t="s">
        <v>97</v>
      </c>
      <c r="CI59" s="198" t="s">
        <v>97</v>
      </c>
      <c r="CJ59" s="612">
        <v>0</v>
      </c>
      <c r="CK59" s="614" t="s">
        <v>97</v>
      </c>
      <c r="CL59" s="682" t="s">
        <v>97</v>
      </c>
      <c r="CM59" s="197" t="s">
        <v>97</v>
      </c>
      <c r="CN59" s="197" t="s">
        <v>97</v>
      </c>
      <c r="CO59" s="612">
        <v>0</v>
      </c>
      <c r="CP59" s="682" t="s">
        <v>97</v>
      </c>
      <c r="CQ59" s="198" t="s">
        <v>97</v>
      </c>
      <c r="CR59" s="198" t="s">
        <v>97</v>
      </c>
      <c r="CS59" s="198" t="s">
        <v>97</v>
      </c>
      <c r="CT59" s="198" t="s">
        <v>97</v>
      </c>
      <c r="CU59" s="198" t="s">
        <v>97</v>
      </c>
      <c r="CV59" s="198" t="s">
        <v>97</v>
      </c>
      <c r="CW59" s="198" t="s">
        <v>97</v>
      </c>
      <c r="CX59" s="607" t="s">
        <v>97</v>
      </c>
      <c r="CY59" s="607" t="s">
        <v>97</v>
      </c>
      <c r="CZ59" s="607" t="s">
        <v>97</v>
      </c>
      <c r="DA59" s="197" t="s">
        <v>97</v>
      </c>
      <c r="DB59" s="197" t="s">
        <v>97</v>
      </c>
      <c r="DC59" s="607">
        <f t="shared" si="17"/>
        <v>0</v>
      </c>
      <c r="DD59" s="607" t="s">
        <v>97</v>
      </c>
      <c r="DE59" s="198" t="s">
        <v>97</v>
      </c>
      <c r="DF59" s="198" t="s">
        <v>97</v>
      </c>
      <c r="DG59" s="198" t="s">
        <v>97</v>
      </c>
      <c r="DH59" s="198" t="s">
        <v>97</v>
      </c>
      <c r="DI59" s="198" t="s">
        <v>97</v>
      </c>
      <c r="DJ59" s="198" t="s">
        <v>97</v>
      </c>
      <c r="DK59" s="198" t="s">
        <v>97</v>
      </c>
      <c r="DL59" s="216" t="s">
        <v>97</v>
      </c>
    </row>
    <row r="60" spans="1:235" s="302" customFormat="1" ht="43.5" customHeight="1">
      <c r="A60" s="399" t="s">
        <v>942</v>
      </c>
      <c r="B60" s="492" t="s">
        <v>861</v>
      </c>
      <c r="C60" s="217" t="s">
        <v>1009</v>
      </c>
      <c r="D60" s="607" t="s">
        <v>97</v>
      </c>
      <c r="E60" s="607" t="s">
        <v>97</v>
      </c>
      <c r="F60" s="607">
        <v>9.8000000000000007</v>
      </c>
      <c r="G60" s="197" t="s">
        <v>97</v>
      </c>
      <c r="H60" s="197" t="s">
        <v>97</v>
      </c>
      <c r="I60" s="607">
        <v>0</v>
      </c>
      <c r="J60" s="607" t="s">
        <v>97</v>
      </c>
      <c r="K60" s="198" t="s">
        <v>97</v>
      </c>
      <c r="L60" s="198" t="s">
        <v>97</v>
      </c>
      <c r="M60" s="301" t="s">
        <v>97</v>
      </c>
      <c r="N60" s="198" t="s">
        <v>97</v>
      </c>
      <c r="O60" s="301">
        <f t="shared" ref="O60:P60" si="78">SUM(O61:O66)</f>
        <v>0</v>
      </c>
      <c r="P60" s="301">
        <f t="shared" si="78"/>
        <v>0</v>
      </c>
      <c r="Q60" s="198" t="s">
        <v>97</v>
      </c>
      <c r="R60" s="301">
        <f t="shared" si="76"/>
        <v>0</v>
      </c>
      <c r="S60" s="301">
        <f t="shared" si="76"/>
        <v>0</v>
      </c>
      <c r="T60" s="141">
        <v>0</v>
      </c>
      <c r="U60" s="301">
        <f t="shared" si="76"/>
        <v>0</v>
      </c>
      <c r="V60" s="301">
        <v>0</v>
      </c>
      <c r="W60" s="301">
        <f t="shared" si="76"/>
        <v>0</v>
      </c>
      <c r="X60" s="197">
        <v>0</v>
      </c>
      <c r="Y60" s="301">
        <f t="shared" si="76"/>
        <v>0</v>
      </c>
      <c r="Z60" s="301">
        <f t="shared" si="76"/>
        <v>0</v>
      </c>
      <c r="AA60" s="301">
        <f t="shared" si="76"/>
        <v>0</v>
      </c>
      <c r="AB60" s="301">
        <f t="shared" si="76"/>
        <v>0</v>
      </c>
      <c r="AC60" s="301">
        <f t="shared" si="76"/>
        <v>0</v>
      </c>
      <c r="AD60" s="301">
        <f t="shared" si="76"/>
        <v>0</v>
      </c>
      <c r="AE60" s="301">
        <f t="shared" si="76"/>
        <v>0</v>
      </c>
      <c r="AF60" s="614" t="s">
        <v>97</v>
      </c>
      <c r="AG60" s="614" t="s">
        <v>97</v>
      </c>
      <c r="AH60" s="612">
        <v>0</v>
      </c>
      <c r="AI60" s="144" t="s">
        <v>97</v>
      </c>
      <c r="AJ60" s="141">
        <v>0</v>
      </c>
      <c r="AK60" s="612">
        <v>0</v>
      </c>
      <c r="AL60" s="614" t="s">
        <v>97</v>
      </c>
      <c r="AM60" s="197" t="s">
        <v>97</v>
      </c>
      <c r="AN60" s="197" t="s">
        <v>97</v>
      </c>
      <c r="AO60" s="197" t="s">
        <v>97</v>
      </c>
      <c r="AP60" s="197" t="s">
        <v>97</v>
      </c>
      <c r="AQ60" s="197" t="s">
        <v>97</v>
      </c>
      <c r="AR60" s="197" t="s">
        <v>97</v>
      </c>
      <c r="AS60" s="197" t="s">
        <v>97</v>
      </c>
      <c r="AT60" s="612">
        <v>0</v>
      </c>
      <c r="AU60" s="614" t="s">
        <v>97</v>
      </c>
      <c r="AV60" s="612">
        <v>0</v>
      </c>
      <c r="AW60" s="197" t="s">
        <v>97</v>
      </c>
      <c r="AX60" s="197" t="s">
        <v>97</v>
      </c>
      <c r="AY60" s="612">
        <v>0</v>
      </c>
      <c r="AZ60" s="614" t="s">
        <v>97</v>
      </c>
      <c r="BA60" s="197" t="s">
        <v>97</v>
      </c>
      <c r="BB60" s="197" t="s">
        <v>97</v>
      </c>
      <c r="BC60" s="197" t="s">
        <v>97</v>
      </c>
      <c r="BD60" s="197" t="s">
        <v>97</v>
      </c>
      <c r="BE60" s="197" t="s">
        <v>97</v>
      </c>
      <c r="BF60" s="197" t="s">
        <v>97</v>
      </c>
      <c r="BG60" s="197" t="s">
        <v>97</v>
      </c>
      <c r="BH60" s="881">
        <v>0</v>
      </c>
      <c r="BI60" s="614" t="s">
        <v>97</v>
      </c>
      <c r="BJ60" s="612">
        <v>9.8000000000000007</v>
      </c>
      <c r="BK60" s="197" t="s">
        <v>97</v>
      </c>
      <c r="BL60" s="197" t="s">
        <v>97</v>
      </c>
      <c r="BM60" s="612">
        <v>0</v>
      </c>
      <c r="BN60" s="619" t="s">
        <v>97</v>
      </c>
      <c r="BO60" s="197" t="s">
        <v>97</v>
      </c>
      <c r="BP60" s="197" t="s">
        <v>97</v>
      </c>
      <c r="BQ60" s="197" t="s">
        <v>97</v>
      </c>
      <c r="BR60" s="197" t="s">
        <v>97</v>
      </c>
      <c r="BS60" s="197" t="s">
        <v>97</v>
      </c>
      <c r="BT60" s="197" t="s">
        <v>97</v>
      </c>
      <c r="BU60" s="197" t="s">
        <v>97</v>
      </c>
      <c r="BV60" s="612">
        <v>0</v>
      </c>
      <c r="BW60" s="619" t="s">
        <v>97</v>
      </c>
      <c r="BX60" s="612">
        <v>0</v>
      </c>
      <c r="BY60" s="197" t="s">
        <v>97</v>
      </c>
      <c r="BZ60" s="197" t="s">
        <v>97</v>
      </c>
      <c r="CA60" s="606">
        <v>0</v>
      </c>
      <c r="CB60" s="606">
        <v>0</v>
      </c>
      <c r="CC60" s="198" t="s">
        <v>97</v>
      </c>
      <c r="CD60" s="198" t="s">
        <v>97</v>
      </c>
      <c r="CE60" s="198" t="s">
        <v>97</v>
      </c>
      <c r="CF60" s="198" t="s">
        <v>97</v>
      </c>
      <c r="CG60" s="198" t="s">
        <v>97</v>
      </c>
      <c r="CH60" s="198" t="s">
        <v>97</v>
      </c>
      <c r="CI60" s="198" t="s">
        <v>97</v>
      </c>
      <c r="CJ60" s="612">
        <v>0</v>
      </c>
      <c r="CK60" s="614" t="s">
        <v>97</v>
      </c>
      <c r="CL60" s="682" t="s">
        <v>97</v>
      </c>
      <c r="CM60" s="197" t="s">
        <v>97</v>
      </c>
      <c r="CN60" s="197" t="s">
        <v>97</v>
      </c>
      <c r="CO60" s="612">
        <v>0</v>
      </c>
      <c r="CP60" s="682" t="s">
        <v>97</v>
      </c>
      <c r="CQ60" s="198" t="s">
        <v>97</v>
      </c>
      <c r="CR60" s="198" t="s">
        <v>97</v>
      </c>
      <c r="CS60" s="198" t="s">
        <v>97</v>
      </c>
      <c r="CT60" s="198" t="s">
        <v>97</v>
      </c>
      <c r="CU60" s="198" t="s">
        <v>97</v>
      </c>
      <c r="CV60" s="198" t="s">
        <v>97</v>
      </c>
      <c r="CW60" s="198" t="s">
        <v>97</v>
      </c>
      <c r="CX60" s="607" t="s">
        <v>97</v>
      </c>
      <c r="CY60" s="607" t="s">
        <v>97</v>
      </c>
      <c r="CZ60" s="607">
        <v>9.8000000000000007</v>
      </c>
      <c r="DA60" s="197" t="s">
        <v>97</v>
      </c>
      <c r="DB60" s="197" t="s">
        <v>97</v>
      </c>
      <c r="DC60" s="607">
        <f t="shared" si="17"/>
        <v>0</v>
      </c>
      <c r="DD60" s="607" t="s">
        <v>97</v>
      </c>
      <c r="DE60" s="198" t="s">
        <v>97</v>
      </c>
      <c r="DF60" s="198" t="s">
        <v>97</v>
      </c>
      <c r="DG60" s="198" t="s">
        <v>97</v>
      </c>
      <c r="DH60" s="198" t="s">
        <v>97</v>
      </c>
      <c r="DI60" s="198" t="s">
        <v>97</v>
      </c>
      <c r="DJ60" s="198" t="s">
        <v>97</v>
      </c>
      <c r="DK60" s="198" t="s">
        <v>97</v>
      </c>
      <c r="DL60" s="306" t="s">
        <v>97</v>
      </c>
    </row>
    <row r="61" spans="1:235" s="302" customFormat="1" ht="33" customHeight="1">
      <c r="A61" s="399" t="s">
        <v>943</v>
      </c>
      <c r="B61" s="492" t="s">
        <v>861</v>
      </c>
      <c r="C61" s="217" t="s">
        <v>1010</v>
      </c>
      <c r="D61" s="607" t="s">
        <v>97</v>
      </c>
      <c r="E61" s="607" t="s">
        <v>97</v>
      </c>
      <c r="F61" s="607">
        <v>0</v>
      </c>
      <c r="G61" s="197" t="s">
        <v>97</v>
      </c>
      <c r="H61" s="197" t="s">
        <v>97</v>
      </c>
      <c r="I61" s="607">
        <v>0</v>
      </c>
      <c r="J61" s="607" t="s">
        <v>97</v>
      </c>
      <c r="K61" s="198" t="s">
        <v>97</v>
      </c>
      <c r="L61" s="198" t="s">
        <v>97</v>
      </c>
      <c r="M61" s="301" t="s">
        <v>97</v>
      </c>
      <c r="N61" s="198" t="s">
        <v>97</v>
      </c>
      <c r="O61" s="301">
        <f t="shared" ref="O61:P61" si="79">SUM(O62:O67)</f>
        <v>0</v>
      </c>
      <c r="P61" s="301">
        <f t="shared" si="79"/>
        <v>0</v>
      </c>
      <c r="Q61" s="198" t="s">
        <v>97</v>
      </c>
      <c r="R61" s="301">
        <f t="shared" si="76"/>
        <v>0</v>
      </c>
      <c r="S61" s="301">
        <f t="shared" si="76"/>
        <v>0</v>
      </c>
      <c r="T61" s="141">
        <v>0</v>
      </c>
      <c r="U61" s="301">
        <f t="shared" si="76"/>
        <v>0</v>
      </c>
      <c r="V61" s="301">
        <v>0</v>
      </c>
      <c r="W61" s="301">
        <f t="shared" si="76"/>
        <v>0</v>
      </c>
      <c r="X61" s="197">
        <v>0</v>
      </c>
      <c r="Y61" s="301">
        <f t="shared" si="76"/>
        <v>0</v>
      </c>
      <c r="Z61" s="301">
        <f t="shared" si="76"/>
        <v>0</v>
      </c>
      <c r="AA61" s="301">
        <f t="shared" si="76"/>
        <v>0</v>
      </c>
      <c r="AB61" s="301">
        <f t="shared" si="76"/>
        <v>0</v>
      </c>
      <c r="AC61" s="301">
        <f t="shared" si="76"/>
        <v>0</v>
      </c>
      <c r="AD61" s="301">
        <f t="shared" si="76"/>
        <v>0</v>
      </c>
      <c r="AE61" s="301">
        <f t="shared" si="76"/>
        <v>0</v>
      </c>
      <c r="AF61" s="614" t="s">
        <v>97</v>
      </c>
      <c r="AG61" s="614" t="s">
        <v>97</v>
      </c>
      <c r="AH61" s="612">
        <v>0</v>
      </c>
      <c r="AI61" s="144" t="s">
        <v>97</v>
      </c>
      <c r="AJ61" s="141">
        <v>0</v>
      </c>
      <c r="AK61" s="612">
        <v>0</v>
      </c>
      <c r="AL61" s="614" t="s">
        <v>97</v>
      </c>
      <c r="AM61" s="197" t="s">
        <v>97</v>
      </c>
      <c r="AN61" s="197" t="s">
        <v>97</v>
      </c>
      <c r="AO61" s="197" t="s">
        <v>97</v>
      </c>
      <c r="AP61" s="197" t="s">
        <v>97</v>
      </c>
      <c r="AQ61" s="197" t="s">
        <v>97</v>
      </c>
      <c r="AR61" s="197" t="s">
        <v>97</v>
      </c>
      <c r="AS61" s="197" t="s">
        <v>97</v>
      </c>
      <c r="AT61" s="612">
        <v>0</v>
      </c>
      <c r="AU61" s="614" t="s">
        <v>97</v>
      </c>
      <c r="AV61" s="612">
        <v>0</v>
      </c>
      <c r="AW61" s="197" t="s">
        <v>97</v>
      </c>
      <c r="AX61" s="197" t="s">
        <v>97</v>
      </c>
      <c r="AY61" s="612">
        <v>0</v>
      </c>
      <c r="AZ61" s="614" t="s">
        <v>97</v>
      </c>
      <c r="BA61" s="197" t="s">
        <v>97</v>
      </c>
      <c r="BB61" s="197" t="s">
        <v>97</v>
      </c>
      <c r="BC61" s="197" t="s">
        <v>97</v>
      </c>
      <c r="BD61" s="197" t="s">
        <v>97</v>
      </c>
      <c r="BE61" s="197" t="s">
        <v>97</v>
      </c>
      <c r="BF61" s="197" t="s">
        <v>97</v>
      </c>
      <c r="BG61" s="197" t="s">
        <v>97</v>
      </c>
      <c r="BH61" s="881">
        <v>0</v>
      </c>
      <c r="BI61" s="614" t="s">
        <v>97</v>
      </c>
      <c r="BJ61" s="612">
        <v>0</v>
      </c>
      <c r="BK61" s="197" t="s">
        <v>97</v>
      </c>
      <c r="BL61" s="197" t="s">
        <v>97</v>
      </c>
      <c r="BM61" s="612">
        <v>0</v>
      </c>
      <c r="BN61" s="619" t="s">
        <v>97</v>
      </c>
      <c r="BO61" s="197" t="s">
        <v>97</v>
      </c>
      <c r="BP61" s="197" t="s">
        <v>97</v>
      </c>
      <c r="BQ61" s="197" t="s">
        <v>97</v>
      </c>
      <c r="BR61" s="197" t="s">
        <v>97</v>
      </c>
      <c r="BS61" s="197" t="s">
        <v>97</v>
      </c>
      <c r="BT61" s="197" t="s">
        <v>97</v>
      </c>
      <c r="BU61" s="197" t="s">
        <v>97</v>
      </c>
      <c r="BV61" s="612">
        <v>0</v>
      </c>
      <c r="BW61" s="619" t="s">
        <v>97</v>
      </c>
      <c r="BX61" s="612">
        <v>0</v>
      </c>
      <c r="BY61" s="197" t="s">
        <v>97</v>
      </c>
      <c r="BZ61" s="197" t="s">
        <v>97</v>
      </c>
      <c r="CA61" s="606">
        <v>0</v>
      </c>
      <c r="CB61" s="606">
        <v>0</v>
      </c>
      <c r="CC61" s="198" t="s">
        <v>97</v>
      </c>
      <c r="CD61" s="198" t="s">
        <v>97</v>
      </c>
      <c r="CE61" s="198" t="s">
        <v>97</v>
      </c>
      <c r="CF61" s="198" t="s">
        <v>97</v>
      </c>
      <c r="CG61" s="198" t="s">
        <v>97</v>
      </c>
      <c r="CH61" s="198" t="s">
        <v>97</v>
      </c>
      <c r="CI61" s="198" t="s">
        <v>97</v>
      </c>
      <c r="CJ61" s="612">
        <v>0</v>
      </c>
      <c r="CK61" s="614" t="s">
        <v>97</v>
      </c>
      <c r="CL61" s="682" t="s">
        <v>97</v>
      </c>
      <c r="CM61" s="197" t="s">
        <v>97</v>
      </c>
      <c r="CN61" s="197" t="s">
        <v>97</v>
      </c>
      <c r="CO61" s="612">
        <v>0</v>
      </c>
      <c r="CP61" s="682" t="s">
        <v>97</v>
      </c>
      <c r="CQ61" s="198" t="s">
        <v>97</v>
      </c>
      <c r="CR61" s="198" t="s">
        <v>97</v>
      </c>
      <c r="CS61" s="198" t="s">
        <v>97</v>
      </c>
      <c r="CT61" s="198" t="s">
        <v>97</v>
      </c>
      <c r="CU61" s="198" t="s">
        <v>97</v>
      </c>
      <c r="CV61" s="198" t="s">
        <v>97</v>
      </c>
      <c r="CW61" s="198" t="s">
        <v>97</v>
      </c>
      <c r="CX61" s="607" t="s">
        <v>97</v>
      </c>
      <c r="CY61" s="607" t="s">
        <v>97</v>
      </c>
      <c r="CZ61" s="607" t="s">
        <v>97</v>
      </c>
      <c r="DA61" s="197" t="s">
        <v>97</v>
      </c>
      <c r="DB61" s="197" t="s">
        <v>97</v>
      </c>
      <c r="DC61" s="607">
        <f t="shared" si="17"/>
        <v>0</v>
      </c>
      <c r="DD61" s="607" t="s">
        <v>97</v>
      </c>
      <c r="DE61" s="198" t="s">
        <v>97</v>
      </c>
      <c r="DF61" s="198" t="s">
        <v>97</v>
      </c>
      <c r="DG61" s="198" t="s">
        <v>97</v>
      </c>
      <c r="DH61" s="198" t="s">
        <v>97</v>
      </c>
      <c r="DI61" s="198" t="s">
        <v>97</v>
      </c>
      <c r="DJ61" s="198" t="s">
        <v>97</v>
      </c>
      <c r="DK61" s="198" t="s">
        <v>97</v>
      </c>
      <c r="DL61" s="306" t="s">
        <v>97</v>
      </c>
    </row>
    <row r="62" spans="1:235" s="302" customFormat="1" ht="30">
      <c r="A62" s="399" t="s">
        <v>944</v>
      </c>
      <c r="B62" s="492" t="s">
        <v>862</v>
      </c>
      <c r="C62" s="217" t="s">
        <v>1014</v>
      </c>
      <c r="D62" s="607" t="s">
        <v>97</v>
      </c>
      <c r="E62" s="607" t="s">
        <v>97</v>
      </c>
      <c r="F62" s="607">
        <v>7</v>
      </c>
      <c r="G62" s="197" t="s">
        <v>97</v>
      </c>
      <c r="H62" s="197" t="s">
        <v>97</v>
      </c>
      <c r="I62" s="607">
        <v>0</v>
      </c>
      <c r="J62" s="607" t="s">
        <v>97</v>
      </c>
      <c r="K62" s="198" t="s">
        <v>97</v>
      </c>
      <c r="L62" s="198" t="s">
        <v>97</v>
      </c>
      <c r="M62" s="301" t="s">
        <v>97</v>
      </c>
      <c r="N62" s="198" t="s">
        <v>97</v>
      </c>
      <c r="O62" s="301">
        <f t="shared" ref="O62:P62" si="80">SUM(O63:O68)</f>
        <v>0</v>
      </c>
      <c r="P62" s="301">
        <f t="shared" si="80"/>
        <v>0</v>
      </c>
      <c r="Q62" s="198" t="s">
        <v>97</v>
      </c>
      <c r="R62" s="301">
        <f t="shared" si="76"/>
        <v>0</v>
      </c>
      <c r="S62" s="301">
        <f t="shared" si="76"/>
        <v>0</v>
      </c>
      <c r="T62" s="141">
        <v>0</v>
      </c>
      <c r="U62" s="301">
        <f t="shared" si="76"/>
        <v>0</v>
      </c>
      <c r="V62" s="301">
        <v>0</v>
      </c>
      <c r="W62" s="301">
        <f t="shared" si="76"/>
        <v>0</v>
      </c>
      <c r="X62" s="197">
        <v>0</v>
      </c>
      <c r="Y62" s="301">
        <f t="shared" si="76"/>
        <v>0</v>
      </c>
      <c r="Z62" s="301">
        <f t="shared" si="76"/>
        <v>0</v>
      </c>
      <c r="AA62" s="301">
        <f t="shared" si="76"/>
        <v>0</v>
      </c>
      <c r="AB62" s="301">
        <f t="shared" si="76"/>
        <v>0</v>
      </c>
      <c r="AC62" s="301">
        <f t="shared" si="76"/>
        <v>0</v>
      </c>
      <c r="AD62" s="301">
        <f t="shared" si="76"/>
        <v>0</v>
      </c>
      <c r="AE62" s="301">
        <f t="shared" si="76"/>
        <v>0</v>
      </c>
      <c r="AF62" s="614" t="s">
        <v>97</v>
      </c>
      <c r="AG62" s="614" t="s">
        <v>97</v>
      </c>
      <c r="AH62" s="612">
        <v>0</v>
      </c>
      <c r="AI62" s="144" t="s">
        <v>97</v>
      </c>
      <c r="AJ62" s="141">
        <v>0</v>
      </c>
      <c r="AK62" s="612">
        <v>0</v>
      </c>
      <c r="AL62" s="614" t="s">
        <v>97</v>
      </c>
      <c r="AM62" s="197" t="s">
        <v>97</v>
      </c>
      <c r="AN62" s="197" t="s">
        <v>97</v>
      </c>
      <c r="AO62" s="197" t="s">
        <v>97</v>
      </c>
      <c r="AP62" s="197" t="s">
        <v>97</v>
      </c>
      <c r="AQ62" s="197" t="s">
        <v>97</v>
      </c>
      <c r="AR62" s="197" t="s">
        <v>97</v>
      </c>
      <c r="AS62" s="197" t="s">
        <v>97</v>
      </c>
      <c r="AT62" s="612">
        <v>0</v>
      </c>
      <c r="AU62" s="614" t="s">
        <v>97</v>
      </c>
      <c r="AV62" s="612">
        <v>0</v>
      </c>
      <c r="AW62" s="197" t="s">
        <v>97</v>
      </c>
      <c r="AX62" s="197" t="s">
        <v>97</v>
      </c>
      <c r="AY62" s="612">
        <v>0</v>
      </c>
      <c r="AZ62" s="614" t="s">
        <v>97</v>
      </c>
      <c r="BA62" s="197" t="s">
        <v>97</v>
      </c>
      <c r="BB62" s="197" t="s">
        <v>97</v>
      </c>
      <c r="BC62" s="197" t="s">
        <v>97</v>
      </c>
      <c r="BD62" s="197" t="s">
        <v>97</v>
      </c>
      <c r="BE62" s="197" t="s">
        <v>97</v>
      </c>
      <c r="BF62" s="197" t="s">
        <v>97</v>
      </c>
      <c r="BG62" s="197" t="s">
        <v>97</v>
      </c>
      <c r="BH62" s="881">
        <v>0</v>
      </c>
      <c r="BI62" s="614" t="s">
        <v>97</v>
      </c>
      <c r="BJ62" s="612">
        <v>0</v>
      </c>
      <c r="BK62" s="197" t="s">
        <v>97</v>
      </c>
      <c r="BL62" s="197" t="s">
        <v>97</v>
      </c>
      <c r="BM62" s="612">
        <v>0</v>
      </c>
      <c r="BN62" s="619" t="s">
        <v>97</v>
      </c>
      <c r="BO62" s="197" t="s">
        <v>97</v>
      </c>
      <c r="BP62" s="197" t="s">
        <v>97</v>
      </c>
      <c r="BQ62" s="197" t="s">
        <v>97</v>
      </c>
      <c r="BR62" s="197" t="s">
        <v>97</v>
      </c>
      <c r="BS62" s="197" t="s">
        <v>97</v>
      </c>
      <c r="BT62" s="197" t="s">
        <v>97</v>
      </c>
      <c r="BU62" s="197" t="s">
        <v>97</v>
      </c>
      <c r="BV62" s="612">
        <v>0</v>
      </c>
      <c r="BW62" s="619" t="s">
        <v>97</v>
      </c>
      <c r="BX62" s="612">
        <v>7</v>
      </c>
      <c r="BY62" s="197" t="s">
        <v>97</v>
      </c>
      <c r="BZ62" s="197" t="s">
        <v>97</v>
      </c>
      <c r="CA62" s="606">
        <v>0</v>
      </c>
      <c r="CB62" s="606">
        <v>0</v>
      </c>
      <c r="CC62" s="198" t="s">
        <v>97</v>
      </c>
      <c r="CD62" s="198" t="s">
        <v>97</v>
      </c>
      <c r="CE62" s="198" t="s">
        <v>97</v>
      </c>
      <c r="CF62" s="198" t="s">
        <v>97</v>
      </c>
      <c r="CG62" s="198" t="s">
        <v>97</v>
      </c>
      <c r="CH62" s="198" t="s">
        <v>97</v>
      </c>
      <c r="CI62" s="198" t="s">
        <v>97</v>
      </c>
      <c r="CJ62" s="612">
        <v>0</v>
      </c>
      <c r="CK62" s="614" t="s">
        <v>97</v>
      </c>
      <c r="CL62" s="682" t="s">
        <v>97</v>
      </c>
      <c r="CM62" s="197" t="s">
        <v>97</v>
      </c>
      <c r="CN62" s="197" t="s">
        <v>97</v>
      </c>
      <c r="CO62" s="612">
        <v>0</v>
      </c>
      <c r="CP62" s="682" t="s">
        <v>97</v>
      </c>
      <c r="CQ62" s="198" t="s">
        <v>97</v>
      </c>
      <c r="CR62" s="198" t="s">
        <v>97</v>
      </c>
      <c r="CS62" s="198" t="s">
        <v>97</v>
      </c>
      <c r="CT62" s="198" t="s">
        <v>97</v>
      </c>
      <c r="CU62" s="198" t="s">
        <v>97</v>
      </c>
      <c r="CV62" s="198" t="s">
        <v>97</v>
      </c>
      <c r="CW62" s="198" t="s">
        <v>97</v>
      </c>
      <c r="CX62" s="607" t="s">
        <v>97</v>
      </c>
      <c r="CY62" s="607" t="s">
        <v>97</v>
      </c>
      <c r="CZ62" s="607">
        <v>7</v>
      </c>
      <c r="DA62" s="197" t="s">
        <v>97</v>
      </c>
      <c r="DB62" s="197" t="s">
        <v>97</v>
      </c>
      <c r="DC62" s="607">
        <f t="shared" si="17"/>
        <v>0</v>
      </c>
      <c r="DD62" s="607" t="s">
        <v>97</v>
      </c>
      <c r="DE62" s="198" t="s">
        <v>97</v>
      </c>
      <c r="DF62" s="198" t="s">
        <v>97</v>
      </c>
      <c r="DG62" s="198" t="s">
        <v>97</v>
      </c>
      <c r="DH62" s="198" t="s">
        <v>97</v>
      </c>
      <c r="DI62" s="198" t="s">
        <v>97</v>
      </c>
      <c r="DJ62" s="198" t="s">
        <v>97</v>
      </c>
      <c r="DK62" s="198" t="s">
        <v>97</v>
      </c>
      <c r="DL62" s="306" t="s">
        <v>97</v>
      </c>
    </row>
    <row r="63" spans="1:235" s="287" customFormat="1" ht="30">
      <c r="A63" s="399" t="s">
        <v>945</v>
      </c>
      <c r="B63" s="492" t="s">
        <v>862</v>
      </c>
      <c r="C63" s="217" t="s">
        <v>1015</v>
      </c>
      <c r="D63" s="607" t="s">
        <v>97</v>
      </c>
      <c r="E63" s="607" t="s">
        <v>97</v>
      </c>
      <c r="F63" s="607">
        <v>0</v>
      </c>
      <c r="G63" s="197" t="s">
        <v>97</v>
      </c>
      <c r="H63" s="197" t="s">
        <v>97</v>
      </c>
      <c r="I63" s="607">
        <v>0</v>
      </c>
      <c r="J63" s="607" t="s">
        <v>97</v>
      </c>
      <c r="K63" s="198" t="s">
        <v>97</v>
      </c>
      <c r="L63" s="198" t="s">
        <v>97</v>
      </c>
      <c r="M63" s="301" t="s">
        <v>97</v>
      </c>
      <c r="N63" s="198" t="s">
        <v>97</v>
      </c>
      <c r="O63" s="301">
        <f t="shared" ref="O63:P63" si="81">SUM(O64:O69)</f>
        <v>0</v>
      </c>
      <c r="P63" s="301">
        <f t="shared" si="81"/>
        <v>0</v>
      </c>
      <c r="Q63" s="198" t="s">
        <v>97</v>
      </c>
      <c r="R63" s="301">
        <f t="shared" si="76"/>
        <v>0</v>
      </c>
      <c r="S63" s="301">
        <f t="shared" si="76"/>
        <v>0</v>
      </c>
      <c r="T63" s="141">
        <v>0</v>
      </c>
      <c r="U63" s="301">
        <f t="shared" si="76"/>
        <v>0</v>
      </c>
      <c r="V63" s="301">
        <v>0</v>
      </c>
      <c r="W63" s="301">
        <f t="shared" si="76"/>
        <v>0</v>
      </c>
      <c r="X63" s="197">
        <v>0</v>
      </c>
      <c r="Y63" s="301">
        <f t="shared" si="76"/>
        <v>0</v>
      </c>
      <c r="Z63" s="301">
        <f t="shared" si="76"/>
        <v>0</v>
      </c>
      <c r="AA63" s="301">
        <f t="shared" si="76"/>
        <v>0</v>
      </c>
      <c r="AB63" s="301">
        <f t="shared" si="76"/>
        <v>0</v>
      </c>
      <c r="AC63" s="301">
        <f t="shared" si="76"/>
        <v>0</v>
      </c>
      <c r="AD63" s="301">
        <f t="shared" si="76"/>
        <v>0</v>
      </c>
      <c r="AE63" s="301">
        <f t="shared" si="76"/>
        <v>0</v>
      </c>
      <c r="AF63" s="614" t="s">
        <v>97</v>
      </c>
      <c r="AG63" s="614" t="s">
        <v>97</v>
      </c>
      <c r="AH63" s="612">
        <v>0</v>
      </c>
      <c r="AI63" s="144" t="s">
        <v>97</v>
      </c>
      <c r="AJ63" s="141">
        <v>0</v>
      </c>
      <c r="AK63" s="612">
        <v>0</v>
      </c>
      <c r="AL63" s="614" t="s">
        <v>97</v>
      </c>
      <c r="AM63" s="197" t="s">
        <v>97</v>
      </c>
      <c r="AN63" s="197" t="s">
        <v>97</v>
      </c>
      <c r="AO63" s="197" t="s">
        <v>97</v>
      </c>
      <c r="AP63" s="197" t="s">
        <v>97</v>
      </c>
      <c r="AQ63" s="197" t="s">
        <v>97</v>
      </c>
      <c r="AR63" s="197" t="s">
        <v>97</v>
      </c>
      <c r="AS63" s="197" t="s">
        <v>97</v>
      </c>
      <c r="AT63" s="612">
        <v>0</v>
      </c>
      <c r="AU63" s="614" t="s">
        <v>97</v>
      </c>
      <c r="AV63" s="612">
        <v>0</v>
      </c>
      <c r="AW63" s="197" t="s">
        <v>97</v>
      </c>
      <c r="AX63" s="197" t="s">
        <v>97</v>
      </c>
      <c r="AY63" s="612">
        <v>0</v>
      </c>
      <c r="AZ63" s="614" t="s">
        <v>97</v>
      </c>
      <c r="BA63" s="197" t="s">
        <v>97</v>
      </c>
      <c r="BB63" s="197" t="s">
        <v>97</v>
      </c>
      <c r="BC63" s="197" t="s">
        <v>97</v>
      </c>
      <c r="BD63" s="197" t="s">
        <v>97</v>
      </c>
      <c r="BE63" s="197" t="s">
        <v>97</v>
      </c>
      <c r="BF63" s="197" t="s">
        <v>97</v>
      </c>
      <c r="BG63" s="197" t="s">
        <v>97</v>
      </c>
      <c r="BH63" s="881">
        <v>0</v>
      </c>
      <c r="BI63" s="614" t="s">
        <v>97</v>
      </c>
      <c r="BJ63" s="612">
        <v>0</v>
      </c>
      <c r="BK63" s="197" t="s">
        <v>97</v>
      </c>
      <c r="BL63" s="197" t="s">
        <v>97</v>
      </c>
      <c r="BM63" s="612">
        <v>0</v>
      </c>
      <c r="BN63" s="619" t="s">
        <v>97</v>
      </c>
      <c r="BO63" s="197" t="s">
        <v>97</v>
      </c>
      <c r="BP63" s="197" t="s">
        <v>97</v>
      </c>
      <c r="BQ63" s="197" t="s">
        <v>97</v>
      </c>
      <c r="BR63" s="197" t="s">
        <v>97</v>
      </c>
      <c r="BS63" s="197" t="s">
        <v>97</v>
      </c>
      <c r="BT63" s="197" t="s">
        <v>97</v>
      </c>
      <c r="BU63" s="197" t="s">
        <v>97</v>
      </c>
      <c r="BV63" s="612">
        <v>0</v>
      </c>
      <c r="BW63" s="619" t="s">
        <v>97</v>
      </c>
      <c r="BX63" s="612">
        <v>0</v>
      </c>
      <c r="BY63" s="197" t="s">
        <v>97</v>
      </c>
      <c r="BZ63" s="197" t="s">
        <v>97</v>
      </c>
      <c r="CA63" s="606">
        <v>0</v>
      </c>
      <c r="CB63" s="606">
        <v>0</v>
      </c>
      <c r="CC63" s="198" t="s">
        <v>97</v>
      </c>
      <c r="CD63" s="198" t="s">
        <v>97</v>
      </c>
      <c r="CE63" s="198" t="s">
        <v>97</v>
      </c>
      <c r="CF63" s="198" t="s">
        <v>97</v>
      </c>
      <c r="CG63" s="198" t="s">
        <v>97</v>
      </c>
      <c r="CH63" s="198" t="s">
        <v>97</v>
      </c>
      <c r="CI63" s="198" t="s">
        <v>97</v>
      </c>
      <c r="CJ63" s="612">
        <v>0</v>
      </c>
      <c r="CK63" s="614" t="s">
        <v>97</v>
      </c>
      <c r="CL63" s="682" t="s">
        <v>97</v>
      </c>
      <c r="CM63" s="197" t="s">
        <v>97</v>
      </c>
      <c r="CN63" s="197" t="s">
        <v>97</v>
      </c>
      <c r="CO63" s="612">
        <v>0</v>
      </c>
      <c r="CP63" s="682" t="s">
        <v>97</v>
      </c>
      <c r="CQ63" s="198" t="s">
        <v>97</v>
      </c>
      <c r="CR63" s="198" t="s">
        <v>97</v>
      </c>
      <c r="CS63" s="198" t="s">
        <v>97</v>
      </c>
      <c r="CT63" s="198" t="s">
        <v>97</v>
      </c>
      <c r="CU63" s="198" t="s">
        <v>97</v>
      </c>
      <c r="CV63" s="198" t="s">
        <v>97</v>
      </c>
      <c r="CW63" s="198" t="s">
        <v>97</v>
      </c>
      <c r="CX63" s="607" t="s">
        <v>97</v>
      </c>
      <c r="CY63" s="607" t="s">
        <v>97</v>
      </c>
      <c r="CZ63" s="607" t="s">
        <v>97</v>
      </c>
      <c r="DA63" s="197" t="s">
        <v>97</v>
      </c>
      <c r="DB63" s="197" t="s">
        <v>97</v>
      </c>
      <c r="DC63" s="607">
        <f t="shared" si="17"/>
        <v>0</v>
      </c>
      <c r="DD63" s="607" t="s">
        <v>97</v>
      </c>
      <c r="DE63" s="198" t="s">
        <v>97</v>
      </c>
      <c r="DF63" s="198" t="s">
        <v>97</v>
      </c>
      <c r="DG63" s="198" t="s">
        <v>97</v>
      </c>
      <c r="DH63" s="198" t="s">
        <v>97</v>
      </c>
      <c r="DI63" s="198" t="s">
        <v>97</v>
      </c>
      <c r="DJ63" s="198" t="s">
        <v>97</v>
      </c>
      <c r="DK63" s="198" t="s">
        <v>97</v>
      </c>
      <c r="DL63" s="306" t="s">
        <v>97</v>
      </c>
    </row>
    <row r="64" spans="1:235" s="314" customFormat="1" ht="30">
      <c r="A64" s="399" t="s">
        <v>946</v>
      </c>
      <c r="B64" s="492" t="s">
        <v>863</v>
      </c>
      <c r="C64" s="217" t="s">
        <v>1016</v>
      </c>
      <c r="D64" s="607" t="s">
        <v>97</v>
      </c>
      <c r="E64" s="607" t="s">
        <v>97</v>
      </c>
      <c r="F64" s="607">
        <v>5.5</v>
      </c>
      <c r="G64" s="197" t="s">
        <v>97</v>
      </c>
      <c r="H64" s="197" t="s">
        <v>97</v>
      </c>
      <c r="I64" s="607">
        <v>0</v>
      </c>
      <c r="J64" s="607" t="s">
        <v>97</v>
      </c>
      <c r="K64" s="198" t="s">
        <v>97</v>
      </c>
      <c r="L64" s="198" t="s">
        <v>97</v>
      </c>
      <c r="M64" s="301" t="s">
        <v>97</v>
      </c>
      <c r="N64" s="198" t="s">
        <v>97</v>
      </c>
      <c r="O64" s="301">
        <f t="shared" ref="O64:P64" si="82">SUM(O65:O70)</f>
        <v>0</v>
      </c>
      <c r="P64" s="301">
        <f t="shared" si="82"/>
        <v>0</v>
      </c>
      <c r="Q64" s="198" t="s">
        <v>97</v>
      </c>
      <c r="R64" s="301">
        <f t="shared" si="76"/>
        <v>0</v>
      </c>
      <c r="S64" s="301">
        <f t="shared" si="76"/>
        <v>0</v>
      </c>
      <c r="T64" s="141">
        <v>0</v>
      </c>
      <c r="U64" s="301">
        <f t="shared" si="76"/>
        <v>0</v>
      </c>
      <c r="V64" s="301">
        <v>0</v>
      </c>
      <c r="W64" s="301">
        <f t="shared" si="76"/>
        <v>0</v>
      </c>
      <c r="X64" s="197">
        <v>0</v>
      </c>
      <c r="Y64" s="301">
        <f t="shared" si="76"/>
        <v>0</v>
      </c>
      <c r="Z64" s="301">
        <f t="shared" si="76"/>
        <v>0</v>
      </c>
      <c r="AA64" s="301">
        <f t="shared" si="76"/>
        <v>0</v>
      </c>
      <c r="AB64" s="301">
        <f t="shared" si="76"/>
        <v>0</v>
      </c>
      <c r="AC64" s="301">
        <f t="shared" si="76"/>
        <v>0</v>
      </c>
      <c r="AD64" s="301">
        <f t="shared" si="76"/>
        <v>0</v>
      </c>
      <c r="AE64" s="301">
        <f t="shared" si="76"/>
        <v>0</v>
      </c>
      <c r="AF64" s="614" t="s">
        <v>97</v>
      </c>
      <c r="AG64" s="614" t="s">
        <v>97</v>
      </c>
      <c r="AH64" s="612">
        <v>0</v>
      </c>
      <c r="AI64" s="198" t="s">
        <v>97</v>
      </c>
      <c r="AJ64" s="197">
        <v>0</v>
      </c>
      <c r="AK64" s="612">
        <v>0</v>
      </c>
      <c r="AL64" s="614" t="s">
        <v>97</v>
      </c>
      <c r="AM64" s="197" t="s">
        <v>97</v>
      </c>
      <c r="AN64" s="197" t="s">
        <v>97</v>
      </c>
      <c r="AO64" s="197" t="s">
        <v>97</v>
      </c>
      <c r="AP64" s="197" t="s">
        <v>97</v>
      </c>
      <c r="AQ64" s="197" t="s">
        <v>97</v>
      </c>
      <c r="AR64" s="197" t="s">
        <v>97</v>
      </c>
      <c r="AS64" s="197" t="s">
        <v>97</v>
      </c>
      <c r="AT64" s="612">
        <v>0</v>
      </c>
      <c r="AU64" s="614" t="s">
        <v>97</v>
      </c>
      <c r="AV64" s="612">
        <v>0</v>
      </c>
      <c r="AW64" s="197" t="s">
        <v>97</v>
      </c>
      <c r="AX64" s="197" t="s">
        <v>97</v>
      </c>
      <c r="AY64" s="612">
        <v>0</v>
      </c>
      <c r="AZ64" s="614" t="s">
        <v>97</v>
      </c>
      <c r="BA64" s="197" t="s">
        <v>97</v>
      </c>
      <c r="BB64" s="197" t="s">
        <v>97</v>
      </c>
      <c r="BC64" s="197" t="s">
        <v>97</v>
      </c>
      <c r="BD64" s="197" t="s">
        <v>97</v>
      </c>
      <c r="BE64" s="197" t="s">
        <v>97</v>
      </c>
      <c r="BF64" s="197" t="s">
        <v>97</v>
      </c>
      <c r="BG64" s="197" t="s">
        <v>97</v>
      </c>
      <c r="BH64" s="881">
        <v>0</v>
      </c>
      <c r="BI64" s="614" t="s">
        <v>97</v>
      </c>
      <c r="BJ64" s="612">
        <v>0</v>
      </c>
      <c r="BK64" s="197" t="s">
        <v>97</v>
      </c>
      <c r="BL64" s="197" t="s">
        <v>97</v>
      </c>
      <c r="BM64" s="612">
        <v>0</v>
      </c>
      <c r="BN64" s="619" t="s">
        <v>97</v>
      </c>
      <c r="BO64" s="197" t="s">
        <v>97</v>
      </c>
      <c r="BP64" s="197" t="s">
        <v>97</v>
      </c>
      <c r="BQ64" s="197" t="s">
        <v>97</v>
      </c>
      <c r="BR64" s="197" t="s">
        <v>97</v>
      </c>
      <c r="BS64" s="197" t="s">
        <v>97</v>
      </c>
      <c r="BT64" s="197" t="s">
        <v>97</v>
      </c>
      <c r="BU64" s="197" t="s">
        <v>97</v>
      </c>
      <c r="BV64" s="612">
        <v>0</v>
      </c>
      <c r="BW64" s="619" t="s">
        <v>97</v>
      </c>
      <c r="BX64" s="612">
        <v>5.5</v>
      </c>
      <c r="BY64" s="197" t="s">
        <v>97</v>
      </c>
      <c r="BZ64" s="197" t="s">
        <v>97</v>
      </c>
      <c r="CA64" s="606">
        <v>0</v>
      </c>
      <c r="CB64" s="606">
        <v>0</v>
      </c>
      <c r="CC64" s="198" t="s">
        <v>97</v>
      </c>
      <c r="CD64" s="198" t="s">
        <v>97</v>
      </c>
      <c r="CE64" s="198" t="s">
        <v>97</v>
      </c>
      <c r="CF64" s="198" t="s">
        <v>97</v>
      </c>
      <c r="CG64" s="198" t="s">
        <v>97</v>
      </c>
      <c r="CH64" s="198" t="s">
        <v>97</v>
      </c>
      <c r="CI64" s="198" t="s">
        <v>97</v>
      </c>
      <c r="CJ64" s="612">
        <v>0</v>
      </c>
      <c r="CK64" s="614" t="s">
        <v>97</v>
      </c>
      <c r="CL64" s="682" t="s">
        <v>97</v>
      </c>
      <c r="CM64" s="197" t="s">
        <v>97</v>
      </c>
      <c r="CN64" s="197" t="s">
        <v>97</v>
      </c>
      <c r="CO64" s="612">
        <v>0</v>
      </c>
      <c r="CP64" s="682" t="s">
        <v>97</v>
      </c>
      <c r="CQ64" s="198" t="s">
        <v>97</v>
      </c>
      <c r="CR64" s="198" t="s">
        <v>97</v>
      </c>
      <c r="CS64" s="198" t="s">
        <v>97</v>
      </c>
      <c r="CT64" s="198" t="s">
        <v>97</v>
      </c>
      <c r="CU64" s="198" t="s">
        <v>97</v>
      </c>
      <c r="CV64" s="198" t="s">
        <v>97</v>
      </c>
      <c r="CW64" s="198" t="s">
        <v>97</v>
      </c>
      <c r="CX64" s="607" t="s">
        <v>97</v>
      </c>
      <c r="CY64" s="607" t="s">
        <v>97</v>
      </c>
      <c r="CZ64" s="607">
        <v>5.5</v>
      </c>
      <c r="DA64" s="197" t="s">
        <v>97</v>
      </c>
      <c r="DB64" s="197" t="s">
        <v>97</v>
      </c>
      <c r="DC64" s="607">
        <f t="shared" si="17"/>
        <v>0</v>
      </c>
      <c r="DD64" s="607" t="s">
        <v>97</v>
      </c>
      <c r="DE64" s="198" t="s">
        <v>97</v>
      </c>
      <c r="DF64" s="198" t="s">
        <v>97</v>
      </c>
      <c r="DG64" s="198" t="s">
        <v>97</v>
      </c>
      <c r="DH64" s="198" t="s">
        <v>97</v>
      </c>
      <c r="DI64" s="198" t="s">
        <v>97</v>
      </c>
      <c r="DJ64" s="198" t="s">
        <v>97</v>
      </c>
      <c r="DK64" s="198" t="s">
        <v>97</v>
      </c>
      <c r="DL64" s="216" t="s">
        <v>97</v>
      </c>
    </row>
    <row r="65" spans="1:235" s="289" customFormat="1" ht="34.5" customHeight="1">
      <c r="A65" s="399" t="s">
        <v>947</v>
      </c>
      <c r="B65" s="492" t="s">
        <v>863</v>
      </c>
      <c r="C65" s="217" t="s">
        <v>1017</v>
      </c>
      <c r="D65" s="607" t="s">
        <v>97</v>
      </c>
      <c r="E65" s="607" t="s">
        <v>97</v>
      </c>
      <c r="F65" s="607">
        <v>0</v>
      </c>
      <c r="G65" s="197" t="s">
        <v>97</v>
      </c>
      <c r="H65" s="197" t="s">
        <v>97</v>
      </c>
      <c r="I65" s="607">
        <v>0</v>
      </c>
      <c r="J65" s="607" t="s">
        <v>97</v>
      </c>
      <c r="K65" s="198" t="s">
        <v>97</v>
      </c>
      <c r="L65" s="198" t="s">
        <v>97</v>
      </c>
      <c r="M65" s="301" t="s">
        <v>97</v>
      </c>
      <c r="N65" s="198" t="s">
        <v>97</v>
      </c>
      <c r="O65" s="301">
        <f t="shared" ref="O65:P65" si="83">SUM(O66:O71)</f>
        <v>0</v>
      </c>
      <c r="P65" s="301">
        <f t="shared" si="83"/>
        <v>0</v>
      </c>
      <c r="Q65" s="198" t="s">
        <v>97</v>
      </c>
      <c r="R65" s="301">
        <f t="shared" si="76"/>
        <v>0</v>
      </c>
      <c r="S65" s="301">
        <f t="shared" si="76"/>
        <v>0</v>
      </c>
      <c r="T65" s="141">
        <v>0</v>
      </c>
      <c r="U65" s="301">
        <f t="shared" si="76"/>
        <v>0</v>
      </c>
      <c r="V65" s="301">
        <v>0</v>
      </c>
      <c r="W65" s="301">
        <f t="shared" si="76"/>
        <v>0</v>
      </c>
      <c r="X65" s="197">
        <v>0</v>
      </c>
      <c r="Y65" s="301">
        <f t="shared" si="76"/>
        <v>0</v>
      </c>
      <c r="Z65" s="301">
        <f t="shared" si="76"/>
        <v>0</v>
      </c>
      <c r="AA65" s="301">
        <f t="shared" si="76"/>
        <v>0</v>
      </c>
      <c r="AB65" s="301">
        <f t="shared" si="76"/>
        <v>0</v>
      </c>
      <c r="AC65" s="301">
        <f t="shared" si="76"/>
        <v>0</v>
      </c>
      <c r="AD65" s="301">
        <f t="shared" si="76"/>
        <v>0</v>
      </c>
      <c r="AE65" s="301">
        <f t="shared" si="76"/>
        <v>0</v>
      </c>
      <c r="AF65" s="614" t="s">
        <v>97</v>
      </c>
      <c r="AG65" s="614" t="s">
        <v>97</v>
      </c>
      <c r="AH65" s="612">
        <v>0</v>
      </c>
      <c r="AI65" s="144" t="s">
        <v>97</v>
      </c>
      <c r="AJ65" s="141">
        <v>0</v>
      </c>
      <c r="AK65" s="612">
        <v>0</v>
      </c>
      <c r="AL65" s="614" t="s">
        <v>97</v>
      </c>
      <c r="AM65" s="197" t="s">
        <v>97</v>
      </c>
      <c r="AN65" s="197" t="s">
        <v>97</v>
      </c>
      <c r="AO65" s="197" t="s">
        <v>97</v>
      </c>
      <c r="AP65" s="197" t="s">
        <v>97</v>
      </c>
      <c r="AQ65" s="197" t="s">
        <v>97</v>
      </c>
      <c r="AR65" s="197" t="s">
        <v>97</v>
      </c>
      <c r="AS65" s="197" t="s">
        <v>97</v>
      </c>
      <c r="AT65" s="612">
        <v>0</v>
      </c>
      <c r="AU65" s="614" t="s">
        <v>97</v>
      </c>
      <c r="AV65" s="612">
        <v>0</v>
      </c>
      <c r="AW65" s="197" t="s">
        <v>97</v>
      </c>
      <c r="AX65" s="197" t="s">
        <v>97</v>
      </c>
      <c r="AY65" s="612">
        <v>0</v>
      </c>
      <c r="AZ65" s="614" t="s">
        <v>97</v>
      </c>
      <c r="BA65" s="197" t="s">
        <v>97</v>
      </c>
      <c r="BB65" s="197" t="s">
        <v>97</v>
      </c>
      <c r="BC65" s="197" t="s">
        <v>97</v>
      </c>
      <c r="BD65" s="197" t="s">
        <v>97</v>
      </c>
      <c r="BE65" s="197" t="s">
        <v>97</v>
      </c>
      <c r="BF65" s="197" t="s">
        <v>97</v>
      </c>
      <c r="BG65" s="197" t="s">
        <v>97</v>
      </c>
      <c r="BH65" s="881">
        <v>0</v>
      </c>
      <c r="BI65" s="614" t="s">
        <v>97</v>
      </c>
      <c r="BJ65" s="612">
        <v>0</v>
      </c>
      <c r="BK65" s="197" t="s">
        <v>97</v>
      </c>
      <c r="BL65" s="197" t="s">
        <v>97</v>
      </c>
      <c r="BM65" s="612">
        <v>0</v>
      </c>
      <c r="BN65" s="619" t="s">
        <v>97</v>
      </c>
      <c r="BO65" s="197" t="s">
        <v>97</v>
      </c>
      <c r="BP65" s="197" t="s">
        <v>97</v>
      </c>
      <c r="BQ65" s="197" t="s">
        <v>97</v>
      </c>
      <c r="BR65" s="197" t="s">
        <v>97</v>
      </c>
      <c r="BS65" s="197" t="s">
        <v>97</v>
      </c>
      <c r="BT65" s="197" t="s">
        <v>97</v>
      </c>
      <c r="BU65" s="197" t="s">
        <v>97</v>
      </c>
      <c r="BV65" s="612">
        <v>0</v>
      </c>
      <c r="BW65" s="619" t="s">
        <v>97</v>
      </c>
      <c r="BX65" s="612">
        <v>0</v>
      </c>
      <c r="BY65" s="197" t="s">
        <v>97</v>
      </c>
      <c r="BZ65" s="197" t="s">
        <v>97</v>
      </c>
      <c r="CA65" s="606">
        <v>0</v>
      </c>
      <c r="CB65" s="606">
        <v>0</v>
      </c>
      <c r="CC65" s="198" t="s">
        <v>97</v>
      </c>
      <c r="CD65" s="198" t="s">
        <v>97</v>
      </c>
      <c r="CE65" s="198" t="s">
        <v>97</v>
      </c>
      <c r="CF65" s="198" t="s">
        <v>97</v>
      </c>
      <c r="CG65" s="198" t="s">
        <v>97</v>
      </c>
      <c r="CH65" s="198" t="s">
        <v>97</v>
      </c>
      <c r="CI65" s="198" t="s">
        <v>97</v>
      </c>
      <c r="CJ65" s="612">
        <v>0</v>
      </c>
      <c r="CK65" s="614" t="s">
        <v>97</v>
      </c>
      <c r="CL65" s="682" t="s">
        <v>97</v>
      </c>
      <c r="CM65" s="197" t="s">
        <v>97</v>
      </c>
      <c r="CN65" s="197" t="s">
        <v>97</v>
      </c>
      <c r="CO65" s="612">
        <v>0</v>
      </c>
      <c r="CP65" s="682" t="s">
        <v>97</v>
      </c>
      <c r="CQ65" s="198" t="s">
        <v>97</v>
      </c>
      <c r="CR65" s="198" t="s">
        <v>97</v>
      </c>
      <c r="CS65" s="198" t="s">
        <v>97</v>
      </c>
      <c r="CT65" s="198" t="s">
        <v>97</v>
      </c>
      <c r="CU65" s="198" t="s">
        <v>97</v>
      </c>
      <c r="CV65" s="198" t="s">
        <v>97</v>
      </c>
      <c r="CW65" s="198" t="s">
        <v>97</v>
      </c>
      <c r="CX65" s="607" t="s">
        <v>97</v>
      </c>
      <c r="CY65" s="607" t="s">
        <v>97</v>
      </c>
      <c r="CZ65" s="607" t="s">
        <v>97</v>
      </c>
      <c r="DA65" s="197" t="s">
        <v>97</v>
      </c>
      <c r="DB65" s="197" t="s">
        <v>97</v>
      </c>
      <c r="DC65" s="607">
        <f t="shared" si="17"/>
        <v>0</v>
      </c>
      <c r="DD65" s="607" t="s">
        <v>97</v>
      </c>
      <c r="DE65" s="198" t="s">
        <v>97</v>
      </c>
      <c r="DF65" s="198" t="s">
        <v>97</v>
      </c>
      <c r="DG65" s="198" t="s">
        <v>97</v>
      </c>
      <c r="DH65" s="198" t="s">
        <v>97</v>
      </c>
      <c r="DI65" s="198" t="s">
        <v>97</v>
      </c>
      <c r="DJ65" s="198" t="s">
        <v>97</v>
      </c>
      <c r="DK65" s="198" t="s">
        <v>97</v>
      </c>
      <c r="DL65" s="306" t="s">
        <v>97</v>
      </c>
      <c r="DM65" s="288"/>
      <c r="DN65" s="288"/>
      <c r="DO65" s="288"/>
      <c r="DP65" s="288"/>
      <c r="DQ65" s="288"/>
      <c r="DR65" s="288"/>
      <c r="DS65" s="288"/>
      <c r="DT65" s="288"/>
      <c r="DU65" s="288"/>
      <c r="DV65" s="288"/>
      <c r="DW65" s="288"/>
      <c r="DX65" s="288"/>
      <c r="DY65" s="288"/>
      <c r="DZ65" s="288"/>
      <c r="EA65" s="288"/>
      <c r="EB65" s="288"/>
      <c r="EC65" s="288"/>
      <c r="ED65" s="288"/>
      <c r="EE65" s="288"/>
      <c r="EF65" s="288"/>
      <c r="EG65" s="288"/>
      <c r="EH65" s="288"/>
      <c r="EI65" s="288"/>
      <c r="EJ65" s="288"/>
      <c r="EK65" s="288"/>
      <c r="EL65" s="288"/>
      <c r="EM65" s="288"/>
      <c r="EN65" s="288"/>
      <c r="EO65" s="288"/>
      <c r="EP65" s="288"/>
      <c r="EQ65" s="288"/>
      <c r="ER65" s="288"/>
      <c r="ES65" s="288"/>
      <c r="ET65" s="288"/>
      <c r="EU65" s="288"/>
      <c r="EV65" s="288"/>
      <c r="EW65" s="288"/>
      <c r="EX65" s="288"/>
      <c r="EY65" s="288"/>
      <c r="EZ65" s="288"/>
      <c r="FA65" s="288"/>
      <c r="FB65" s="288"/>
      <c r="FC65" s="288"/>
      <c r="FD65" s="288"/>
      <c r="FE65" s="288"/>
      <c r="FF65" s="288"/>
      <c r="FG65" s="288"/>
      <c r="FH65" s="288"/>
      <c r="FI65" s="288"/>
      <c r="FJ65" s="288"/>
      <c r="FK65" s="288"/>
      <c r="FL65" s="288"/>
      <c r="FM65" s="288"/>
      <c r="FN65" s="288"/>
      <c r="FO65" s="288"/>
      <c r="FP65" s="288"/>
      <c r="FQ65" s="288"/>
      <c r="FR65" s="288"/>
      <c r="FS65" s="288"/>
      <c r="FT65" s="288"/>
      <c r="FU65" s="288"/>
      <c r="FV65" s="288"/>
      <c r="FW65" s="288"/>
      <c r="FX65" s="288"/>
      <c r="FY65" s="288"/>
      <c r="FZ65" s="288"/>
      <c r="GA65" s="288"/>
      <c r="GB65" s="288"/>
      <c r="GC65" s="288"/>
      <c r="GD65" s="288"/>
      <c r="GE65" s="288"/>
      <c r="GF65" s="288"/>
      <c r="GG65" s="288"/>
      <c r="GH65" s="288"/>
      <c r="GI65" s="288"/>
      <c r="GJ65" s="288"/>
      <c r="GK65" s="288"/>
      <c r="GL65" s="288"/>
      <c r="GM65" s="288"/>
      <c r="GN65" s="288"/>
      <c r="GO65" s="288"/>
      <c r="GP65" s="288"/>
      <c r="GQ65" s="288"/>
      <c r="GR65" s="288"/>
      <c r="GS65" s="288"/>
      <c r="GT65" s="288"/>
      <c r="GU65" s="288"/>
      <c r="GV65" s="288"/>
      <c r="GW65" s="288"/>
      <c r="GX65" s="288"/>
      <c r="GY65" s="288"/>
      <c r="GZ65" s="288"/>
      <c r="HA65" s="288"/>
      <c r="HB65" s="288"/>
      <c r="HC65" s="288"/>
      <c r="HD65" s="288"/>
      <c r="HE65" s="288"/>
      <c r="HF65" s="288"/>
      <c r="HG65" s="288"/>
      <c r="HH65" s="288"/>
      <c r="HI65" s="288"/>
      <c r="HJ65" s="288"/>
      <c r="HK65" s="288"/>
      <c r="HL65" s="288"/>
      <c r="HM65" s="288"/>
      <c r="HN65" s="288"/>
      <c r="HO65" s="288"/>
      <c r="HP65" s="288"/>
      <c r="HQ65" s="288"/>
      <c r="HR65" s="288"/>
      <c r="HS65" s="288"/>
      <c r="HT65" s="288"/>
      <c r="HU65" s="288"/>
      <c r="HV65" s="288"/>
      <c r="HW65" s="288"/>
      <c r="HX65" s="288"/>
      <c r="HY65" s="288"/>
      <c r="HZ65" s="288"/>
      <c r="IA65" s="288"/>
    </row>
    <row r="66" spans="1:235" s="289" customFormat="1" ht="30.75" customHeight="1">
      <c r="A66" s="399" t="s">
        <v>948</v>
      </c>
      <c r="B66" s="492" t="s">
        <v>864</v>
      </c>
      <c r="C66" s="217" t="s">
        <v>1018</v>
      </c>
      <c r="D66" s="607" t="s">
        <v>97</v>
      </c>
      <c r="E66" s="607" t="s">
        <v>97</v>
      </c>
      <c r="F66" s="607">
        <v>10</v>
      </c>
      <c r="G66" s="197" t="s">
        <v>97</v>
      </c>
      <c r="H66" s="197" t="s">
        <v>97</v>
      </c>
      <c r="I66" s="607">
        <v>0</v>
      </c>
      <c r="J66" s="607" t="s">
        <v>97</v>
      </c>
      <c r="K66" s="198" t="s">
        <v>97</v>
      </c>
      <c r="L66" s="198" t="s">
        <v>97</v>
      </c>
      <c r="M66" s="301" t="s">
        <v>97</v>
      </c>
      <c r="N66" s="198" t="s">
        <v>97</v>
      </c>
      <c r="O66" s="301">
        <f t="shared" ref="O66:P66" si="84">SUM(O67:O72)</f>
        <v>0</v>
      </c>
      <c r="P66" s="301">
        <f t="shared" si="84"/>
        <v>0</v>
      </c>
      <c r="Q66" s="198" t="s">
        <v>97</v>
      </c>
      <c r="R66" s="301">
        <f t="shared" si="76"/>
        <v>0</v>
      </c>
      <c r="S66" s="301">
        <f t="shared" si="76"/>
        <v>0</v>
      </c>
      <c r="T66" s="141">
        <v>0</v>
      </c>
      <c r="U66" s="301">
        <f t="shared" si="76"/>
        <v>0</v>
      </c>
      <c r="V66" s="301">
        <v>0</v>
      </c>
      <c r="W66" s="301">
        <f t="shared" si="76"/>
        <v>0</v>
      </c>
      <c r="X66" s="197">
        <v>0</v>
      </c>
      <c r="Y66" s="301">
        <f t="shared" si="76"/>
        <v>0</v>
      </c>
      <c r="Z66" s="301">
        <f t="shared" si="76"/>
        <v>0</v>
      </c>
      <c r="AA66" s="301">
        <f t="shared" si="76"/>
        <v>0</v>
      </c>
      <c r="AB66" s="301">
        <f t="shared" si="76"/>
        <v>0</v>
      </c>
      <c r="AC66" s="301">
        <f t="shared" si="76"/>
        <v>0</v>
      </c>
      <c r="AD66" s="301">
        <f t="shared" si="76"/>
        <v>0</v>
      </c>
      <c r="AE66" s="301">
        <f t="shared" si="76"/>
        <v>0</v>
      </c>
      <c r="AF66" s="614" t="s">
        <v>97</v>
      </c>
      <c r="AG66" s="614" t="s">
        <v>97</v>
      </c>
      <c r="AH66" s="612">
        <v>0</v>
      </c>
      <c r="AI66" s="144" t="s">
        <v>97</v>
      </c>
      <c r="AJ66" s="141">
        <v>0</v>
      </c>
      <c r="AK66" s="612">
        <v>0</v>
      </c>
      <c r="AL66" s="614" t="s">
        <v>97</v>
      </c>
      <c r="AM66" s="197" t="s">
        <v>97</v>
      </c>
      <c r="AN66" s="197" t="s">
        <v>97</v>
      </c>
      <c r="AO66" s="197" t="s">
        <v>97</v>
      </c>
      <c r="AP66" s="197" t="s">
        <v>97</v>
      </c>
      <c r="AQ66" s="197" t="s">
        <v>97</v>
      </c>
      <c r="AR66" s="197" t="s">
        <v>97</v>
      </c>
      <c r="AS66" s="197" t="s">
        <v>97</v>
      </c>
      <c r="AT66" s="612">
        <v>0</v>
      </c>
      <c r="AU66" s="614" t="s">
        <v>97</v>
      </c>
      <c r="AV66" s="612">
        <v>0</v>
      </c>
      <c r="AW66" s="197" t="s">
        <v>97</v>
      </c>
      <c r="AX66" s="197" t="s">
        <v>97</v>
      </c>
      <c r="AY66" s="612">
        <v>0</v>
      </c>
      <c r="AZ66" s="614" t="s">
        <v>97</v>
      </c>
      <c r="BA66" s="197" t="s">
        <v>97</v>
      </c>
      <c r="BB66" s="197" t="s">
        <v>97</v>
      </c>
      <c r="BC66" s="197" t="s">
        <v>97</v>
      </c>
      <c r="BD66" s="197" t="s">
        <v>97</v>
      </c>
      <c r="BE66" s="197" t="s">
        <v>97</v>
      </c>
      <c r="BF66" s="197" t="s">
        <v>97</v>
      </c>
      <c r="BG66" s="197" t="s">
        <v>97</v>
      </c>
      <c r="BH66" s="881">
        <v>0</v>
      </c>
      <c r="BI66" s="614" t="s">
        <v>97</v>
      </c>
      <c r="BJ66" s="612">
        <v>0</v>
      </c>
      <c r="BK66" s="197" t="s">
        <v>97</v>
      </c>
      <c r="BL66" s="197" t="s">
        <v>97</v>
      </c>
      <c r="BM66" s="612">
        <v>0</v>
      </c>
      <c r="BN66" s="619" t="s">
        <v>97</v>
      </c>
      <c r="BO66" s="197" t="s">
        <v>97</v>
      </c>
      <c r="BP66" s="197" t="s">
        <v>97</v>
      </c>
      <c r="BQ66" s="197" t="s">
        <v>97</v>
      </c>
      <c r="BR66" s="197" t="s">
        <v>97</v>
      </c>
      <c r="BS66" s="197" t="s">
        <v>97</v>
      </c>
      <c r="BT66" s="197" t="s">
        <v>97</v>
      </c>
      <c r="BU66" s="197" t="s">
        <v>97</v>
      </c>
      <c r="BV66" s="612">
        <v>0</v>
      </c>
      <c r="BW66" s="619" t="s">
        <v>97</v>
      </c>
      <c r="BX66" s="612">
        <v>0</v>
      </c>
      <c r="BY66" s="197" t="s">
        <v>97</v>
      </c>
      <c r="BZ66" s="197" t="s">
        <v>97</v>
      </c>
      <c r="CA66" s="606">
        <v>0</v>
      </c>
      <c r="CB66" s="606">
        <v>0</v>
      </c>
      <c r="CC66" s="198" t="s">
        <v>97</v>
      </c>
      <c r="CD66" s="198" t="s">
        <v>97</v>
      </c>
      <c r="CE66" s="198" t="s">
        <v>97</v>
      </c>
      <c r="CF66" s="198" t="s">
        <v>97</v>
      </c>
      <c r="CG66" s="198" t="s">
        <v>97</v>
      </c>
      <c r="CH66" s="198" t="s">
        <v>97</v>
      </c>
      <c r="CI66" s="198" t="s">
        <v>97</v>
      </c>
      <c r="CJ66" s="612">
        <v>0</v>
      </c>
      <c r="CK66" s="614" t="s">
        <v>97</v>
      </c>
      <c r="CL66" s="918">
        <v>10</v>
      </c>
      <c r="CM66" s="197" t="s">
        <v>97</v>
      </c>
      <c r="CN66" s="197" t="s">
        <v>97</v>
      </c>
      <c r="CO66" s="612">
        <v>0</v>
      </c>
      <c r="CP66" s="682" t="s">
        <v>97</v>
      </c>
      <c r="CQ66" s="198" t="s">
        <v>97</v>
      </c>
      <c r="CR66" s="198" t="s">
        <v>97</v>
      </c>
      <c r="CS66" s="198" t="s">
        <v>97</v>
      </c>
      <c r="CT66" s="198" t="s">
        <v>97</v>
      </c>
      <c r="CU66" s="198" t="s">
        <v>97</v>
      </c>
      <c r="CV66" s="198" t="s">
        <v>97</v>
      </c>
      <c r="CW66" s="198" t="s">
        <v>97</v>
      </c>
      <c r="CX66" s="607" t="s">
        <v>97</v>
      </c>
      <c r="CY66" s="607" t="s">
        <v>97</v>
      </c>
      <c r="CZ66" s="607">
        <f>CL66++BX66+BJ66+AV66+AH66</f>
        <v>10</v>
      </c>
      <c r="DA66" s="197" t="s">
        <v>97</v>
      </c>
      <c r="DB66" s="197" t="s">
        <v>97</v>
      </c>
      <c r="DC66" s="607">
        <f t="shared" si="17"/>
        <v>0</v>
      </c>
      <c r="DD66" s="607" t="s">
        <v>97</v>
      </c>
      <c r="DE66" s="198" t="s">
        <v>97</v>
      </c>
      <c r="DF66" s="198" t="s">
        <v>97</v>
      </c>
      <c r="DG66" s="198" t="s">
        <v>97</v>
      </c>
      <c r="DH66" s="198" t="s">
        <v>97</v>
      </c>
      <c r="DI66" s="198" t="s">
        <v>97</v>
      </c>
      <c r="DJ66" s="198" t="s">
        <v>97</v>
      </c>
      <c r="DK66" s="198" t="s">
        <v>97</v>
      </c>
      <c r="DL66" s="306" t="s">
        <v>97</v>
      </c>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c r="GA66" s="288"/>
      <c r="GB66" s="288"/>
      <c r="GC66" s="288"/>
      <c r="GD66" s="288"/>
      <c r="GE66" s="288"/>
      <c r="GF66" s="288"/>
      <c r="GG66" s="288"/>
      <c r="GH66" s="288"/>
      <c r="GI66" s="288"/>
      <c r="GJ66" s="288"/>
      <c r="GK66" s="288"/>
      <c r="GL66" s="288"/>
      <c r="GM66" s="288"/>
      <c r="GN66" s="288"/>
      <c r="GO66" s="288"/>
      <c r="GP66" s="288"/>
      <c r="GQ66" s="288"/>
      <c r="GR66" s="288"/>
      <c r="GS66" s="288"/>
      <c r="GT66" s="288"/>
      <c r="GU66" s="288"/>
      <c r="GV66" s="288"/>
      <c r="GW66" s="288"/>
      <c r="GX66" s="288"/>
      <c r="GY66" s="288"/>
      <c r="GZ66" s="288"/>
      <c r="HA66" s="288"/>
      <c r="HB66" s="288"/>
      <c r="HC66" s="288"/>
      <c r="HD66" s="288"/>
      <c r="HE66" s="288"/>
      <c r="HF66" s="288"/>
      <c r="HG66" s="288"/>
      <c r="HH66" s="288"/>
      <c r="HI66" s="288"/>
      <c r="HJ66" s="288"/>
      <c r="HK66" s="288"/>
      <c r="HL66" s="288"/>
      <c r="HM66" s="288"/>
      <c r="HN66" s="288"/>
      <c r="HO66" s="288"/>
      <c r="HP66" s="288"/>
      <c r="HQ66" s="288"/>
      <c r="HR66" s="288"/>
      <c r="HS66" s="288"/>
      <c r="HT66" s="288"/>
      <c r="HU66" s="288"/>
      <c r="HV66" s="288"/>
      <c r="HW66" s="288"/>
      <c r="HX66" s="288"/>
      <c r="HY66" s="288"/>
      <c r="HZ66" s="288"/>
      <c r="IA66" s="288"/>
    </row>
    <row r="67" spans="1:235" s="291" customFormat="1" ht="30" customHeight="1">
      <c r="A67" s="399" t="s">
        <v>949</v>
      </c>
      <c r="B67" s="492" t="s">
        <v>864</v>
      </c>
      <c r="C67" s="217" t="s">
        <v>1019</v>
      </c>
      <c r="D67" s="607" t="s">
        <v>97</v>
      </c>
      <c r="E67" s="607" t="s">
        <v>97</v>
      </c>
      <c r="F67" s="607">
        <v>0</v>
      </c>
      <c r="G67" s="197" t="s">
        <v>97</v>
      </c>
      <c r="H67" s="197" t="s">
        <v>97</v>
      </c>
      <c r="I67" s="607">
        <v>0</v>
      </c>
      <c r="J67" s="607" t="s">
        <v>97</v>
      </c>
      <c r="K67" s="198" t="s">
        <v>97</v>
      </c>
      <c r="L67" s="198" t="s">
        <v>97</v>
      </c>
      <c r="M67" s="301" t="s">
        <v>97</v>
      </c>
      <c r="N67" s="198" t="s">
        <v>97</v>
      </c>
      <c r="O67" s="301">
        <f t="shared" ref="O67:P67" si="85">SUM(O68:O73)</f>
        <v>0</v>
      </c>
      <c r="P67" s="301">
        <f t="shared" si="85"/>
        <v>0</v>
      </c>
      <c r="Q67" s="198" t="s">
        <v>97</v>
      </c>
      <c r="R67" s="301">
        <f t="shared" si="76"/>
        <v>0</v>
      </c>
      <c r="S67" s="301">
        <f t="shared" si="76"/>
        <v>0</v>
      </c>
      <c r="T67" s="141">
        <v>0</v>
      </c>
      <c r="U67" s="301">
        <f t="shared" si="76"/>
        <v>0</v>
      </c>
      <c r="V67" s="301">
        <v>0</v>
      </c>
      <c r="W67" s="301">
        <f t="shared" si="76"/>
        <v>0</v>
      </c>
      <c r="X67" s="197">
        <v>0</v>
      </c>
      <c r="Y67" s="301">
        <f t="shared" si="76"/>
        <v>0</v>
      </c>
      <c r="Z67" s="301">
        <f t="shared" si="76"/>
        <v>0</v>
      </c>
      <c r="AA67" s="301">
        <f t="shared" si="76"/>
        <v>0</v>
      </c>
      <c r="AB67" s="301">
        <f t="shared" si="76"/>
        <v>0</v>
      </c>
      <c r="AC67" s="301">
        <f t="shared" si="76"/>
        <v>0</v>
      </c>
      <c r="AD67" s="301">
        <f t="shared" si="76"/>
        <v>0</v>
      </c>
      <c r="AE67" s="301">
        <f t="shared" si="76"/>
        <v>0</v>
      </c>
      <c r="AF67" s="614" t="s">
        <v>97</v>
      </c>
      <c r="AG67" s="614" t="s">
        <v>97</v>
      </c>
      <c r="AH67" s="612">
        <v>0</v>
      </c>
      <c r="AI67" s="144" t="s">
        <v>97</v>
      </c>
      <c r="AJ67" s="141">
        <f t="shared" ref="AJ67:AJ72" si="86">AJ69</f>
        <v>0</v>
      </c>
      <c r="AK67" s="612">
        <v>0</v>
      </c>
      <c r="AL67" s="614" t="s">
        <v>97</v>
      </c>
      <c r="AM67" s="197" t="s">
        <v>97</v>
      </c>
      <c r="AN67" s="197" t="s">
        <v>97</v>
      </c>
      <c r="AO67" s="197" t="s">
        <v>97</v>
      </c>
      <c r="AP67" s="197" t="s">
        <v>97</v>
      </c>
      <c r="AQ67" s="197" t="s">
        <v>97</v>
      </c>
      <c r="AR67" s="197" t="s">
        <v>97</v>
      </c>
      <c r="AS67" s="197" t="s">
        <v>97</v>
      </c>
      <c r="AT67" s="612">
        <v>0</v>
      </c>
      <c r="AU67" s="614" t="s">
        <v>97</v>
      </c>
      <c r="AV67" s="612">
        <v>0</v>
      </c>
      <c r="AW67" s="197" t="s">
        <v>97</v>
      </c>
      <c r="AX67" s="197" t="s">
        <v>97</v>
      </c>
      <c r="AY67" s="612">
        <v>0</v>
      </c>
      <c r="AZ67" s="614" t="s">
        <v>97</v>
      </c>
      <c r="BA67" s="197" t="s">
        <v>97</v>
      </c>
      <c r="BB67" s="197" t="s">
        <v>97</v>
      </c>
      <c r="BC67" s="197" t="s">
        <v>97</v>
      </c>
      <c r="BD67" s="197" t="s">
        <v>97</v>
      </c>
      <c r="BE67" s="197" t="s">
        <v>97</v>
      </c>
      <c r="BF67" s="197" t="s">
        <v>97</v>
      </c>
      <c r="BG67" s="197" t="s">
        <v>97</v>
      </c>
      <c r="BH67" s="881">
        <v>0</v>
      </c>
      <c r="BI67" s="614" t="s">
        <v>97</v>
      </c>
      <c r="BJ67" s="612">
        <v>0</v>
      </c>
      <c r="BK67" s="197" t="s">
        <v>97</v>
      </c>
      <c r="BL67" s="197" t="s">
        <v>97</v>
      </c>
      <c r="BM67" s="612">
        <v>0</v>
      </c>
      <c r="BN67" s="619" t="s">
        <v>97</v>
      </c>
      <c r="BO67" s="197" t="s">
        <v>97</v>
      </c>
      <c r="BP67" s="197" t="s">
        <v>97</v>
      </c>
      <c r="BQ67" s="197" t="s">
        <v>97</v>
      </c>
      <c r="BR67" s="197" t="s">
        <v>97</v>
      </c>
      <c r="BS67" s="197" t="s">
        <v>97</v>
      </c>
      <c r="BT67" s="197" t="s">
        <v>97</v>
      </c>
      <c r="BU67" s="197" t="s">
        <v>97</v>
      </c>
      <c r="BV67" s="612">
        <v>0</v>
      </c>
      <c r="BW67" s="614" t="s">
        <v>97</v>
      </c>
      <c r="BX67" s="612">
        <v>0</v>
      </c>
      <c r="BY67" s="197" t="s">
        <v>97</v>
      </c>
      <c r="BZ67" s="197" t="s">
        <v>97</v>
      </c>
      <c r="CA67" s="612">
        <v>0</v>
      </c>
      <c r="CB67" s="612">
        <v>0</v>
      </c>
      <c r="CC67" s="198" t="s">
        <v>97</v>
      </c>
      <c r="CD67" s="198" t="s">
        <v>97</v>
      </c>
      <c r="CE67" s="198" t="s">
        <v>97</v>
      </c>
      <c r="CF67" s="198" t="s">
        <v>97</v>
      </c>
      <c r="CG67" s="198" t="s">
        <v>97</v>
      </c>
      <c r="CH67" s="198" t="s">
        <v>97</v>
      </c>
      <c r="CI67" s="198" t="s">
        <v>97</v>
      </c>
      <c r="CJ67" s="612">
        <v>0</v>
      </c>
      <c r="CK67" s="614" t="s">
        <v>97</v>
      </c>
      <c r="CL67" s="682" t="s">
        <v>97</v>
      </c>
      <c r="CM67" s="197" t="s">
        <v>97</v>
      </c>
      <c r="CN67" s="197" t="s">
        <v>97</v>
      </c>
      <c r="CO67" s="612">
        <v>0</v>
      </c>
      <c r="CP67" s="682" t="s">
        <v>97</v>
      </c>
      <c r="CQ67" s="198" t="s">
        <v>97</v>
      </c>
      <c r="CR67" s="198" t="s">
        <v>97</v>
      </c>
      <c r="CS67" s="198" t="s">
        <v>97</v>
      </c>
      <c r="CT67" s="198" t="s">
        <v>97</v>
      </c>
      <c r="CU67" s="198" t="s">
        <v>97</v>
      </c>
      <c r="CV67" s="198" t="s">
        <v>97</v>
      </c>
      <c r="CW67" s="198" t="s">
        <v>97</v>
      </c>
      <c r="CX67" s="607" t="s">
        <v>97</v>
      </c>
      <c r="CY67" s="607" t="s">
        <v>97</v>
      </c>
      <c r="CZ67" s="607" t="s">
        <v>97</v>
      </c>
      <c r="DA67" s="197" t="s">
        <v>97</v>
      </c>
      <c r="DB67" s="197" t="s">
        <v>97</v>
      </c>
      <c r="DC67" s="607">
        <f t="shared" si="17"/>
        <v>0</v>
      </c>
      <c r="DD67" s="607" t="s">
        <v>97</v>
      </c>
      <c r="DE67" s="198" t="s">
        <v>97</v>
      </c>
      <c r="DF67" s="198" t="s">
        <v>97</v>
      </c>
      <c r="DG67" s="198" t="s">
        <v>97</v>
      </c>
      <c r="DH67" s="198" t="s">
        <v>97</v>
      </c>
      <c r="DI67" s="198" t="s">
        <v>97</v>
      </c>
      <c r="DJ67" s="198" t="s">
        <v>97</v>
      </c>
      <c r="DK67" s="198" t="s">
        <v>97</v>
      </c>
      <c r="DL67" s="306" t="s">
        <v>97</v>
      </c>
    </row>
    <row r="68" spans="1:235" s="859" customFormat="1" ht="33.75" customHeight="1">
      <c r="A68" s="583" t="s">
        <v>156</v>
      </c>
      <c r="B68" s="474" t="s">
        <v>157</v>
      </c>
      <c r="C68" s="517" t="s">
        <v>97</v>
      </c>
      <c r="D68" s="904" t="s">
        <v>97</v>
      </c>
      <c r="E68" s="904" t="s">
        <v>97</v>
      </c>
      <c r="F68" s="294">
        <v>0</v>
      </c>
      <c r="G68" s="904" t="s">
        <v>97</v>
      </c>
      <c r="H68" s="905">
        <v>0</v>
      </c>
      <c r="I68" s="905">
        <f t="shared" ref="I68:I70" si="87">AK68+AY68</f>
        <v>0</v>
      </c>
      <c r="J68" s="904">
        <f>J69</f>
        <v>2031</v>
      </c>
      <c r="K68" s="293" t="s">
        <v>97</v>
      </c>
      <c r="L68" s="293" t="s">
        <v>97</v>
      </c>
      <c r="M68" s="297" t="s">
        <v>97</v>
      </c>
      <c r="N68" s="293" t="s">
        <v>97</v>
      </c>
      <c r="O68" s="297">
        <f t="shared" ref="O68:P68" si="88">SUM(O69:O74)</f>
        <v>0</v>
      </c>
      <c r="P68" s="297">
        <f t="shared" si="88"/>
        <v>0</v>
      </c>
      <c r="Q68" s="293" t="s">
        <v>97</v>
      </c>
      <c r="R68" s="297">
        <f t="shared" si="76"/>
        <v>0</v>
      </c>
      <c r="S68" s="297">
        <f t="shared" si="76"/>
        <v>0</v>
      </c>
      <c r="T68" s="294">
        <v>0</v>
      </c>
      <c r="U68" s="297">
        <f t="shared" si="76"/>
        <v>0</v>
      </c>
      <c r="V68" s="297">
        <v>0</v>
      </c>
      <c r="W68" s="297">
        <f t="shared" si="76"/>
        <v>0</v>
      </c>
      <c r="X68" s="295">
        <v>0</v>
      </c>
      <c r="Y68" s="297">
        <f t="shared" si="76"/>
        <v>0</v>
      </c>
      <c r="Z68" s="297">
        <f t="shared" si="76"/>
        <v>0</v>
      </c>
      <c r="AA68" s="297">
        <f t="shared" si="76"/>
        <v>0</v>
      </c>
      <c r="AB68" s="297">
        <f t="shared" si="76"/>
        <v>0</v>
      </c>
      <c r="AC68" s="297">
        <f t="shared" si="76"/>
        <v>0</v>
      </c>
      <c r="AD68" s="297">
        <f t="shared" si="76"/>
        <v>0</v>
      </c>
      <c r="AE68" s="297">
        <f t="shared" si="76"/>
        <v>0</v>
      </c>
      <c r="AF68" s="638" t="s">
        <v>97</v>
      </c>
      <c r="AG68" s="638" t="s">
        <v>97</v>
      </c>
      <c r="AH68" s="636">
        <v>0</v>
      </c>
      <c r="AI68" s="904" t="s">
        <v>97</v>
      </c>
      <c r="AJ68" s="294">
        <f t="shared" si="86"/>
        <v>0</v>
      </c>
      <c r="AK68" s="636">
        <v>0</v>
      </c>
      <c r="AL68" s="638">
        <f>AL69</f>
        <v>313</v>
      </c>
      <c r="AM68" s="295" t="s">
        <v>97</v>
      </c>
      <c r="AN68" s="295" t="s">
        <v>97</v>
      </c>
      <c r="AO68" s="295" t="s">
        <v>97</v>
      </c>
      <c r="AP68" s="295" t="s">
        <v>97</v>
      </c>
      <c r="AQ68" s="295" t="s">
        <v>97</v>
      </c>
      <c r="AR68" s="295" t="s">
        <v>97</v>
      </c>
      <c r="AS68" s="295" t="s">
        <v>97</v>
      </c>
      <c r="AT68" s="637">
        <v>0</v>
      </c>
      <c r="AU68" s="638" t="s">
        <v>97</v>
      </c>
      <c r="AV68" s="636">
        <f>AV69</f>
        <v>0</v>
      </c>
      <c r="AW68" s="295" t="s">
        <v>97</v>
      </c>
      <c r="AX68" s="295" t="s">
        <v>97</v>
      </c>
      <c r="AY68" s="636">
        <v>0</v>
      </c>
      <c r="AZ68" s="639">
        <f>AZ69</f>
        <v>302</v>
      </c>
      <c r="BA68" s="295" t="s">
        <v>97</v>
      </c>
      <c r="BB68" s="295" t="s">
        <v>97</v>
      </c>
      <c r="BC68" s="295" t="s">
        <v>97</v>
      </c>
      <c r="BD68" s="295" t="s">
        <v>97</v>
      </c>
      <c r="BE68" s="295" t="s">
        <v>97</v>
      </c>
      <c r="BF68" s="295" t="s">
        <v>97</v>
      </c>
      <c r="BG68" s="295" t="s">
        <v>97</v>
      </c>
      <c r="BH68" s="907">
        <v>0</v>
      </c>
      <c r="BI68" s="638" t="s">
        <v>97</v>
      </c>
      <c r="BJ68" s="636">
        <v>0</v>
      </c>
      <c r="BK68" s="295" t="s">
        <v>97</v>
      </c>
      <c r="BL68" s="295" t="s">
        <v>97</v>
      </c>
      <c r="BM68" s="636">
        <v>0</v>
      </c>
      <c r="BN68" s="638">
        <f>BN69</f>
        <v>400</v>
      </c>
      <c r="BO68" s="295" t="s">
        <v>97</v>
      </c>
      <c r="BP68" s="295" t="s">
        <v>97</v>
      </c>
      <c r="BQ68" s="295" t="s">
        <v>97</v>
      </c>
      <c r="BR68" s="295" t="s">
        <v>97</v>
      </c>
      <c r="BS68" s="295" t="s">
        <v>97</v>
      </c>
      <c r="BT68" s="295" t="s">
        <v>97</v>
      </c>
      <c r="BU68" s="295" t="s">
        <v>97</v>
      </c>
      <c r="BV68" s="637">
        <v>0</v>
      </c>
      <c r="BW68" s="638" t="s">
        <v>97</v>
      </c>
      <c r="BX68" s="637">
        <v>0</v>
      </c>
      <c r="BY68" s="295" t="s">
        <v>97</v>
      </c>
      <c r="BZ68" s="295" t="s">
        <v>97</v>
      </c>
      <c r="CA68" s="636">
        <v>0</v>
      </c>
      <c r="CB68" s="635">
        <f>CB69</f>
        <v>411</v>
      </c>
      <c r="CC68" s="293" t="s">
        <v>97</v>
      </c>
      <c r="CD68" s="293" t="s">
        <v>97</v>
      </c>
      <c r="CE68" s="293" t="s">
        <v>97</v>
      </c>
      <c r="CF68" s="293" t="s">
        <v>97</v>
      </c>
      <c r="CG68" s="293" t="s">
        <v>97</v>
      </c>
      <c r="CH68" s="293" t="s">
        <v>97</v>
      </c>
      <c r="CI68" s="293" t="s">
        <v>97</v>
      </c>
      <c r="CJ68" s="637">
        <v>0</v>
      </c>
      <c r="CK68" s="585" t="s">
        <v>97</v>
      </c>
      <c r="CL68" s="585">
        <v>0</v>
      </c>
      <c r="CM68" s="295" t="s">
        <v>97</v>
      </c>
      <c r="CN68" s="295" t="s">
        <v>97</v>
      </c>
      <c r="CO68" s="637">
        <v>0</v>
      </c>
      <c r="CP68" s="678">
        <f>CP69</f>
        <v>428</v>
      </c>
      <c r="CQ68" s="293" t="s">
        <v>97</v>
      </c>
      <c r="CR68" s="293" t="s">
        <v>97</v>
      </c>
      <c r="CS68" s="293" t="s">
        <v>97</v>
      </c>
      <c r="CT68" s="293" t="s">
        <v>97</v>
      </c>
      <c r="CU68" s="293" t="s">
        <v>97</v>
      </c>
      <c r="CV68" s="293" t="s">
        <v>97</v>
      </c>
      <c r="CW68" s="293" t="s">
        <v>97</v>
      </c>
      <c r="CX68" s="632" t="s">
        <v>97</v>
      </c>
      <c r="CY68" s="632" t="s">
        <v>97</v>
      </c>
      <c r="CZ68" s="632" t="s">
        <v>97</v>
      </c>
      <c r="DA68" s="295" t="s">
        <v>97</v>
      </c>
      <c r="DB68" s="295" t="s">
        <v>97</v>
      </c>
      <c r="DC68" s="632">
        <f t="shared" si="17"/>
        <v>0</v>
      </c>
      <c r="DD68" s="867">
        <f t="shared" si="17"/>
        <v>1854</v>
      </c>
      <c r="DE68" s="293" t="s">
        <v>97</v>
      </c>
      <c r="DF68" s="293" t="s">
        <v>97</v>
      </c>
      <c r="DG68" s="293" t="s">
        <v>97</v>
      </c>
      <c r="DH68" s="293" t="s">
        <v>97</v>
      </c>
      <c r="DI68" s="293" t="s">
        <v>97</v>
      </c>
      <c r="DJ68" s="293" t="s">
        <v>97</v>
      </c>
      <c r="DK68" s="293" t="s">
        <v>97</v>
      </c>
      <c r="DL68" s="906" t="s">
        <v>97</v>
      </c>
    </row>
    <row r="69" spans="1:235" s="291" customFormat="1" ht="26.25" customHeight="1">
      <c r="A69" s="238" t="s">
        <v>158</v>
      </c>
      <c r="B69" s="568" t="s">
        <v>159</v>
      </c>
      <c r="C69" s="198" t="s">
        <v>97</v>
      </c>
      <c r="D69" s="144" t="s">
        <v>97</v>
      </c>
      <c r="E69" s="144" t="s">
        <v>97</v>
      </c>
      <c r="F69" s="141">
        <v>0</v>
      </c>
      <c r="G69" s="144" t="s">
        <v>97</v>
      </c>
      <c r="H69" s="145">
        <v>0</v>
      </c>
      <c r="I69" s="145">
        <f t="shared" si="87"/>
        <v>0</v>
      </c>
      <c r="J69" s="144">
        <f>J70</f>
        <v>2031</v>
      </c>
      <c r="K69" s="198" t="s">
        <v>97</v>
      </c>
      <c r="L69" s="198" t="s">
        <v>97</v>
      </c>
      <c r="M69" s="301" t="s">
        <v>97</v>
      </c>
      <c r="N69" s="198" t="s">
        <v>97</v>
      </c>
      <c r="O69" s="301">
        <f t="shared" ref="O69:P69" si="89">SUM(O70:O75)</f>
        <v>0</v>
      </c>
      <c r="P69" s="301">
        <f t="shared" si="89"/>
        <v>0</v>
      </c>
      <c r="Q69" s="198" t="s">
        <v>97</v>
      </c>
      <c r="R69" s="301">
        <f t="shared" si="76"/>
        <v>0</v>
      </c>
      <c r="S69" s="301">
        <f t="shared" si="76"/>
        <v>0</v>
      </c>
      <c r="T69" s="141">
        <v>0</v>
      </c>
      <c r="U69" s="301">
        <f t="shared" si="76"/>
        <v>0</v>
      </c>
      <c r="V69" s="301">
        <v>0</v>
      </c>
      <c r="W69" s="301">
        <f t="shared" si="76"/>
        <v>0</v>
      </c>
      <c r="X69" s="197">
        <v>0</v>
      </c>
      <c r="Y69" s="301">
        <f t="shared" si="76"/>
        <v>0</v>
      </c>
      <c r="Z69" s="301">
        <f t="shared" si="76"/>
        <v>0</v>
      </c>
      <c r="AA69" s="301">
        <f t="shared" si="76"/>
        <v>0</v>
      </c>
      <c r="AB69" s="301">
        <f t="shared" si="76"/>
        <v>0</v>
      </c>
      <c r="AC69" s="301">
        <f t="shared" si="76"/>
        <v>0</v>
      </c>
      <c r="AD69" s="301">
        <f t="shared" si="76"/>
        <v>0</v>
      </c>
      <c r="AE69" s="301">
        <f t="shared" si="76"/>
        <v>0</v>
      </c>
      <c r="AF69" s="619" t="s">
        <v>97</v>
      </c>
      <c r="AG69" s="619" t="s">
        <v>97</v>
      </c>
      <c r="AH69" s="606">
        <v>0</v>
      </c>
      <c r="AI69" s="144" t="s">
        <v>97</v>
      </c>
      <c r="AJ69" s="141">
        <f t="shared" si="86"/>
        <v>0</v>
      </c>
      <c r="AK69" s="606">
        <v>0</v>
      </c>
      <c r="AL69" s="619">
        <f>AL70</f>
        <v>313</v>
      </c>
      <c r="AM69" s="197" t="s">
        <v>97</v>
      </c>
      <c r="AN69" s="197" t="s">
        <v>97</v>
      </c>
      <c r="AO69" s="197" t="s">
        <v>97</v>
      </c>
      <c r="AP69" s="197" t="s">
        <v>97</v>
      </c>
      <c r="AQ69" s="197" t="s">
        <v>97</v>
      </c>
      <c r="AR69" s="197" t="s">
        <v>97</v>
      </c>
      <c r="AS69" s="197" t="s">
        <v>97</v>
      </c>
      <c r="AT69" s="612">
        <v>0</v>
      </c>
      <c r="AU69" s="614" t="s">
        <v>97</v>
      </c>
      <c r="AV69" s="612">
        <v>0</v>
      </c>
      <c r="AW69" s="197" t="s">
        <v>97</v>
      </c>
      <c r="AX69" s="197" t="s">
        <v>97</v>
      </c>
      <c r="AY69" s="612">
        <v>0</v>
      </c>
      <c r="AZ69" s="610">
        <f>AZ70</f>
        <v>302</v>
      </c>
      <c r="BA69" s="197" t="s">
        <v>97</v>
      </c>
      <c r="BB69" s="197" t="s">
        <v>97</v>
      </c>
      <c r="BC69" s="197" t="s">
        <v>97</v>
      </c>
      <c r="BD69" s="197" t="s">
        <v>97</v>
      </c>
      <c r="BE69" s="197" t="s">
        <v>97</v>
      </c>
      <c r="BF69" s="197" t="s">
        <v>97</v>
      </c>
      <c r="BG69" s="197" t="s">
        <v>97</v>
      </c>
      <c r="BH69" s="881">
        <v>0</v>
      </c>
      <c r="BI69" s="614" t="s">
        <v>97</v>
      </c>
      <c r="BJ69" s="612">
        <v>0</v>
      </c>
      <c r="BK69" s="197" t="s">
        <v>97</v>
      </c>
      <c r="BL69" s="197" t="s">
        <v>97</v>
      </c>
      <c r="BM69" s="612">
        <v>0</v>
      </c>
      <c r="BN69" s="614">
        <f>BN70</f>
        <v>400</v>
      </c>
      <c r="BO69" s="197" t="s">
        <v>97</v>
      </c>
      <c r="BP69" s="197" t="s">
        <v>97</v>
      </c>
      <c r="BQ69" s="197" t="s">
        <v>97</v>
      </c>
      <c r="BR69" s="197" t="s">
        <v>97</v>
      </c>
      <c r="BS69" s="197" t="s">
        <v>97</v>
      </c>
      <c r="BT69" s="197" t="s">
        <v>97</v>
      </c>
      <c r="BU69" s="197" t="s">
        <v>97</v>
      </c>
      <c r="BV69" s="612">
        <v>0</v>
      </c>
      <c r="BW69" s="614" t="s">
        <v>97</v>
      </c>
      <c r="BX69" s="612">
        <v>0</v>
      </c>
      <c r="BY69" s="197" t="s">
        <v>97</v>
      </c>
      <c r="BZ69" s="197" t="s">
        <v>97</v>
      </c>
      <c r="CA69" s="612">
        <v>0</v>
      </c>
      <c r="CB69" s="610">
        <f>CB70</f>
        <v>411</v>
      </c>
      <c r="CC69" s="198" t="s">
        <v>97</v>
      </c>
      <c r="CD69" s="198" t="s">
        <v>97</v>
      </c>
      <c r="CE69" s="198" t="s">
        <v>97</v>
      </c>
      <c r="CF69" s="198" t="s">
        <v>97</v>
      </c>
      <c r="CG69" s="198" t="s">
        <v>97</v>
      </c>
      <c r="CH69" s="198" t="s">
        <v>97</v>
      </c>
      <c r="CI69" s="198" t="s">
        <v>97</v>
      </c>
      <c r="CJ69" s="612">
        <v>0</v>
      </c>
      <c r="CK69" s="614" t="s">
        <v>97</v>
      </c>
      <c r="CL69" s="614" t="s">
        <v>97</v>
      </c>
      <c r="CM69" s="197" t="s">
        <v>97</v>
      </c>
      <c r="CN69" s="197" t="s">
        <v>97</v>
      </c>
      <c r="CO69" s="612">
        <v>0</v>
      </c>
      <c r="CP69" s="670">
        <f>CP70</f>
        <v>428</v>
      </c>
      <c r="CQ69" s="198" t="s">
        <v>97</v>
      </c>
      <c r="CR69" s="198" t="s">
        <v>97</v>
      </c>
      <c r="CS69" s="198" t="s">
        <v>97</v>
      </c>
      <c r="CT69" s="198" t="s">
        <v>97</v>
      </c>
      <c r="CU69" s="198" t="s">
        <v>97</v>
      </c>
      <c r="CV69" s="198" t="s">
        <v>97</v>
      </c>
      <c r="CW69" s="198" t="s">
        <v>97</v>
      </c>
      <c r="CX69" s="607" t="s">
        <v>97</v>
      </c>
      <c r="CY69" s="607" t="s">
        <v>97</v>
      </c>
      <c r="CZ69" s="607" t="s">
        <v>97</v>
      </c>
      <c r="DA69" s="197" t="s">
        <v>97</v>
      </c>
      <c r="DB69" s="197" t="s">
        <v>97</v>
      </c>
      <c r="DC69" s="607">
        <f t="shared" ref="DC69:DD100" si="90">AK69+AY69+BM69+CA69+CO69</f>
        <v>0</v>
      </c>
      <c r="DD69" s="866">
        <f t="shared" si="90"/>
        <v>1854</v>
      </c>
      <c r="DE69" s="198" t="s">
        <v>97</v>
      </c>
      <c r="DF69" s="198" t="s">
        <v>97</v>
      </c>
      <c r="DG69" s="198" t="s">
        <v>97</v>
      </c>
      <c r="DH69" s="198" t="s">
        <v>97</v>
      </c>
      <c r="DI69" s="198" t="s">
        <v>97</v>
      </c>
      <c r="DJ69" s="198" t="s">
        <v>97</v>
      </c>
      <c r="DK69" s="198" t="s">
        <v>97</v>
      </c>
      <c r="DL69" s="306" t="s">
        <v>97</v>
      </c>
    </row>
    <row r="70" spans="1:235" s="291" customFormat="1" ht="26.25" customHeight="1">
      <c r="A70" s="262" t="s">
        <v>633</v>
      </c>
      <c r="B70" s="265" t="s">
        <v>826</v>
      </c>
      <c r="C70" s="217" t="s">
        <v>996</v>
      </c>
      <c r="D70" s="144" t="s">
        <v>97</v>
      </c>
      <c r="E70" s="144" t="s">
        <v>97</v>
      </c>
      <c r="F70" s="141">
        <v>0</v>
      </c>
      <c r="G70" s="144" t="s">
        <v>97</v>
      </c>
      <c r="H70" s="145">
        <v>0</v>
      </c>
      <c r="I70" s="145">
        <f t="shared" si="87"/>
        <v>0</v>
      </c>
      <c r="J70" s="144">
        <v>2031</v>
      </c>
      <c r="K70" s="198" t="s">
        <v>97</v>
      </c>
      <c r="L70" s="198" t="s">
        <v>97</v>
      </c>
      <c r="M70" s="301" t="s">
        <v>97</v>
      </c>
      <c r="N70" s="198" t="s">
        <v>97</v>
      </c>
      <c r="O70" s="301">
        <f t="shared" ref="O70:P70" si="91">SUM(O71:O76)</f>
        <v>0</v>
      </c>
      <c r="P70" s="301">
        <f t="shared" si="91"/>
        <v>0</v>
      </c>
      <c r="Q70" s="198" t="s">
        <v>97</v>
      </c>
      <c r="R70" s="301">
        <f t="shared" si="76"/>
        <v>0</v>
      </c>
      <c r="S70" s="301">
        <f t="shared" si="76"/>
        <v>0</v>
      </c>
      <c r="T70" s="141">
        <v>0</v>
      </c>
      <c r="U70" s="301">
        <f t="shared" si="76"/>
        <v>0</v>
      </c>
      <c r="V70" s="301">
        <v>0</v>
      </c>
      <c r="W70" s="301">
        <f t="shared" si="76"/>
        <v>0</v>
      </c>
      <c r="X70" s="197">
        <v>0</v>
      </c>
      <c r="Y70" s="301">
        <f t="shared" si="76"/>
        <v>0</v>
      </c>
      <c r="Z70" s="301">
        <f t="shared" si="76"/>
        <v>0</v>
      </c>
      <c r="AA70" s="301">
        <f t="shared" si="76"/>
        <v>0</v>
      </c>
      <c r="AB70" s="301">
        <f t="shared" si="76"/>
        <v>0</v>
      </c>
      <c r="AC70" s="301">
        <f t="shared" si="76"/>
        <v>0</v>
      </c>
      <c r="AD70" s="301">
        <f t="shared" si="76"/>
        <v>0</v>
      </c>
      <c r="AE70" s="301">
        <f t="shared" si="76"/>
        <v>0</v>
      </c>
      <c r="AF70" s="619" t="s">
        <v>97</v>
      </c>
      <c r="AG70" s="619" t="s">
        <v>97</v>
      </c>
      <c r="AH70" s="606">
        <v>0</v>
      </c>
      <c r="AI70" s="144" t="s">
        <v>97</v>
      </c>
      <c r="AJ70" s="141">
        <f t="shared" si="86"/>
        <v>0</v>
      </c>
      <c r="AK70" s="606">
        <v>0</v>
      </c>
      <c r="AL70" s="619">
        <v>313</v>
      </c>
      <c r="AM70" s="197" t="s">
        <v>97</v>
      </c>
      <c r="AN70" s="197" t="s">
        <v>97</v>
      </c>
      <c r="AO70" s="197" t="s">
        <v>97</v>
      </c>
      <c r="AP70" s="197" t="s">
        <v>97</v>
      </c>
      <c r="AQ70" s="197" t="s">
        <v>97</v>
      </c>
      <c r="AR70" s="197" t="s">
        <v>97</v>
      </c>
      <c r="AS70" s="197" t="s">
        <v>97</v>
      </c>
      <c r="AT70" s="612">
        <v>0</v>
      </c>
      <c r="AU70" s="619" t="s">
        <v>97</v>
      </c>
      <c r="AV70" s="606">
        <v>0</v>
      </c>
      <c r="AW70" s="197" t="s">
        <v>97</v>
      </c>
      <c r="AX70" s="197" t="s">
        <v>97</v>
      </c>
      <c r="AY70" s="606">
        <v>0</v>
      </c>
      <c r="AZ70" s="610">
        <v>302</v>
      </c>
      <c r="BA70" s="197" t="s">
        <v>97</v>
      </c>
      <c r="BB70" s="197" t="s">
        <v>97</v>
      </c>
      <c r="BC70" s="197" t="s">
        <v>97</v>
      </c>
      <c r="BD70" s="197" t="s">
        <v>97</v>
      </c>
      <c r="BE70" s="197" t="s">
        <v>97</v>
      </c>
      <c r="BF70" s="197" t="s">
        <v>97</v>
      </c>
      <c r="BG70" s="197" t="s">
        <v>97</v>
      </c>
      <c r="BH70" s="881">
        <v>0</v>
      </c>
      <c r="BI70" s="619" t="s">
        <v>97</v>
      </c>
      <c r="BJ70" s="606">
        <v>0</v>
      </c>
      <c r="BK70" s="197" t="s">
        <v>97</v>
      </c>
      <c r="BL70" s="197" t="s">
        <v>97</v>
      </c>
      <c r="BM70" s="606">
        <v>0</v>
      </c>
      <c r="BN70" s="671">
        <v>400</v>
      </c>
      <c r="BO70" s="197" t="s">
        <v>97</v>
      </c>
      <c r="BP70" s="197" t="s">
        <v>97</v>
      </c>
      <c r="BQ70" s="197" t="s">
        <v>97</v>
      </c>
      <c r="BR70" s="197" t="s">
        <v>97</v>
      </c>
      <c r="BS70" s="197" t="s">
        <v>97</v>
      </c>
      <c r="BT70" s="197" t="s">
        <v>97</v>
      </c>
      <c r="BU70" s="197" t="s">
        <v>97</v>
      </c>
      <c r="BV70" s="612">
        <v>0</v>
      </c>
      <c r="BW70" s="619" t="s">
        <v>97</v>
      </c>
      <c r="BX70" s="612">
        <v>0</v>
      </c>
      <c r="BY70" s="197" t="s">
        <v>97</v>
      </c>
      <c r="BZ70" s="197" t="s">
        <v>97</v>
      </c>
      <c r="CA70" s="606">
        <v>0</v>
      </c>
      <c r="CB70" s="610">
        <v>411</v>
      </c>
      <c r="CC70" s="198" t="s">
        <v>97</v>
      </c>
      <c r="CD70" s="198" t="s">
        <v>97</v>
      </c>
      <c r="CE70" s="198" t="s">
        <v>97</v>
      </c>
      <c r="CF70" s="198" t="s">
        <v>97</v>
      </c>
      <c r="CG70" s="198" t="s">
        <v>97</v>
      </c>
      <c r="CH70" s="198" t="s">
        <v>97</v>
      </c>
      <c r="CI70" s="198" t="s">
        <v>97</v>
      </c>
      <c r="CJ70" s="612">
        <v>0</v>
      </c>
      <c r="CK70" s="614" t="s">
        <v>97</v>
      </c>
      <c r="CL70" s="614" t="s">
        <v>97</v>
      </c>
      <c r="CM70" s="197" t="s">
        <v>97</v>
      </c>
      <c r="CN70" s="197" t="s">
        <v>97</v>
      </c>
      <c r="CO70" s="612">
        <v>0</v>
      </c>
      <c r="CP70" s="670">
        <v>428</v>
      </c>
      <c r="CQ70" s="198" t="s">
        <v>97</v>
      </c>
      <c r="CR70" s="198" t="s">
        <v>97</v>
      </c>
      <c r="CS70" s="198" t="s">
        <v>97</v>
      </c>
      <c r="CT70" s="198" t="s">
        <v>97</v>
      </c>
      <c r="CU70" s="198" t="s">
        <v>97</v>
      </c>
      <c r="CV70" s="198" t="s">
        <v>97</v>
      </c>
      <c r="CW70" s="198" t="s">
        <v>97</v>
      </c>
      <c r="CX70" s="607" t="s">
        <v>97</v>
      </c>
      <c r="CY70" s="607" t="s">
        <v>97</v>
      </c>
      <c r="CZ70" s="607" t="s">
        <v>97</v>
      </c>
      <c r="DA70" s="197" t="s">
        <v>97</v>
      </c>
      <c r="DB70" s="197" t="s">
        <v>97</v>
      </c>
      <c r="DC70" s="607">
        <f t="shared" si="90"/>
        <v>0</v>
      </c>
      <c r="DD70" s="866">
        <f>AL70+AZ70+BN70+CB70+CP70</f>
        <v>1854</v>
      </c>
      <c r="DE70" s="198" t="s">
        <v>97</v>
      </c>
      <c r="DF70" s="198" t="s">
        <v>97</v>
      </c>
      <c r="DG70" s="198" t="s">
        <v>97</v>
      </c>
      <c r="DH70" s="198" t="s">
        <v>97</v>
      </c>
      <c r="DI70" s="198" t="s">
        <v>97</v>
      </c>
      <c r="DJ70" s="198" t="s">
        <v>97</v>
      </c>
      <c r="DK70" s="198" t="s">
        <v>97</v>
      </c>
      <c r="DL70" s="306" t="s">
        <v>97</v>
      </c>
    </row>
    <row r="71" spans="1:235" s="291" customFormat="1" ht="27.75" hidden="1" customHeight="1">
      <c r="A71" s="238" t="s">
        <v>165</v>
      </c>
      <c r="B71" s="568" t="s">
        <v>166</v>
      </c>
      <c r="C71" s="198" t="s">
        <v>97</v>
      </c>
      <c r="D71" s="144" t="s">
        <v>97</v>
      </c>
      <c r="E71" s="144" t="s">
        <v>97</v>
      </c>
      <c r="F71" s="141">
        <v>0</v>
      </c>
      <c r="G71" s="144" t="s">
        <v>97</v>
      </c>
      <c r="H71" s="145">
        <v>0</v>
      </c>
      <c r="I71" s="145">
        <f t="shared" ref="I71:I81" si="92">AK71+AY71</f>
        <v>0</v>
      </c>
      <c r="J71" s="144" t="s">
        <v>97</v>
      </c>
      <c r="K71" s="198" t="s">
        <v>97</v>
      </c>
      <c r="L71" s="198" t="s">
        <v>97</v>
      </c>
      <c r="M71" s="301" t="s">
        <v>97</v>
      </c>
      <c r="N71" s="198" t="s">
        <v>97</v>
      </c>
      <c r="O71" s="301">
        <f t="shared" ref="O71:P71" si="93">SUM(O72:O77)</f>
        <v>0</v>
      </c>
      <c r="P71" s="301">
        <f t="shared" si="93"/>
        <v>0</v>
      </c>
      <c r="Q71" s="198" t="s">
        <v>97</v>
      </c>
      <c r="R71" s="301">
        <f t="shared" si="76"/>
        <v>0</v>
      </c>
      <c r="S71" s="301">
        <f t="shared" si="76"/>
        <v>0</v>
      </c>
      <c r="T71" s="141">
        <v>0</v>
      </c>
      <c r="U71" s="301">
        <f t="shared" si="76"/>
        <v>0</v>
      </c>
      <c r="V71" s="301">
        <v>0</v>
      </c>
      <c r="W71" s="301">
        <f t="shared" si="76"/>
        <v>0</v>
      </c>
      <c r="X71" s="198">
        <v>0</v>
      </c>
      <c r="Y71" s="301">
        <f t="shared" si="76"/>
        <v>0</v>
      </c>
      <c r="Z71" s="301">
        <f t="shared" si="76"/>
        <v>0</v>
      </c>
      <c r="AA71" s="301">
        <f t="shared" si="76"/>
        <v>0</v>
      </c>
      <c r="AB71" s="301">
        <f t="shared" si="76"/>
        <v>0</v>
      </c>
      <c r="AC71" s="301">
        <f t="shared" si="76"/>
        <v>0</v>
      </c>
      <c r="AD71" s="301">
        <f t="shared" si="76"/>
        <v>0</v>
      </c>
      <c r="AE71" s="301">
        <f t="shared" si="76"/>
        <v>0</v>
      </c>
      <c r="AF71" s="614" t="s">
        <v>97</v>
      </c>
      <c r="AG71" s="614" t="s">
        <v>97</v>
      </c>
      <c r="AH71" s="612">
        <f>AH72+AH77</f>
        <v>0</v>
      </c>
      <c r="AI71" s="144" t="s">
        <v>97</v>
      </c>
      <c r="AJ71" s="141">
        <f t="shared" si="86"/>
        <v>0</v>
      </c>
      <c r="AK71" s="612">
        <f>AK72+AK77</f>
        <v>0</v>
      </c>
      <c r="AL71" s="606">
        <v>0</v>
      </c>
      <c r="AM71" s="197" t="s">
        <v>97</v>
      </c>
      <c r="AN71" s="197" t="s">
        <v>97</v>
      </c>
      <c r="AO71" s="197" t="s">
        <v>97</v>
      </c>
      <c r="AP71" s="197" t="s">
        <v>97</v>
      </c>
      <c r="AQ71" s="197" t="s">
        <v>97</v>
      </c>
      <c r="AR71" s="197" t="s">
        <v>97</v>
      </c>
      <c r="AS71" s="197" t="s">
        <v>97</v>
      </c>
      <c r="AT71" s="612">
        <v>0</v>
      </c>
      <c r="AU71" s="614" t="s">
        <v>97</v>
      </c>
      <c r="AV71" s="612">
        <f>AV72+AV77</f>
        <v>0</v>
      </c>
      <c r="AW71" s="197" t="s">
        <v>97</v>
      </c>
      <c r="AX71" s="197" t="s">
        <v>97</v>
      </c>
      <c r="AY71" s="612">
        <f>AY72+AY77</f>
        <v>0</v>
      </c>
      <c r="AZ71" s="612">
        <v>0</v>
      </c>
      <c r="BA71" s="197" t="s">
        <v>97</v>
      </c>
      <c r="BB71" s="197" t="s">
        <v>97</v>
      </c>
      <c r="BC71" s="197" t="s">
        <v>97</v>
      </c>
      <c r="BD71" s="197" t="s">
        <v>97</v>
      </c>
      <c r="BE71" s="197" t="s">
        <v>97</v>
      </c>
      <c r="BF71" s="197" t="s">
        <v>97</v>
      </c>
      <c r="BG71" s="197" t="s">
        <v>97</v>
      </c>
      <c r="BH71" s="881">
        <v>0</v>
      </c>
      <c r="BI71" s="614" t="s">
        <v>97</v>
      </c>
      <c r="BJ71" s="612">
        <f>BJ72+BJ77</f>
        <v>0</v>
      </c>
      <c r="BK71" s="197" t="s">
        <v>97</v>
      </c>
      <c r="BL71" s="197" t="s">
        <v>97</v>
      </c>
      <c r="BM71" s="612">
        <f>BM72+BM77</f>
        <v>0</v>
      </c>
      <c r="BN71" s="612">
        <v>0</v>
      </c>
      <c r="BO71" s="197" t="s">
        <v>97</v>
      </c>
      <c r="BP71" s="197" t="s">
        <v>97</v>
      </c>
      <c r="BQ71" s="197" t="s">
        <v>97</v>
      </c>
      <c r="BR71" s="197" t="s">
        <v>97</v>
      </c>
      <c r="BS71" s="197" t="s">
        <v>97</v>
      </c>
      <c r="BT71" s="197" t="s">
        <v>97</v>
      </c>
      <c r="BU71" s="197" t="s">
        <v>97</v>
      </c>
      <c r="BV71" s="612">
        <v>0</v>
      </c>
      <c r="BW71" s="614" t="s">
        <v>97</v>
      </c>
      <c r="BX71" s="612">
        <f t="shared" ref="BX71:BX76" si="94">T71+AH71+AV71+BJ71</f>
        <v>0</v>
      </c>
      <c r="BY71" s="197" t="s">
        <v>97</v>
      </c>
      <c r="BZ71" s="197" t="s">
        <v>97</v>
      </c>
      <c r="CA71" s="612">
        <f>CA72+CA77</f>
        <v>0</v>
      </c>
      <c r="CB71" s="610">
        <f t="shared" ref="CB71:CB76" si="95">X71+AL71+AZ71+BN71</f>
        <v>0</v>
      </c>
      <c r="CC71" s="198" t="s">
        <v>97</v>
      </c>
      <c r="CD71" s="198" t="s">
        <v>97</v>
      </c>
      <c r="CE71" s="198" t="s">
        <v>97</v>
      </c>
      <c r="CF71" s="198" t="s">
        <v>97</v>
      </c>
      <c r="CG71" s="198" t="s">
        <v>97</v>
      </c>
      <c r="CH71" s="198" t="s">
        <v>97</v>
      </c>
      <c r="CI71" s="198" t="s">
        <v>97</v>
      </c>
      <c r="CJ71" s="612">
        <v>0</v>
      </c>
      <c r="CK71" s="614" t="s">
        <v>97</v>
      </c>
      <c r="CL71" s="614" t="s">
        <v>97</v>
      </c>
      <c r="CM71" s="197" t="s">
        <v>97</v>
      </c>
      <c r="CN71" s="197" t="s">
        <v>97</v>
      </c>
      <c r="CO71" s="612">
        <f t="shared" ref="CO71:CO76" si="96">AK71+AY71+BM71+CA71</f>
        <v>0</v>
      </c>
      <c r="CP71" s="670"/>
      <c r="CQ71" s="198" t="s">
        <v>97</v>
      </c>
      <c r="CR71" s="198" t="s">
        <v>97</v>
      </c>
      <c r="CS71" s="198" t="s">
        <v>97</v>
      </c>
      <c r="CT71" s="198" t="s">
        <v>97</v>
      </c>
      <c r="CU71" s="198" t="s">
        <v>97</v>
      </c>
      <c r="CV71" s="198" t="s">
        <v>97</v>
      </c>
      <c r="CW71" s="198" t="s">
        <v>97</v>
      </c>
      <c r="CX71" s="607" t="s">
        <v>97</v>
      </c>
      <c r="CY71" s="607" t="s">
        <v>97</v>
      </c>
      <c r="CZ71" s="607" t="s">
        <v>97</v>
      </c>
      <c r="DA71" s="197" t="s">
        <v>97</v>
      </c>
      <c r="DB71" s="197" t="s">
        <v>97</v>
      </c>
      <c r="DC71" s="607">
        <f t="shared" si="90"/>
        <v>0</v>
      </c>
      <c r="DD71" s="607">
        <f t="shared" si="90"/>
        <v>0</v>
      </c>
      <c r="DE71" s="198" t="s">
        <v>97</v>
      </c>
      <c r="DF71" s="198" t="s">
        <v>97</v>
      </c>
      <c r="DG71" s="198" t="s">
        <v>97</v>
      </c>
      <c r="DH71" s="198" t="s">
        <v>97</v>
      </c>
      <c r="DI71" s="198" t="s">
        <v>97</v>
      </c>
      <c r="DJ71" s="198" t="s">
        <v>97</v>
      </c>
      <c r="DK71" s="198" t="s">
        <v>97</v>
      </c>
      <c r="DL71" s="306" t="s">
        <v>97</v>
      </c>
    </row>
    <row r="72" spans="1:235" s="291" customFormat="1" ht="27.75" hidden="1" customHeight="1">
      <c r="A72" s="262" t="s">
        <v>167</v>
      </c>
      <c r="B72" s="567" t="s">
        <v>168</v>
      </c>
      <c r="C72" s="144" t="s">
        <v>97</v>
      </c>
      <c r="D72" s="144" t="s">
        <v>97</v>
      </c>
      <c r="E72" s="144" t="s">
        <v>97</v>
      </c>
      <c r="F72" s="141">
        <v>0</v>
      </c>
      <c r="G72" s="144" t="s">
        <v>97</v>
      </c>
      <c r="H72" s="145">
        <v>0</v>
      </c>
      <c r="I72" s="145">
        <f t="shared" si="92"/>
        <v>0</v>
      </c>
      <c r="J72" s="144" t="s">
        <v>97</v>
      </c>
      <c r="K72" s="198" t="s">
        <v>97</v>
      </c>
      <c r="L72" s="198" t="s">
        <v>97</v>
      </c>
      <c r="M72" s="301" t="s">
        <v>97</v>
      </c>
      <c r="N72" s="198" t="s">
        <v>97</v>
      </c>
      <c r="O72" s="301">
        <f t="shared" ref="O72:P72" si="97">SUM(O73:O78)</f>
        <v>0</v>
      </c>
      <c r="P72" s="301">
        <f t="shared" si="97"/>
        <v>0</v>
      </c>
      <c r="Q72" s="198" t="s">
        <v>97</v>
      </c>
      <c r="R72" s="301">
        <f t="shared" si="76"/>
        <v>0</v>
      </c>
      <c r="S72" s="301">
        <f t="shared" si="76"/>
        <v>0</v>
      </c>
      <c r="T72" s="141">
        <v>0</v>
      </c>
      <c r="U72" s="301">
        <f t="shared" si="76"/>
        <v>0</v>
      </c>
      <c r="V72" s="301">
        <v>0</v>
      </c>
      <c r="W72" s="301">
        <f t="shared" si="76"/>
        <v>0</v>
      </c>
      <c r="X72" s="198">
        <v>0</v>
      </c>
      <c r="Y72" s="301">
        <f t="shared" si="76"/>
        <v>0</v>
      </c>
      <c r="Z72" s="301">
        <f t="shared" si="76"/>
        <v>0</v>
      </c>
      <c r="AA72" s="301">
        <f t="shared" si="76"/>
        <v>0</v>
      </c>
      <c r="AB72" s="301">
        <f t="shared" si="76"/>
        <v>0</v>
      </c>
      <c r="AC72" s="301">
        <f t="shared" si="76"/>
        <v>0</v>
      </c>
      <c r="AD72" s="301">
        <f t="shared" si="76"/>
        <v>0</v>
      </c>
      <c r="AE72" s="301">
        <f t="shared" si="76"/>
        <v>0</v>
      </c>
      <c r="AF72" s="619" t="s">
        <v>97</v>
      </c>
      <c r="AG72" s="619" t="s">
        <v>97</v>
      </c>
      <c r="AH72" s="606">
        <f>SUM(AH73:AH76)</f>
        <v>0</v>
      </c>
      <c r="AI72" s="144" t="s">
        <v>97</v>
      </c>
      <c r="AJ72" s="141">
        <f t="shared" si="86"/>
        <v>0</v>
      </c>
      <c r="AK72" s="606">
        <f>SUM(AK73:AK76)</f>
        <v>0</v>
      </c>
      <c r="AL72" s="606">
        <v>0</v>
      </c>
      <c r="AM72" s="197" t="s">
        <v>97</v>
      </c>
      <c r="AN72" s="197" t="s">
        <v>97</v>
      </c>
      <c r="AO72" s="197" t="s">
        <v>97</v>
      </c>
      <c r="AP72" s="197" t="s">
        <v>97</v>
      </c>
      <c r="AQ72" s="197" t="s">
        <v>97</v>
      </c>
      <c r="AR72" s="197" t="s">
        <v>97</v>
      </c>
      <c r="AS72" s="197" t="s">
        <v>97</v>
      </c>
      <c r="AT72" s="612">
        <v>0</v>
      </c>
      <c r="AU72" s="619" t="s">
        <v>97</v>
      </c>
      <c r="AV72" s="606">
        <f>SUM(AV73:AV76)</f>
        <v>0</v>
      </c>
      <c r="AW72" s="197" t="s">
        <v>97</v>
      </c>
      <c r="AX72" s="197" t="s">
        <v>97</v>
      </c>
      <c r="AY72" s="606">
        <f>SUM(AY73:AY76)</f>
        <v>0</v>
      </c>
      <c r="AZ72" s="612">
        <v>0</v>
      </c>
      <c r="BA72" s="197" t="s">
        <v>97</v>
      </c>
      <c r="BB72" s="197" t="s">
        <v>97</v>
      </c>
      <c r="BC72" s="197" t="s">
        <v>97</v>
      </c>
      <c r="BD72" s="197" t="s">
        <v>97</v>
      </c>
      <c r="BE72" s="197" t="s">
        <v>97</v>
      </c>
      <c r="BF72" s="197" t="s">
        <v>97</v>
      </c>
      <c r="BG72" s="197" t="s">
        <v>97</v>
      </c>
      <c r="BH72" s="881">
        <v>0</v>
      </c>
      <c r="BI72" s="619" t="s">
        <v>97</v>
      </c>
      <c r="BJ72" s="606">
        <f>SUM(BJ73:BJ76)</f>
        <v>0</v>
      </c>
      <c r="BK72" s="197" t="s">
        <v>97</v>
      </c>
      <c r="BL72" s="197" t="s">
        <v>97</v>
      </c>
      <c r="BM72" s="606">
        <f>SUM(BM73:BM76)</f>
        <v>0</v>
      </c>
      <c r="BN72" s="612">
        <v>0</v>
      </c>
      <c r="BO72" s="197" t="s">
        <v>97</v>
      </c>
      <c r="BP72" s="197" t="s">
        <v>97</v>
      </c>
      <c r="BQ72" s="197" t="s">
        <v>97</v>
      </c>
      <c r="BR72" s="197" t="s">
        <v>97</v>
      </c>
      <c r="BS72" s="197" t="s">
        <v>97</v>
      </c>
      <c r="BT72" s="197" t="s">
        <v>97</v>
      </c>
      <c r="BU72" s="197" t="s">
        <v>97</v>
      </c>
      <c r="BV72" s="612">
        <v>0</v>
      </c>
      <c r="BW72" s="619" t="s">
        <v>97</v>
      </c>
      <c r="BX72" s="612">
        <f t="shared" si="94"/>
        <v>0</v>
      </c>
      <c r="BY72" s="197" t="s">
        <v>97</v>
      </c>
      <c r="BZ72" s="197" t="s">
        <v>97</v>
      </c>
      <c r="CA72" s="606">
        <f>SUM(CA73:CA76)</f>
        <v>0</v>
      </c>
      <c r="CB72" s="610">
        <f t="shared" si="95"/>
        <v>0</v>
      </c>
      <c r="CC72" s="198" t="s">
        <v>97</v>
      </c>
      <c r="CD72" s="198" t="s">
        <v>97</v>
      </c>
      <c r="CE72" s="198" t="s">
        <v>97</v>
      </c>
      <c r="CF72" s="198" t="s">
        <v>97</v>
      </c>
      <c r="CG72" s="198" t="s">
        <v>97</v>
      </c>
      <c r="CH72" s="198" t="s">
        <v>97</v>
      </c>
      <c r="CI72" s="198" t="s">
        <v>97</v>
      </c>
      <c r="CJ72" s="612">
        <v>0</v>
      </c>
      <c r="CK72" s="614" t="s">
        <v>97</v>
      </c>
      <c r="CL72" s="614" t="s">
        <v>97</v>
      </c>
      <c r="CM72" s="197" t="s">
        <v>97</v>
      </c>
      <c r="CN72" s="197" t="s">
        <v>97</v>
      </c>
      <c r="CO72" s="612">
        <f t="shared" si="96"/>
        <v>0</v>
      </c>
      <c r="CP72" s="670"/>
      <c r="CQ72" s="198" t="s">
        <v>97</v>
      </c>
      <c r="CR72" s="198" t="s">
        <v>97</v>
      </c>
      <c r="CS72" s="198" t="s">
        <v>97</v>
      </c>
      <c r="CT72" s="198" t="s">
        <v>97</v>
      </c>
      <c r="CU72" s="198" t="s">
        <v>97</v>
      </c>
      <c r="CV72" s="198" t="s">
        <v>97</v>
      </c>
      <c r="CW72" s="198" t="s">
        <v>97</v>
      </c>
      <c r="CX72" s="607" t="s">
        <v>97</v>
      </c>
      <c r="CY72" s="607" t="s">
        <v>97</v>
      </c>
      <c r="CZ72" s="607" t="s">
        <v>97</v>
      </c>
      <c r="DA72" s="197" t="s">
        <v>97</v>
      </c>
      <c r="DB72" s="197" t="s">
        <v>97</v>
      </c>
      <c r="DC72" s="607">
        <f t="shared" si="90"/>
        <v>0</v>
      </c>
      <c r="DD72" s="607">
        <f t="shared" si="90"/>
        <v>0</v>
      </c>
      <c r="DE72" s="198" t="s">
        <v>97</v>
      </c>
      <c r="DF72" s="198" t="s">
        <v>97</v>
      </c>
      <c r="DG72" s="198" t="s">
        <v>97</v>
      </c>
      <c r="DH72" s="198" t="s">
        <v>97</v>
      </c>
      <c r="DI72" s="198" t="s">
        <v>97</v>
      </c>
      <c r="DJ72" s="198" t="s">
        <v>97</v>
      </c>
      <c r="DK72" s="198" t="s">
        <v>97</v>
      </c>
      <c r="DL72" s="306" t="s">
        <v>97</v>
      </c>
    </row>
    <row r="73" spans="1:235" s="291" customFormat="1" ht="33" hidden="1" customHeight="1">
      <c r="A73" s="238" t="s">
        <v>169</v>
      </c>
      <c r="B73" s="568" t="s">
        <v>170</v>
      </c>
      <c r="C73" s="198" t="s">
        <v>97</v>
      </c>
      <c r="D73" s="144" t="s">
        <v>97</v>
      </c>
      <c r="E73" s="144" t="s">
        <v>97</v>
      </c>
      <c r="F73" s="141">
        <v>0</v>
      </c>
      <c r="G73" s="144" t="s">
        <v>97</v>
      </c>
      <c r="H73" s="145">
        <v>0</v>
      </c>
      <c r="I73" s="145">
        <f t="shared" si="92"/>
        <v>0</v>
      </c>
      <c r="J73" s="144" t="s">
        <v>97</v>
      </c>
      <c r="K73" s="198" t="s">
        <v>97</v>
      </c>
      <c r="L73" s="198" t="s">
        <v>97</v>
      </c>
      <c r="M73" s="301" t="s">
        <v>97</v>
      </c>
      <c r="N73" s="198" t="s">
        <v>97</v>
      </c>
      <c r="O73" s="301">
        <f t="shared" ref="O73:P73" si="98">SUM(O74:O79)</f>
        <v>0</v>
      </c>
      <c r="P73" s="301">
        <f t="shared" si="98"/>
        <v>0</v>
      </c>
      <c r="Q73" s="198" t="s">
        <v>97</v>
      </c>
      <c r="R73" s="301">
        <f t="shared" si="76"/>
        <v>0</v>
      </c>
      <c r="S73" s="301">
        <f t="shared" si="76"/>
        <v>0</v>
      </c>
      <c r="T73" s="141">
        <v>0</v>
      </c>
      <c r="U73" s="301">
        <f t="shared" si="76"/>
        <v>0</v>
      </c>
      <c r="V73" s="301">
        <v>0</v>
      </c>
      <c r="W73" s="301">
        <f t="shared" si="76"/>
        <v>0</v>
      </c>
      <c r="X73" s="198">
        <v>0</v>
      </c>
      <c r="Y73" s="301">
        <f t="shared" si="76"/>
        <v>0</v>
      </c>
      <c r="Z73" s="301">
        <f t="shared" si="76"/>
        <v>0</v>
      </c>
      <c r="AA73" s="301">
        <f t="shared" si="76"/>
        <v>0</v>
      </c>
      <c r="AB73" s="301">
        <f t="shared" si="76"/>
        <v>0</v>
      </c>
      <c r="AC73" s="301">
        <f t="shared" si="76"/>
        <v>0</v>
      </c>
      <c r="AD73" s="301">
        <f t="shared" si="76"/>
        <v>0</v>
      </c>
      <c r="AE73" s="301">
        <f t="shared" si="76"/>
        <v>0</v>
      </c>
      <c r="AF73" s="614" t="s">
        <v>97</v>
      </c>
      <c r="AG73" s="614" t="s">
        <v>97</v>
      </c>
      <c r="AH73" s="612">
        <v>0</v>
      </c>
      <c r="AI73" s="144" t="s">
        <v>97</v>
      </c>
      <c r="AJ73" s="141">
        <v>0</v>
      </c>
      <c r="AK73" s="612">
        <v>0</v>
      </c>
      <c r="AL73" s="606">
        <v>0</v>
      </c>
      <c r="AM73" s="197" t="s">
        <v>97</v>
      </c>
      <c r="AN73" s="197" t="s">
        <v>97</v>
      </c>
      <c r="AO73" s="197" t="s">
        <v>97</v>
      </c>
      <c r="AP73" s="197" t="s">
        <v>97</v>
      </c>
      <c r="AQ73" s="197" t="s">
        <v>97</v>
      </c>
      <c r="AR73" s="197" t="s">
        <v>97</v>
      </c>
      <c r="AS73" s="197" t="s">
        <v>97</v>
      </c>
      <c r="AT73" s="612">
        <v>0</v>
      </c>
      <c r="AU73" s="614" t="s">
        <v>97</v>
      </c>
      <c r="AV73" s="612">
        <v>0</v>
      </c>
      <c r="AW73" s="197" t="s">
        <v>97</v>
      </c>
      <c r="AX73" s="197" t="s">
        <v>97</v>
      </c>
      <c r="AY73" s="612">
        <v>0</v>
      </c>
      <c r="AZ73" s="612">
        <v>0</v>
      </c>
      <c r="BA73" s="197" t="s">
        <v>97</v>
      </c>
      <c r="BB73" s="197" t="s">
        <v>97</v>
      </c>
      <c r="BC73" s="197" t="s">
        <v>97</v>
      </c>
      <c r="BD73" s="197" t="s">
        <v>97</v>
      </c>
      <c r="BE73" s="197" t="s">
        <v>97</v>
      </c>
      <c r="BF73" s="197" t="s">
        <v>97</v>
      </c>
      <c r="BG73" s="197" t="s">
        <v>97</v>
      </c>
      <c r="BH73" s="881">
        <v>0</v>
      </c>
      <c r="BI73" s="614" t="s">
        <v>97</v>
      </c>
      <c r="BJ73" s="612">
        <v>0</v>
      </c>
      <c r="BK73" s="197" t="s">
        <v>97</v>
      </c>
      <c r="BL73" s="197" t="s">
        <v>97</v>
      </c>
      <c r="BM73" s="612">
        <v>0</v>
      </c>
      <c r="BN73" s="612">
        <v>0</v>
      </c>
      <c r="BO73" s="197" t="s">
        <v>97</v>
      </c>
      <c r="BP73" s="197" t="s">
        <v>97</v>
      </c>
      <c r="BQ73" s="197" t="s">
        <v>97</v>
      </c>
      <c r="BR73" s="197" t="s">
        <v>97</v>
      </c>
      <c r="BS73" s="197" t="s">
        <v>97</v>
      </c>
      <c r="BT73" s="197" t="s">
        <v>97</v>
      </c>
      <c r="BU73" s="197" t="s">
        <v>97</v>
      </c>
      <c r="BV73" s="612">
        <v>0</v>
      </c>
      <c r="BW73" s="614" t="s">
        <v>97</v>
      </c>
      <c r="BX73" s="612">
        <f t="shared" si="94"/>
        <v>0</v>
      </c>
      <c r="BY73" s="197" t="s">
        <v>97</v>
      </c>
      <c r="BZ73" s="197" t="s">
        <v>97</v>
      </c>
      <c r="CA73" s="612">
        <v>0</v>
      </c>
      <c r="CB73" s="610">
        <f t="shared" si="95"/>
        <v>0</v>
      </c>
      <c r="CC73" s="198" t="s">
        <v>97</v>
      </c>
      <c r="CD73" s="198" t="s">
        <v>97</v>
      </c>
      <c r="CE73" s="198" t="s">
        <v>97</v>
      </c>
      <c r="CF73" s="198" t="s">
        <v>97</v>
      </c>
      <c r="CG73" s="198" t="s">
        <v>97</v>
      </c>
      <c r="CH73" s="198" t="s">
        <v>97</v>
      </c>
      <c r="CI73" s="198" t="s">
        <v>97</v>
      </c>
      <c r="CJ73" s="612">
        <v>0</v>
      </c>
      <c r="CK73" s="614" t="s">
        <v>97</v>
      </c>
      <c r="CL73" s="614" t="s">
        <v>97</v>
      </c>
      <c r="CM73" s="197" t="s">
        <v>97</v>
      </c>
      <c r="CN73" s="197" t="s">
        <v>97</v>
      </c>
      <c r="CO73" s="612">
        <f t="shared" si="96"/>
        <v>0</v>
      </c>
      <c r="CP73" s="670"/>
      <c r="CQ73" s="198" t="s">
        <v>97</v>
      </c>
      <c r="CR73" s="198" t="s">
        <v>97</v>
      </c>
      <c r="CS73" s="198" t="s">
        <v>97</v>
      </c>
      <c r="CT73" s="198" t="s">
        <v>97</v>
      </c>
      <c r="CU73" s="198" t="s">
        <v>97</v>
      </c>
      <c r="CV73" s="198" t="s">
        <v>97</v>
      </c>
      <c r="CW73" s="198" t="s">
        <v>97</v>
      </c>
      <c r="CX73" s="607" t="s">
        <v>97</v>
      </c>
      <c r="CY73" s="607" t="s">
        <v>97</v>
      </c>
      <c r="CZ73" s="607" t="s">
        <v>97</v>
      </c>
      <c r="DA73" s="197" t="s">
        <v>97</v>
      </c>
      <c r="DB73" s="197" t="s">
        <v>97</v>
      </c>
      <c r="DC73" s="607">
        <f t="shared" si="90"/>
        <v>0</v>
      </c>
      <c r="DD73" s="607">
        <f t="shared" si="90"/>
        <v>0</v>
      </c>
      <c r="DE73" s="198" t="s">
        <v>97</v>
      </c>
      <c r="DF73" s="198" t="s">
        <v>97</v>
      </c>
      <c r="DG73" s="198" t="s">
        <v>97</v>
      </c>
      <c r="DH73" s="198" t="s">
        <v>97</v>
      </c>
      <c r="DI73" s="198" t="s">
        <v>97</v>
      </c>
      <c r="DJ73" s="198" t="s">
        <v>97</v>
      </c>
      <c r="DK73" s="198" t="s">
        <v>97</v>
      </c>
      <c r="DL73" s="306" t="s">
        <v>97</v>
      </c>
    </row>
    <row r="74" spans="1:235" s="289" customFormat="1" ht="20.25" hidden="1" customHeight="1">
      <c r="A74" s="238" t="s">
        <v>171</v>
      </c>
      <c r="B74" s="568" t="s">
        <v>172</v>
      </c>
      <c r="C74" s="198" t="s">
        <v>97</v>
      </c>
      <c r="D74" s="144" t="s">
        <v>97</v>
      </c>
      <c r="E74" s="144" t="s">
        <v>97</v>
      </c>
      <c r="F74" s="141">
        <v>0</v>
      </c>
      <c r="G74" s="144" t="s">
        <v>97</v>
      </c>
      <c r="H74" s="145">
        <v>0</v>
      </c>
      <c r="I74" s="145">
        <f t="shared" si="92"/>
        <v>0</v>
      </c>
      <c r="J74" s="365">
        <f>J75+J76</f>
        <v>1</v>
      </c>
      <c r="K74" s="198" t="s">
        <v>97</v>
      </c>
      <c r="L74" s="198" t="s">
        <v>97</v>
      </c>
      <c r="M74" s="301" t="s">
        <v>97</v>
      </c>
      <c r="N74" s="198" t="s">
        <v>97</v>
      </c>
      <c r="O74" s="301">
        <f t="shared" ref="O74:P74" si="99">SUM(O75:O80)</f>
        <v>0</v>
      </c>
      <c r="P74" s="301">
        <f t="shared" si="99"/>
        <v>0</v>
      </c>
      <c r="Q74" s="198" t="s">
        <v>97</v>
      </c>
      <c r="R74" s="301">
        <f t="shared" si="76"/>
        <v>0</v>
      </c>
      <c r="S74" s="301">
        <f t="shared" si="76"/>
        <v>0</v>
      </c>
      <c r="T74" s="141">
        <v>0</v>
      </c>
      <c r="U74" s="301">
        <f t="shared" si="76"/>
        <v>0</v>
      </c>
      <c r="V74" s="301">
        <v>0</v>
      </c>
      <c r="W74" s="301">
        <f t="shared" si="76"/>
        <v>0</v>
      </c>
      <c r="X74" s="198">
        <v>0</v>
      </c>
      <c r="Y74" s="301">
        <f t="shared" si="76"/>
        <v>0</v>
      </c>
      <c r="Z74" s="301">
        <f t="shared" si="76"/>
        <v>0</v>
      </c>
      <c r="AA74" s="301">
        <f t="shared" si="76"/>
        <v>0</v>
      </c>
      <c r="AB74" s="301">
        <f t="shared" si="76"/>
        <v>0</v>
      </c>
      <c r="AC74" s="301">
        <f t="shared" si="76"/>
        <v>0</v>
      </c>
      <c r="AD74" s="301">
        <f t="shared" si="76"/>
        <v>0</v>
      </c>
      <c r="AE74" s="301">
        <f t="shared" si="76"/>
        <v>0</v>
      </c>
      <c r="AF74" s="614" t="s">
        <v>97</v>
      </c>
      <c r="AG74" s="614" t="s">
        <v>97</v>
      </c>
      <c r="AH74" s="612">
        <v>0</v>
      </c>
      <c r="AI74" s="144" t="s">
        <v>97</v>
      </c>
      <c r="AJ74" s="141">
        <f>AJ75</f>
        <v>0</v>
      </c>
      <c r="AK74" s="612">
        <v>0</v>
      </c>
      <c r="AL74" s="606">
        <v>0</v>
      </c>
      <c r="AM74" s="197" t="s">
        <v>97</v>
      </c>
      <c r="AN74" s="197" t="s">
        <v>97</v>
      </c>
      <c r="AO74" s="197" t="s">
        <v>97</v>
      </c>
      <c r="AP74" s="197" t="s">
        <v>97</v>
      </c>
      <c r="AQ74" s="197" t="s">
        <v>97</v>
      </c>
      <c r="AR74" s="197" t="s">
        <v>97</v>
      </c>
      <c r="AS74" s="197" t="s">
        <v>97</v>
      </c>
      <c r="AT74" s="612">
        <v>0</v>
      </c>
      <c r="AU74" s="614" t="s">
        <v>97</v>
      </c>
      <c r="AV74" s="612">
        <v>0</v>
      </c>
      <c r="AW74" s="197" t="s">
        <v>97</v>
      </c>
      <c r="AX74" s="197" t="s">
        <v>97</v>
      </c>
      <c r="AY74" s="612">
        <v>0</v>
      </c>
      <c r="AZ74" s="612">
        <v>0</v>
      </c>
      <c r="BA74" s="197" t="s">
        <v>97</v>
      </c>
      <c r="BB74" s="197" t="s">
        <v>97</v>
      </c>
      <c r="BC74" s="197" t="s">
        <v>97</v>
      </c>
      <c r="BD74" s="197" t="s">
        <v>97</v>
      </c>
      <c r="BE74" s="197" t="s">
        <v>97</v>
      </c>
      <c r="BF74" s="197" t="s">
        <v>97</v>
      </c>
      <c r="BG74" s="197" t="s">
        <v>97</v>
      </c>
      <c r="BH74" s="881">
        <v>0</v>
      </c>
      <c r="BI74" s="614" t="s">
        <v>97</v>
      </c>
      <c r="BJ74" s="612">
        <v>0</v>
      </c>
      <c r="BK74" s="197" t="s">
        <v>97</v>
      </c>
      <c r="BL74" s="197" t="s">
        <v>97</v>
      </c>
      <c r="BM74" s="612">
        <v>0</v>
      </c>
      <c r="BN74" s="612">
        <v>0</v>
      </c>
      <c r="BO74" s="197" t="s">
        <v>97</v>
      </c>
      <c r="BP74" s="197" t="s">
        <v>97</v>
      </c>
      <c r="BQ74" s="197" t="s">
        <v>97</v>
      </c>
      <c r="BR74" s="197" t="s">
        <v>97</v>
      </c>
      <c r="BS74" s="197" t="s">
        <v>97</v>
      </c>
      <c r="BT74" s="197" t="s">
        <v>97</v>
      </c>
      <c r="BU74" s="197" t="s">
        <v>97</v>
      </c>
      <c r="BV74" s="612">
        <v>0</v>
      </c>
      <c r="BW74" s="614" t="s">
        <v>97</v>
      </c>
      <c r="BX74" s="612">
        <f t="shared" si="94"/>
        <v>0</v>
      </c>
      <c r="BY74" s="197" t="s">
        <v>97</v>
      </c>
      <c r="BZ74" s="197" t="s">
        <v>97</v>
      </c>
      <c r="CA74" s="612">
        <v>0</v>
      </c>
      <c r="CB74" s="610">
        <f t="shared" si="95"/>
        <v>0</v>
      </c>
      <c r="CC74" s="198" t="s">
        <v>97</v>
      </c>
      <c r="CD74" s="198" t="s">
        <v>97</v>
      </c>
      <c r="CE74" s="198" t="s">
        <v>97</v>
      </c>
      <c r="CF74" s="198" t="s">
        <v>97</v>
      </c>
      <c r="CG74" s="198" t="s">
        <v>97</v>
      </c>
      <c r="CH74" s="198" t="s">
        <v>97</v>
      </c>
      <c r="CI74" s="198" t="s">
        <v>97</v>
      </c>
      <c r="CJ74" s="612">
        <v>0</v>
      </c>
      <c r="CK74" s="614" t="s">
        <v>97</v>
      </c>
      <c r="CL74" s="614" t="s">
        <v>97</v>
      </c>
      <c r="CM74" s="197" t="s">
        <v>97</v>
      </c>
      <c r="CN74" s="197" t="s">
        <v>97</v>
      </c>
      <c r="CO74" s="612">
        <f t="shared" si="96"/>
        <v>0</v>
      </c>
      <c r="CP74" s="670"/>
      <c r="CQ74" s="198" t="s">
        <v>97</v>
      </c>
      <c r="CR74" s="198" t="s">
        <v>97</v>
      </c>
      <c r="CS74" s="198" t="s">
        <v>97</v>
      </c>
      <c r="CT74" s="198" t="s">
        <v>97</v>
      </c>
      <c r="CU74" s="198" t="s">
        <v>97</v>
      </c>
      <c r="CV74" s="198" t="s">
        <v>97</v>
      </c>
      <c r="CW74" s="198" t="s">
        <v>97</v>
      </c>
      <c r="CX74" s="607" t="s">
        <v>97</v>
      </c>
      <c r="CY74" s="607" t="s">
        <v>97</v>
      </c>
      <c r="CZ74" s="607" t="s">
        <v>97</v>
      </c>
      <c r="DA74" s="197" t="s">
        <v>97</v>
      </c>
      <c r="DB74" s="197" t="s">
        <v>97</v>
      </c>
      <c r="DC74" s="607">
        <f t="shared" si="90"/>
        <v>0</v>
      </c>
      <c r="DD74" s="607">
        <f t="shared" si="90"/>
        <v>0</v>
      </c>
      <c r="DE74" s="198" t="s">
        <v>97</v>
      </c>
      <c r="DF74" s="198" t="s">
        <v>97</v>
      </c>
      <c r="DG74" s="198" t="s">
        <v>97</v>
      </c>
      <c r="DH74" s="198" t="s">
        <v>97</v>
      </c>
      <c r="DI74" s="198" t="s">
        <v>97</v>
      </c>
      <c r="DJ74" s="198" t="s">
        <v>97</v>
      </c>
      <c r="DK74" s="198" t="s">
        <v>97</v>
      </c>
      <c r="DL74" s="306" t="s">
        <v>97</v>
      </c>
      <c r="DM74" s="288"/>
      <c r="DN74" s="288"/>
      <c r="DO74" s="288"/>
      <c r="DP74" s="288"/>
      <c r="DQ74" s="288"/>
      <c r="DR74" s="288"/>
      <c r="DS74" s="288"/>
      <c r="DT74" s="288"/>
      <c r="DU74" s="288"/>
      <c r="DV74" s="288"/>
      <c r="DW74" s="288"/>
      <c r="DX74" s="288"/>
      <c r="DY74" s="288"/>
      <c r="DZ74" s="288"/>
      <c r="EA74" s="288"/>
      <c r="EB74" s="288"/>
      <c r="EC74" s="288"/>
      <c r="ED74" s="288"/>
      <c r="EE74" s="288"/>
      <c r="EF74" s="288"/>
      <c r="EG74" s="288"/>
      <c r="EH74" s="288"/>
      <c r="EI74" s="288"/>
      <c r="EJ74" s="288"/>
      <c r="EK74" s="288"/>
      <c r="EL74" s="288"/>
      <c r="EM74" s="288"/>
      <c r="EN74" s="288"/>
      <c r="EO74" s="288"/>
      <c r="EP74" s="288"/>
      <c r="EQ74" s="288"/>
      <c r="ER74" s="288"/>
      <c r="ES74" s="288"/>
      <c r="ET74" s="288"/>
      <c r="EU74" s="288"/>
      <c r="EV74" s="288"/>
      <c r="EW74" s="288"/>
      <c r="EX74" s="288"/>
      <c r="EY74" s="288"/>
      <c r="EZ74" s="288"/>
      <c r="FA74" s="288"/>
      <c r="FB74" s="288"/>
      <c r="FC74" s="288"/>
      <c r="FD74" s="288"/>
      <c r="FE74" s="288"/>
      <c r="FF74" s="288"/>
      <c r="FG74" s="288"/>
      <c r="FH74" s="288"/>
      <c r="FI74" s="288"/>
      <c r="FJ74" s="288"/>
      <c r="FK74" s="288"/>
      <c r="FL74" s="288"/>
      <c r="FM74" s="288"/>
      <c r="FN74" s="288"/>
      <c r="FO74" s="288"/>
      <c r="FP74" s="288"/>
      <c r="FQ74" s="288"/>
      <c r="FR74" s="288"/>
      <c r="FS74" s="288"/>
      <c r="FT74" s="288"/>
      <c r="FU74" s="288"/>
      <c r="FV74" s="288"/>
      <c r="FW74" s="288"/>
      <c r="FX74" s="288"/>
      <c r="FY74" s="288"/>
      <c r="FZ74" s="288"/>
      <c r="GA74" s="288"/>
      <c r="GB74" s="288"/>
      <c r="GC74" s="288"/>
      <c r="GD74" s="288"/>
      <c r="GE74" s="288"/>
      <c r="GF74" s="288"/>
      <c r="GG74" s="288"/>
      <c r="GH74" s="288"/>
      <c r="GI74" s="288"/>
      <c r="GJ74" s="288"/>
      <c r="GK74" s="288"/>
      <c r="GL74" s="288"/>
      <c r="GM74" s="288"/>
      <c r="GN74" s="288"/>
      <c r="GO74" s="288"/>
      <c r="GP74" s="288"/>
      <c r="GQ74" s="288"/>
      <c r="GR74" s="288"/>
      <c r="GS74" s="288"/>
      <c r="GT74" s="288"/>
      <c r="GU74" s="288"/>
      <c r="GV74" s="288"/>
      <c r="GW74" s="288"/>
      <c r="GX74" s="288"/>
      <c r="GY74" s="288"/>
      <c r="GZ74" s="288"/>
      <c r="HA74" s="288"/>
      <c r="HB74" s="288"/>
      <c r="HC74" s="288"/>
      <c r="HD74" s="288"/>
      <c r="HE74" s="288"/>
      <c r="HF74" s="288"/>
      <c r="HG74" s="288"/>
      <c r="HH74" s="288"/>
      <c r="HI74" s="288"/>
      <c r="HJ74" s="288"/>
      <c r="HK74" s="288"/>
      <c r="HL74" s="288"/>
      <c r="HM74" s="288"/>
      <c r="HN74" s="288"/>
      <c r="HO74" s="288"/>
      <c r="HP74" s="288"/>
      <c r="HQ74" s="288"/>
      <c r="HR74" s="288"/>
      <c r="HS74" s="288"/>
      <c r="HT74" s="288"/>
      <c r="HU74" s="288"/>
      <c r="HV74" s="288"/>
      <c r="HW74" s="288"/>
      <c r="HX74" s="288"/>
      <c r="HY74" s="288"/>
      <c r="HZ74" s="288"/>
      <c r="IA74" s="288"/>
    </row>
    <row r="75" spans="1:235" s="289" customFormat="1" ht="24" hidden="1" customHeight="1">
      <c r="A75" s="238" t="s">
        <v>173</v>
      </c>
      <c r="B75" s="568" t="s">
        <v>174</v>
      </c>
      <c r="C75" s="198" t="s">
        <v>97</v>
      </c>
      <c r="D75" s="144" t="s">
        <v>97</v>
      </c>
      <c r="E75" s="144" t="s">
        <v>97</v>
      </c>
      <c r="F75" s="141">
        <v>0</v>
      </c>
      <c r="G75" s="144" t="s">
        <v>97</v>
      </c>
      <c r="H75" s="145">
        <v>0</v>
      </c>
      <c r="I75" s="145">
        <f t="shared" si="92"/>
        <v>0</v>
      </c>
      <c r="J75" s="365">
        <v>1</v>
      </c>
      <c r="K75" s="198" t="s">
        <v>97</v>
      </c>
      <c r="L75" s="198" t="s">
        <v>97</v>
      </c>
      <c r="M75" s="301" t="s">
        <v>97</v>
      </c>
      <c r="N75" s="198" t="s">
        <v>97</v>
      </c>
      <c r="O75" s="301">
        <f t="shared" ref="O75:P75" si="100">SUM(O76:O81)</f>
        <v>0</v>
      </c>
      <c r="P75" s="301">
        <f t="shared" si="100"/>
        <v>0</v>
      </c>
      <c r="Q75" s="198" t="s">
        <v>97</v>
      </c>
      <c r="R75" s="301">
        <f t="shared" si="76"/>
        <v>0</v>
      </c>
      <c r="S75" s="301">
        <f t="shared" si="76"/>
        <v>0</v>
      </c>
      <c r="T75" s="141">
        <v>0</v>
      </c>
      <c r="U75" s="301">
        <f t="shared" si="76"/>
        <v>0</v>
      </c>
      <c r="V75" s="301">
        <v>0</v>
      </c>
      <c r="W75" s="301">
        <f t="shared" si="76"/>
        <v>0</v>
      </c>
      <c r="X75" s="198">
        <v>0</v>
      </c>
      <c r="Y75" s="301">
        <f t="shared" si="76"/>
        <v>0</v>
      </c>
      <c r="Z75" s="301">
        <f t="shared" si="76"/>
        <v>0</v>
      </c>
      <c r="AA75" s="301">
        <f t="shared" si="76"/>
        <v>0</v>
      </c>
      <c r="AB75" s="301">
        <f t="shared" si="76"/>
        <v>0</v>
      </c>
      <c r="AC75" s="301">
        <f t="shared" si="76"/>
        <v>0</v>
      </c>
      <c r="AD75" s="301">
        <f t="shared" si="76"/>
        <v>0</v>
      </c>
      <c r="AE75" s="301">
        <f t="shared" si="76"/>
        <v>0</v>
      </c>
      <c r="AF75" s="614" t="s">
        <v>97</v>
      </c>
      <c r="AG75" s="614" t="s">
        <v>97</v>
      </c>
      <c r="AH75" s="612">
        <v>0</v>
      </c>
      <c r="AI75" s="144" t="s">
        <v>97</v>
      </c>
      <c r="AJ75" s="141">
        <f>AJ76</f>
        <v>0</v>
      </c>
      <c r="AK75" s="612">
        <v>0</v>
      </c>
      <c r="AL75" s="606">
        <v>0</v>
      </c>
      <c r="AM75" s="197" t="s">
        <v>97</v>
      </c>
      <c r="AN75" s="197" t="s">
        <v>97</v>
      </c>
      <c r="AO75" s="197" t="s">
        <v>97</v>
      </c>
      <c r="AP75" s="197" t="s">
        <v>97</v>
      </c>
      <c r="AQ75" s="197" t="s">
        <v>97</v>
      </c>
      <c r="AR75" s="197" t="s">
        <v>97</v>
      </c>
      <c r="AS75" s="197" t="s">
        <v>97</v>
      </c>
      <c r="AT75" s="612">
        <v>0</v>
      </c>
      <c r="AU75" s="614" t="s">
        <v>97</v>
      </c>
      <c r="AV75" s="612">
        <v>0</v>
      </c>
      <c r="AW75" s="197" t="s">
        <v>97</v>
      </c>
      <c r="AX75" s="197" t="s">
        <v>97</v>
      </c>
      <c r="AY75" s="612">
        <v>0</v>
      </c>
      <c r="AZ75" s="612">
        <v>0</v>
      </c>
      <c r="BA75" s="197" t="s">
        <v>97</v>
      </c>
      <c r="BB75" s="197" t="s">
        <v>97</v>
      </c>
      <c r="BC75" s="197" t="s">
        <v>97</v>
      </c>
      <c r="BD75" s="197" t="s">
        <v>97</v>
      </c>
      <c r="BE75" s="197" t="s">
        <v>97</v>
      </c>
      <c r="BF75" s="197" t="s">
        <v>97</v>
      </c>
      <c r="BG75" s="197" t="s">
        <v>97</v>
      </c>
      <c r="BH75" s="881">
        <v>0</v>
      </c>
      <c r="BI75" s="614" t="s">
        <v>97</v>
      </c>
      <c r="BJ75" s="612">
        <v>0</v>
      </c>
      <c r="BK75" s="197" t="s">
        <v>97</v>
      </c>
      <c r="BL75" s="197" t="s">
        <v>97</v>
      </c>
      <c r="BM75" s="612">
        <v>0</v>
      </c>
      <c r="BN75" s="612">
        <v>0</v>
      </c>
      <c r="BO75" s="197" t="s">
        <v>97</v>
      </c>
      <c r="BP75" s="197" t="s">
        <v>97</v>
      </c>
      <c r="BQ75" s="197" t="s">
        <v>97</v>
      </c>
      <c r="BR75" s="197" t="s">
        <v>97</v>
      </c>
      <c r="BS75" s="197" t="s">
        <v>97</v>
      </c>
      <c r="BT75" s="197" t="s">
        <v>97</v>
      </c>
      <c r="BU75" s="197" t="s">
        <v>97</v>
      </c>
      <c r="BV75" s="612">
        <v>0</v>
      </c>
      <c r="BW75" s="614" t="s">
        <v>97</v>
      </c>
      <c r="BX75" s="612">
        <f t="shared" si="94"/>
        <v>0</v>
      </c>
      <c r="BY75" s="197" t="s">
        <v>97</v>
      </c>
      <c r="BZ75" s="197" t="s">
        <v>97</v>
      </c>
      <c r="CA75" s="612">
        <v>0</v>
      </c>
      <c r="CB75" s="610">
        <f t="shared" si="95"/>
        <v>0</v>
      </c>
      <c r="CC75" s="198" t="s">
        <v>97</v>
      </c>
      <c r="CD75" s="198" t="s">
        <v>97</v>
      </c>
      <c r="CE75" s="198" t="s">
        <v>97</v>
      </c>
      <c r="CF75" s="198" t="s">
        <v>97</v>
      </c>
      <c r="CG75" s="198" t="s">
        <v>97</v>
      </c>
      <c r="CH75" s="198" t="s">
        <v>97</v>
      </c>
      <c r="CI75" s="198" t="s">
        <v>97</v>
      </c>
      <c r="CJ75" s="612">
        <v>0</v>
      </c>
      <c r="CK75" s="614" t="s">
        <v>97</v>
      </c>
      <c r="CL75" s="614" t="s">
        <v>97</v>
      </c>
      <c r="CM75" s="197" t="s">
        <v>97</v>
      </c>
      <c r="CN75" s="197" t="s">
        <v>97</v>
      </c>
      <c r="CO75" s="612">
        <f t="shared" si="96"/>
        <v>0</v>
      </c>
      <c r="CP75" s="670"/>
      <c r="CQ75" s="198" t="s">
        <v>97</v>
      </c>
      <c r="CR75" s="198" t="s">
        <v>97</v>
      </c>
      <c r="CS75" s="198" t="s">
        <v>97</v>
      </c>
      <c r="CT75" s="198" t="s">
        <v>97</v>
      </c>
      <c r="CU75" s="198" t="s">
        <v>97</v>
      </c>
      <c r="CV75" s="198" t="s">
        <v>97</v>
      </c>
      <c r="CW75" s="198" t="s">
        <v>97</v>
      </c>
      <c r="CX75" s="607" t="s">
        <v>97</v>
      </c>
      <c r="CY75" s="607" t="s">
        <v>97</v>
      </c>
      <c r="CZ75" s="607" t="s">
        <v>97</v>
      </c>
      <c r="DA75" s="197" t="s">
        <v>97</v>
      </c>
      <c r="DB75" s="197" t="s">
        <v>97</v>
      </c>
      <c r="DC75" s="607">
        <f t="shared" si="90"/>
        <v>0</v>
      </c>
      <c r="DD75" s="607">
        <f t="shared" si="90"/>
        <v>0</v>
      </c>
      <c r="DE75" s="198" t="s">
        <v>97</v>
      </c>
      <c r="DF75" s="198" t="s">
        <v>97</v>
      </c>
      <c r="DG75" s="198" t="s">
        <v>97</v>
      </c>
      <c r="DH75" s="198" t="s">
        <v>97</v>
      </c>
      <c r="DI75" s="198" t="s">
        <v>97</v>
      </c>
      <c r="DJ75" s="198" t="s">
        <v>97</v>
      </c>
      <c r="DK75" s="198" t="s">
        <v>97</v>
      </c>
      <c r="DL75" s="306" t="s">
        <v>97</v>
      </c>
    </row>
    <row r="76" spans="1:235" s="289" customFormat="1" ht="27.75" hidden="1" customHeight="1">
      <c r="A76" s="238" t="s">
        <v>175</v>
      </c>
      <c r="B76" s="568" t="s">
        <v>176</v>
      </c>
      <c r="C76" s="198" t="s">
        <v>97</v>
      </c>
      <c r="D76" s="144" t="s">
        <v>97</v>
      </c>
      <c r="E76" s="144" t="s">
        <v>97</v>
      </c>
      <c r="F76" s="141">
        <v>0</v>
      </c>
      <c r="G76" s="144" t="s">
        <v>97</v>
      </c>
      <c r="H76" s="145">
        <v>0</v>
      </c>
      <c r="I76" s="145">
        <f t="shared" si="92"/>
        <v>0</v>
      </c>
      <c r="J76" s="406">
        <f>AZ76</f>
        <v>0</v>
      </c>
      <c r="K76" s="198" t="s">
        <v>97</v>
      </c>
      <c r="L76" s="198" t="s">
        <v>97</v>
      </c>
      <c r="M76" s="301" t="s">
        <v>97</v>
      </c>
      <c r="N76" s="198" t="s">
        <v>97</v>
      </c>
      <c r="O76" s="301">
        <f t="shared" ref="O76:P76" si="101">SUM(O77:O82)</f>
        <v>0</v>
      </c>
      <c r="P76" s="301">
        <f t="shared" si="101"/>
        <v>0</v>
      </c>
      <c r="Q76" s="198" t="s">
        <v>97</v>
      </c>
      <c r="R76" s="301">
        <f t="shared" si="76"/>
        <v>0</v>
      </c>
      <c r="S76" s="301">
        <f t="shared" si="76"/>
        <v>0</v>
      </c>
      <c r="T76" s="141">
        <v>0</v>
      </c>
      <c r="U76" s="301">
        <f t="shared" si="76"/>
        <v>0</v>
      </c>
      <c r="V76" s="301">
        <v>0</v>
      </c>
      <c r="W76" s="301">
        <f t="shared" si="76"/>
        <v>0</v>
      </c>
      <c r="X76" s="197">
        <v>0</v>
      </c>
      <c r="Y76" s="301">
        <f t="shared" si="76"/>
        <v>0</v>
      </c>
      <c r="Z76" s="301">
        <f t="shared" si="76"/>
        <v>0</v>
      </c>
      <c r="AA76" s="301">
        <f t="shared" si="76"/>
        <v>0</v>
      </c>
      <c r="AB76" s="301">
        <f t="shared" si="76"/>
        <v>0</v>
      </c>
      <c r="AC76" s="301">
        <f t="shared" si="76"/>
        <v>0</v>
      </c>
      <c r="AD76" s="301">
        <f t="shared" si="76"/>
        <v>0</v>
      </c>
      <c r="AE76" s="301">
        <f t="shared" si="76"/>
        <v>0</v>
      </c>
      <c r="AF76" s="614" t="s">
        <v>97</v>
      </c>
      <c r="AG76" s="614" t="s">
        <v>97</v>
      </c>
      <c r="AH76" s="612">
        <v>0</v>
      </c>
      <c r="AI76" s="406" t="s">
        <v>97</v>
      </c>
      <c r="AJ76" s="427">
        <v>0</v>
      </c>
      <c r="AK76" s="612">
        <v>0</v>
      </c>
      <c r="AL76" s="606">
        <v>0</v>
      </c>
      <c r="AM76" s="197" t="s">
        <v>97</v>
      </c>
      <c r="AN76" s="197" t="s">
        <v>97</v>
      </c>
      <c r="AO76" s="197" t="s">
        <v>97</v>
      </c>
      <c r="AP76" s="197" t="s">
        <v>97</v>
      </c>
      <c r="AQ76" s="197" t="s">
        <v>97</v>
      </c>
      <c r="AR76" s="197" t="s">
        <v>97</v>
      </c>
      <c r="AS76" s="197" t="s">
        <v>97</v>
      </c>
      <c r="AT76" s="612">
        <v>0</v>
      </c>
      <c r="AU76" s="614" t="s">
        <v>97</v>
      </c>
      <c r="AV76" s="612">
        <v>0</v>
      </c>
      <c r="AW76" s="197" t="s">
        <v>97</v>
      </c>
      <c r="AX76" s="197" t="s">
        <v>97</v>
      </c>
      <c r="AY76" s="612">
        <v>0</v>
      </c>
      <c r="AZ76" s="612">
        <v>0</v>
      </c>
      <c r="BA76" s="197" t="s">
        <v>97</v>
      </c>
      <c r="BB76" s="197" t="s">
        <v>97</v>
      </c>
      <c r="BC76" s="197" t="s">
        <v>97</v>
      </c>
      <c r="BD76" s="197" t="s">
        <v>97</v>
      </c>
      <c r="BE76" s="197" t="s">
        <v>97</v>
      </c>
      <c r="BF76" s="197" t="s">
        <v>97</v>
      </c>
      <c r="BG76" s="197" t="s">
        <v>97</v>
      </c>
      <c r="BH76" s="881">
        <v>0</v>
      </c>
      <c r="BI76" s="614" t="s">
        <v>97</v>
      </c>
      <c r="BJ76" s="612">
        <v>0</v>
      </c>
      <c r="BK76" s="197" t="s">
        <v>97</v>
      </c>
      <c r="BL76" s="197" t="s">
        <v>97</v>
      </c>
      <c r="BM76" s="612">
        <v>0</v>
      </c>
      <c r="BN76" s="612">
        <v>0</v>
      </c>
      <c r="BO76" s="197" t="s">
        <v>97</v>
      </c>
      <c r="BP76" s="197" t="s">
        <v>97</v>
      </c>
      <c r="BQ76" s="197" t="s">
        <v>97</v>
      </c>
      <c r="BR76" s="197" t="s">
        <v>97</v>
      </c>
      <c r="BS76" s="197" t="s">
        <v>97</v>
      </c>
      <c r="BT76" s="197" t="s">
        <v>97</v>
      </c>
      <c r="BU76" s="197" t="s">
        <v>97</v>
      </c>
      <c r="BV76" s="612">
        <v>0</v>
      </c>
      <c r="BW76" s="614" t="s">
        <v>97</v>
      </c>
      <c r="BX76" s="612">
        <f t="shared" si="94"/>
        <v>0</v>
      </c>
      <c r="BY76" s="197" t="s">
        <v>97</v>
      </c>
      <c r="BZ76" s="197" t="s">
        <v>97</v>
      </c>
      <c r="CA76" s="612">
        <v>0</v>
      </c>
      <c r="CB76" s="610">
        <f t="shared" si="95"/>
        <v>0</v>
      </c>
      <c r="CC76" s="198" t="s">
        <v>97</v>
      </c>
      <c r="CD76" s="198" t="s">
        <v>97</v>
      </c>
      <c r="CE76" s="198" t="s">
        <v>97</v>
      </c>
      <c r="CF76" s="198" t="s">
        <v>97</v>
      </c>
      <c r="CG76" s="198" t="s">
        <v>97</v>
      </c>
      <c r="CH76" s="198" t="s">
        <v>97</v>
      </c>
      <c r="CI76" s="198" t="s">
        <v>97</v>
      </c>
      <c r="CJ76" s="612">
        <v>0</v>
      </c>
      <c r="CK76" s="614" t="s">
        <v>97</v>
      </c>
      <c r="CL76" s="614" t="s">
        <v>97</v>
      </c>
      <c r="CM76" s="197" t="s">
        <v>97</v>
      </c>
      <c r="CN76" s="197" t="s">
        <v>97</v>
      </c>
      <c r="CO76" s="612">
        <f t="shared" si="96"/>
        <v>0</v>
      </c>
      <c r="CP76" s="670"/>
      <c r="CQ76" s="198" t="s">
        <v>97</v>
      </c>
      <c r="CR76" s="198" t="s">
        <v>97</v>
      </c>
      <c r="CS76" s="198" t="s">
        <v>97</v>
      </c>
      <c r="CT76" s="198" t="s">
        <v>97</v>
      </c>
      <c r="CU76" s="198" t="s">
        <v>97</v>
      </c>
      <c r="CV76" s="198" t="s">
        <v>97</v>
      </c>
      <c r="CW76" s="198" t="s">
        <v>97</v>
      </c>
      <c r="CX76" s="607" t="s">
        <v>97</v>
      </c>
      <c r="CY76" s="607" t="s">
        <v>97</v>
      </c>
      <c r="CZ76" s="607" t="s">
        <v>97</v>
      </c>
      <c r="DA76" s="197" t="s">
        <v>97</v>
      </c>
      <c r="DB76" s="197" t="s">
        <v>97</v>
      </c>
      <c r="DC76" s="607">
        <f t="shared" si="90"/>
        <v>0</v>
      </c>
      <c r="DD76" s="607">
        <f t="shared" si="90"/>
        <v>0</v>
      </c>
      <c r="DE76" s="198" t="s">
        <v>97</v>
      </c>
      <c r="DF76" s="198" t="s">
        <v>97</v>
      </c>
      <c r="DG76" s="198" t="s">
        <v>97</v>
      </c>
      <c r="DH76" s="198" t="s">
        <v>97</v>
      </c>
      <c r="DI76" s="198" t="s">
        <v>97</v>
      </c>
      <c r="DJ76" s="198" t="s">
        <v>97</v>
      </c>
      <c r="DK76" s="198" t="s">
        <v>97</v>
      </c>
      <c r="DL76" s="306" t="s">
        <v>97</v>
      </c>
    </row>
    <row r="77" spans="1:235" s="289" customFormat="1" ht="33" customHeight="1">
      <c r="A77" s="238" t="s">
        <v>177</v>
      </c>
      <c r="B77" s="568" t="s">
        <v>178</v>
      </c>
      <c r="C77" s="589" t="s">
        <v>97</v>
      </c>
      <c r="D77" s="144" t="s">
        <v>97</v>
      </c>
      <c r="E77" s="144" t="s">
        <v>97</v>
      </c>
      <c r="F77" s="141">
        <v>0</v>
      </c>
      <c r="G77" s="144" t="s">
        <v>97</v>
      </c>
      <c r="H77" s="145">
        <v>0</v>
      </c>
      <c r="I77" s="145">
        <f t="shared" si="92"/>
        <v>0</v>
      </c>
      <c r="J77" s="515">
        <v>0</v>
      </c>
      <c r="K77" s="198" t="s">
        <v>97</v>
      </c>
      <c r="L77" s="198" t="s">
        <v>97</v>
      </c>
      <c r="M77" s="301" t="s">
        <v>97</v>
      </c>
      <c r="N77" s="198" t="s">
        <v>97</v>
      </c>
      <c r="O77" s="301">
        <f t="shared" ref="O77:P77" si="102">SUM(O78:O83)</f>
        <v>0</v>
      </c>
      <c r="P77" s="301">
        <f t="shared" si="102"/>
        <v>0</v>
      </c>
      <c r="Q77" s="198" t="s">
        <v>97</v>
      </c>
      <c r="R77" s="590">
        <f t="shared" si="76"/>
        <v>0</v>
      </c>
      <c r="S77" s="301">
        <f t="shared" si="76"/>
        <v>0</v>
      </c>
      <c r="T77" s="141">
        <v>0</v>
      </c>
      <c r="U77" s="301">
        <f t="shared" si="76"/>
        <v>0</v>
      </c>
      <c r="V77" s="301">
        <v>0</v>
      </c>
      <c r="W77" s="301">
        <f t="shared" si="76"/>
        <v>0</v>
      </c>
      <c r="X77" s="197">
        <v>0</v>
      </c>
      <c r="Y77" s="301">
        <f t="shared" si="76"/>
        <v>0</v>
      </c>
      <c r="Z77" s="301">
        <f t="shared" si="76"/>
        <v>0</v>
      </c>
      <c r="AA77" s="301">
        <f t="shared" si="76"/>
        <v>0</v>
      </c>
      <c r="AB77" s="301">
        <f t="shared" si="76"/>
        <v>0</v>
      </c>
      <c r="AC77" s="301">
        <f t="shared" si="76"/>
        <v>0</v>
      </c>
      <c r="AD77" s="301">
        <f t="shared" si="76"/>
        <v>0</v>
      </c>
      <c r="AE77" s="594">
        <f t="shared" si="76"/>
        <v>0</v>
      </c>
      <c r="AF77" s="614" t="s">
        <v>97</v>
      </c>
      <c r="AG77" s="614" t="s">
        <v>97</v>
      </c>
      <c r="AH77" s="612">
        <v>0</v>
      </c>
      <c r="AI77" s="406" t="s">
        <v>97</v>
      </c>
      <c r="AJ77" s="427">
        <v>0</v>
      </c>
      <c r="AK77" s="612">
        <v>0</v>
      </c>
      <c r="AL77" s="606">
        <v>0</v>
      </c>
      <c r="AM77" s="197" t="s">
        <v>97</v>
      </c>
      <c r="AN77" s="197" t="s">
        <v>97</v>
      </c>
      <c r="AO77" s="197" t="s">
        <v>97</v>
      </c>
      <c r="AP77" s="197" t="s">
        <v>97</v>
      </c>
      <c r="AQ77" s="197" t="s">
        <v>97</v>
      </c>
      <c r="AR77" s="197" t="s">
        <v>97</v>
      </c>
      <c r="AS77" s="197" t="s">
        <v>97</v>
      </c>
      <c r="AT77" s="612">
        <v>0</v>
      </c>
      <c r="AU77" s="614" t="s">
        <v>97</v>
      </c>
      <c r="AV77" s="612">
        <v>0</v>
      </c>
      <c r="AW77" s="197" t="s">
        <v>97</v>
      </c>
      <c r="AX77" s="197" t="s">
        <v>97</v>
      </c>
      <c r="AY77" s="612">
        <v>0</v>
      </c>
      <c r="AZ77" s="612">
        <v>0</v>
      </c>
      <c r="BA77" s="197" t="s">
        <v>97</v>
      </c>
      <c r="BB77" s="197" t="s">
        <v>97</v>
      </c>
      <c r="BC77" s="197" t="s">
        <v>97</v>
      </c>
      <c r="BD77" s="197" t="s">
        <v>97</v>
      </c>
      <c r="BE77" s="197" t="s">
        <v>97</v>
      </c>
      <c r="BF77" s="197" t="s">
        <v>97</v>
      </c>
      <c r="BG77" s="197" t="s">
        <v>97</v>
      </c>
      <c r="BH77" s="881">
        <v>0</v>
      </c>
      <c r="BI77" s="614" t="s">
        <v>97</v>
      </c>
      <c r="BJ77" s="612">
        <v>0</v>
      </c>
      <c r="BK77" s="197" t="s">
        <v>97</v>
      </c>
      <c r="BL77" s="197" t="s">
        <v>97</v>
      </c>
      <c r="BM77" s="612">
        <v>0</v>
      </c>
      <c r="BN77" s="612">
        <v>0</v>
      </c>
      <c r="BO77" s="197" t="s">
        <v>97</v>
      </c>
      <c r="BP77" s="197" t="s">
        <v>97</v>
      </c>
      <c r="BQ77" s="197" t="s">
        <v>97</v>
      </c>
      <c r="BR77" s="197" t="s">
        <v>97</v>
      </c>
      <c r="BS77" s="197" t="s">
        <v>97</v>
      </c>
      <c r="BT77" s="197" t="s">
        <v>97</v>
      </c>
      <c r="BU77" s="197" t="s">
        <v>97</v>
      </c>
      <c r="BV77" s="612">
        <v>0</v>
      </c>
      <c r="BW77" s="614" t="s">
        <v>97</v>
      </c>
      <c r="BX77" s="612">
        <v>0</v>
      </c>
      <c r="BY77" s="197" t="s">
        <v>97</v>
      </c>
      <c r="BZ77" s="197" t="s">
        <v>97</v>
      </c>
      <c r="CA77" s="612">
        <v>0</v>
      </c>
      <c r="CB77" s="612">
        <v>0</v>
      </c>
      <c r="CC77" s="198" t="s">
        <v>97</v>
      </c>
      <c r="CD77" s="198" t="s">
        <v>97</v>
      </c>
      <c r="CE77" s="198" t="s">
        <v>97</v>
      </c>
      <c r="CF77" s="198" t="s">
        <v>97</v>
      </c>
      <c r="CG77" s="198" t="s">
        <v>97</v>
      </c>
      <c r="CH77" s="198" t="s">
        <v>97</v>
      </c>
      <c r="CI77" s="198" t="s">
        <v>97</v>
      </c>
      <c r="CJ77" s="612">
        <v>0</v>
      </c>
      <c r="CK77" s="614" t="s">
        <v>97</v>
      </c>
      <c r="CL77" s="614" t="s">
        <v>97</v>
      </c>
      <c r="CM77" s="197" t="s">
        <v>97</v>
      </c>
      <c r="CN77" s="197" t="s">
        <v>97</v>
      </c>
      <c r="CO77" s="612">
        <v>0</v>
      </c>
      <c r="CP77" s="612">
        <v>0</v>
      </c>
      <c r="CQ77" s="198" t="s">
        <v>97</v>
      </c>
      <c r="CR77" s="198" t="s">
        <v>97</v>
      </c>
      <c r="CS77" s="198" t="s">
        <v>97</v>
      </c>
      <c r="CT77" s="198" t="s">
        <v>97</v>
      </c>
      <c r="CU77" s="198" t="s">
        <v>97</v>
      </c>
      <c r="CV77" s="198" t="s">
        <v>97</v>
      </c>
      <c r="CW77" s="198" t="s">
        <v>97</v>
      </c>
      <c r="CX77" s="607" t="s">
        <v>97</v>
      </c>
      <c r="CY77" s="607" t="s">
        <v>97</v>
      </c>
      <c r="CZ77" s="607" t="s">
        <v>97</v>
      </c>
      <c r="DA77" s="197" t="s">
        <v>97</v>
      </c>
      <c r="DB77" s="197" t="s">
        <v>97</v>
      </c>
      <c r="DC77" s="607">
        <f t="shared" si="90"/>
        <v>0</v>
      </c>
      <c r="DD77" s="607" t="s">
        <v>97</v>
      </c>
      <c r="DE77" s="198" t="s">
        <v>97</v>
      </c>
      <c r="DF77" s="198" t="s">
        <v>97</v>
      </c>
      <c r="DG77" s="198" t="s">
        <v>97</v>
      </c>
      <c r="DH77" s="198" t="s">
        <v>97</v>
      </c>
      <c r="DI77" s="198" t="s">
        <v>97</v>
      </c>
      <c r="DJ77" s="198" t="s">
        <v>97</v>
      </c>
      <c r="DK77" s="198" t="s">
        <v>97</v>
      </c>
      <c r="DL77" s="306" t="s">
        <v>97</v>
      </c>
    </row>
    <row r="78" spans="1:235" s="289" customFormat="1" ht="33" customHeight="1">
      <c r="A78" s="238" t="s">
        <v>179</v>
      </c>
      <c r="B78" s="568" t="s">
        <v>180</v>
      </c>
      <c r="C78" s="589" t="s">
        <v>97</v>
      </c>
      <c r="D78" s="144" t="s">
        <v>97</v>
      </c>
      <c r="E78" s="144" t="s">
        <v>97</v>
      </c>
      <c r="F78" s="141">
        <v>0</v>
      </c>
      <c r="G78" s="144" t="s">
        <v>97</v>
      </c>
      <c r="H78" s="145">
        <v>0</v>
      </c>
      <c r="I78" s="145">
        <f t="shared" si="92"/>
        <v>0</v>
      </c>
      <c r="J78" s="515">
        <v>0</v>
      </c>
      <c r="K78" s="198" t="s">
        <v>97</v>
      </c>
      <c r="L78" s="198" t="s">
        <v>97</v>
      </c>
      <c r="M78" s="301" t="s">
        <v>97</v>
      </c>
      <c r="N78" s="198" t="s">
        <v>97</v>
      </c>
      <c r="O78" s="301">
        <f t="shared" ref="O78:P78" si="103">SUM(O79:O84)</f>
        <v>0</v>
      </c>
      <c r="P78" s="301">
        <f t="shared" si="103"/>
        <v>0</v>
      </c>
      <c r="Q78" s="198" t="s">
        <v>97</v>
      </c>
      <c r="R78" s="590">
        <f t="shared" si="76"/>
        <v>0</v>
      </c>
      <c r="S78" s="301">
        <f t="shared" si="76"/>
        <v>0</v>
      </c>
      <c r="T78" s="141">
        <v>0</v>
      </c>
      <c r="U78" s="301">
        <f t="shared" si="76"/>
        <v>0</v>
      </c>
      <c r="V78" s="301">
        <v>0</v>
      </c>
      <c r="W78" s="301">
        <f t="shared" si="76"/>
        <v>0</v>
      </c>
      <c r="X78" s="197">
        <v>0</v>
      </c>
      <c r="Y78" s="301">
        <f t="shared" si="76"/>
        <v>0</v>
      </c>
      <c r="Z78" s="301">
        <f t="shared" si="76"/>
        <v>0</v>
      </c>
      <c r="AA78" s="301">
        <f t="shared" si="76"/>
        <v>0</v>
      </c>
      <c r="AB78" s="301">
        <f t="shared" si="76"/>
        <v>0</v>
      </c>
      <c r="AC78" s="301">
        <f t="shared" si="76"/>
        <v>0</v>
      </c>
      <c r="AD78" s="301">
        <f t="shared" si="76"/>
        <v>0</v>
      </c>
      <c r="AE78" s="594">
        <f t="shared" si="76"/>
        <v>0</v>
      </c>
      <c r="AF78" s="614" t="s">
        <v>97</v>
      </c>
      <c r="AG78" s="614" t="s">
        <v>97</v>
      </c>
      <c r="AH78" s="612">
        <v>0</v>
      </c>
      <c r="AI78" s="406" t="s">
        <v>97</v>
      </c>
      <c r="AJ78" s="427">
        <v>0</v>
      </c>
      <c r="AK78" s="612">
        <f>AK79+AK80+AK81+AK82+AK93+AK94+AK96</f>
        <v>0</v>
      </c>
      <c r="AL78" s="606">
        <v>0</v>
      </c>
      <c r="AM78" s="197" t="s">
        <v>97</v>
      </c>
      <c r="AN78" s="197" t="s">
        <v>97</v>
      </c>
      <c r="AO78" s="197" t="s">
        <v>97</v>
      </c>
      <c r="AP78" s="197" t="s">
        <v>97</v>
      </c>
      <c r="AQ78" s="197" t="s">
        <v>97</v>
      </c>
      <c r="AR78" s="197" t="s">
        <v>97</v>
      </c>
      <c r="AS78" s="197" t="s">
        <v>97</v>
      </c>
      <c r="AT78" s="612">
        <v>0</v>
      </c>
      <c r="AU78" s="614" t="s">
        <v>97</v>
      </c>
      <c r="AV78" s="612">
        <f>AV79+AV80+AV81+AV82+AV93+AV94+AV96</f>
        <v>0</v>
      </c>
      <c r="AW78" s="197" t="s">
        <v>97</v>
      </c>
      <c r="AX78" s="197" t="s">
        <v>97</v>
      </c>
      <c r="AY78" s="612">
        <f>AY79+AY80+AY81+AY82+AY93+AY94+AY96</f>
        <v>0</v>
      </c>
      <c r="AZ78" s="612">
        <v>0</v>
      </c>
      <c r="BA78" s="197" t="s">
        <v>97</v>
      </c>
      <c r="BB78" s="197" t="s">
        <v>97</v>
      </c>
      <c r="BC78" s="197" t="s">
        <v>97</v>
      </c>
      <c r="BD78" s="197" t="s">
        <v>97</v>
      </c>
      <c r="BE78" s="197" t="s">
        <v>97</v>
      </c>
      <c r="BF78" s="197" t="s">
        <v>97</v>
      </c>
      <c r="BG78" s="197" t="s">
        <v>97</v>
      </c>
      <c r="BH78" s="881">
        <v>0</v>
      </c>
      <c r="BI78" s="614" t="s">
        <v>97</v>
      </c>
      <c r="BJ78" s="612">
        <v>0</v>
      </c>
      <c r="BK78" s="197" t="s">
        <v>97</v>
      </c>
      <c r="BL78" s="197" t="s">
        <v>97</v>
      </c>
      <c r="BM78" s="612">
        <f>BM79+BM80+BM81+BM82+BM93+BM94+BM96</f>
        <v>0</v>
      </c>
      <c r="BN78" s="612">
        <v>0</v>
      </c>
      <c r="BO78" s="197" t="s">
        <v>97</v>
      </c>
      <c r="BP78" s="197" t="s">
        <v>97</v>
      </c>
      <c r="BQ78" s="197" t="s">
        <v>97</v>
      </c>
      <c r="BR78" s="197" t="s">
        <v>97</v>
      </c>
      <c r="BS78" s="197" t="s">
        <v>97</v>
      </c>
      <c r="BT78" s="197" t="s">
        <v>97</v>
      </c>
      <c r="BU78" s="197" t="s">
        <v>97</v>
      </c>
      <c r="BV78" s="612">
        <v>0</v>
      </c>
      <c r="BW78" s="614" t="s">
        <v>97</v>
      </c>
      <c r="BX78" s="612">
        <v>0</v>
      </c>
      <c r="BY78" s="197" t="s">
        <v>97</v>
      </c>
      <c r="BZ78" s="197" t="s">
        <v>97</v>
      </c>
      <c r="CA78" s="612">
        <v>0</v>
      </c>
      <c r="CB78" s="612">
        <v>0</v>
      </c>
      <c r="CC78" s="198" t="s">
        <v>97</v>
      </c>
      <c r="CD78" s="198" t="s">
        <v>97</v>
      </c>
      <c r="CE78" s="198" t="s">
        <v>97</v>
      </c>
      <c r="CF78" s="198" t="s">
        <v>97</v>
      </c>
      <c r="CG78" s="198" t="s">
        <v>97</v>
      </c>
      <c r="CH78" s="198" t="s">
        <v>97</v>
      </c>
      <c r="CI78" s="198" t="s">
        <v>97</v>
      </c>
      <c r="CJ78" s="612">
        <v>0</v>
      </c>
      <c r="CK78" s="614" t="s">
        <v>97</v>
      </c>
      <c r="CL78" s="614" t="s">
        <v>97</v>
      </c>
      <c r="CM78" s="197" t="s">
        <v>97</v>
      </c>
      <c r="CN78" s="197" t="s">
        <v>97</v>
      </c>
      <c r="CO78" s="612">
        <v>0</v>
      </c>
      <c r="CP78" s="612">
        <v>0</v>
      </c>
      <c r="CQ78" s="198" t="s">
        <v>97</v>
      </c>
      <c r="CR78" s="198" t="s">
        <v>97</v>
      </c>
      <c r="CS78" s="198" t="s">
        <v>97</v>
      </c>
      <c r="CT78" s="198" t="s">
        <v>97</v>
      </c>
      <c r="CU78" s="198" t="s">
        <v>97</v>
      </c>
      <c r="CV78" s="198" t="s">
        <v>97</v>
      </c>
      <c r="CW78" s="198" t="s">
        <v>97</v>
      </c>
      <c r="CX78" s="607" t="s">
        <v>97</v>
      </c>
      <c r="CY78" s="607" t="s">
        <v>97</v>
      </c>
      <c r="CZ78" s="607" t="s">
        <v>97</v>
      </c>
      <c r="DA78" s="197" t="s">
        <v>97</v>
      </c>
      <c r="DB78" s="197" t="s">
        <v>97</v>
      </c>
      <c r="DC78" s="607">
        <f t="shared" si="90"/>
        <v>0</v>
      </c>
      <c r="DD78" s="607" t="s">
        <v>97</v>
      </c>
      <c r="DE78" s="198" t="s">
        <v>97</v>
      </c>
      <c r="DF78" s="198" t="s">
        <v>97</v>
      </c>
      <c r="DG78" s="198" t="s">
        <v>97</v>
      </c>
      <c r="DH78" s="198" t="s">
        <v>97</v>
      </c>
      <c r="DI78" s="198" t="s">
        <v>97</v>
      </c>
      <c r="DJ78" s="198" t="s">
        <v>97</v>
      </c>
      <c r="DK78" s="198" t="s">
        <v>97</v>
      </c>
      <c r="DL78" s="306" t="s">
        <v>97</v>
      </c>
    </row>
    <row r="79" spans="1:235" s="289" customFormat="1" ht="33" customHeight="1">
      <c r="A79" s="238" t="s">
        <v>181</v>
      </c>
      <c r="B79" s="568" t="s">
        <v>182</v>
      </c>
      <c r="C79" s="589" t="s">
        <v>97</v>
      </c>
      <c r="D79" s="144" t="s">
        <v>97</v>
      </c>
      <c r="E79" s="144" t="s">
        <v>97</v>
      </c>
      <c r="F79" s="141">
        <v>0</v>
      </c>
      <c r="G79" s="144" t="s">
        <v>97</v>
      </c>
      <c r="H79" s="145">
        <v>0</v>
      </c>
      <c r="I79" s="145">
        <f t="shared" si="92"/>
        <v>0</v>
      </c>
      <c r="J79" s="515">
        <v>0</v>
      </c>
      <c r="K79" s="198" t="s">
        <v>97</v>
      </c>
      <c r="L79" s="198" t="s">
        <v>97</v>
      </c>
      <c r="M79" s="301" t="s">
        <v>97</v>
      </c>
      <c r="N79" s="198" t="s">
        <v>97</v>
      </c>
      <c r="O79" s="301">
        <f t="shared" ref="O79:P79" si="104">SUM(O80:O85)</f>
        <v>0</v>
      </c>
      <c r="P79" s="301">
        <f t="shared" si="104"/>
        <v>0</v>
      </c>
      <c r="Q79" s="198" t="s">
        <v>97</v>
      </c>
      <c r="R79" s="590">
        <f t="shared" si="76"/>
        <v>0</v>
      </c>
      <c r="S79" s="301">
        <f t="shared" si="76"/>
        <v>0</v>
      </c>
      <c r="T79" s="141">
        <v>0</v>
      </c>
      <c r="U79" s="301">
        <f t="shared" si="76"/>
        <v>0</v>
      </c>
      <c r="V79" s="301">
        <v>0</v>
      </c>
      <c r="W79" s="301">
        <f t="shared" si="76"/>
        <v>0</v>
      </c>
      <c r="X79" s="197">
        <v>0</v>
      </c>
      <c r="Y79" s="301">
        <f t="shared" si="76"/>
        <v>0</v>
      </c>
      <c r="Z79" s="301">
        <f t="shared" si="76"/>
        <v>0</v>
      </c>
      <c r="AA79" s="301">
        <f t="shared" si="76"/>
        <v>0</v>
      </c>
      <c r="AB79" s="301">
        <f t="shared" si="76"/>
        <v>0</v>
      </c>
      <c r="AC79" s="301">
        <f t="shared" si="76"/>
        <v>0</v>
      </c>
      <c r="AD79" s="301">
        <f t="shared" si="76"/>
        <v>0</v>
      </c>
      <c r="AE79" s="594">
        <f t="shared" si="76"/>
        <v>0</v>
      </c>
      <c r="AF79" s="614" t="s">
        <v>97</v>
      </c>
      <c r="AG79" s="614" t="s">
        <v>97</v>
      </c>
      <c r="AH79" s="612">
        <v>0</v>
      </c>
      <c r="AI79" s="406" t="s">
        <v>97</v>
      </c>
      <c r="AJ79" s="427">
        <v>0</v>
      </c>
      <c r="AK79" s="612">
        <v>0</v>
      </c>
      <c r="AL79" s="606">
        <v>0</v>
      </c>
      <c r="AM79" s="197" t="s">
        <v>97</v>
      </c>
      <c r="AN79" s="197" t="s">
        <v>97</v>
      </c>
      <c r="AO79" s="197" t="s">
        <v>97</v>
      </c>
      <c r="AP79" s="197" t="s">
        <v>97</v>
      </c>
      <c r="AQ79" s="197" t="s">
        <v>97</v>
      </c>
      <c r="AR79" s="197" t="s">
        <v>97</v>
      </c>
      <c r="AS79" s="197" t="s">
        <v>97</v>
      </c>
      <c r="AT79" s="612">
        <v>0</v>
      </c>
      <c r="AU79" s="614" t="s">
        <v>97</v>
      </c>
      <c r="AV79" s="612">
        <v>0</v>
      </c>
      <c r="AW79" s="197" t="s">
        <v>97</v>
      </c>
      <c r="AX79" s="197" t="s">
        <v>97</v>
      </c>
      <c r="AY79" s="612">
        <v>0</v>
      </c>
      <c r="AZ79" s="612">
        <v>0</v>
      </c>
      <c r="BA79" s="197" t="s">
        <v>97</v>
      </c>
      <c r="BB79" s="197" t="s">
        <v>97</v>
      </c>
      <c r="BC79" s="197" t="s">
        <v>97</v>
      </c>
      <c r="BD79" s="197" t="s">
        <v>97</v>
      </c>
      <c r="BE79" s="197" t="s">
        <v>97</v>
      </c>
      <c r="BF79" s="197" t="s">
        <v>97</v>
      </c>
      <c r="BG79" s="197" t="s">
        <v>97</v>
      </c>
      <c r="BH79" s="881">
        <v>0</v>
      </c>
      <c r="BI79" s="614" t="s">
        <v>97</v>
      </c>
      <c r="BJ79" s="612">
        <v>0</v>
      </c>
      <c r="BK79" s="197" t="s">
        <v>97</v>
      </c>
      <c r="BL79" s="197" t="s">
        <v>97</v>
      </c>
      <c r="BM79" s="612">
        <v>0</v>
      </c>
      <c r="BN79" s="612">
        <v>0</v>
      </c>
      <c r="BO79" s="197" t="s">
        <v>97</v>
      </c>
      <c r="BP79" s="197" t="s">
        <v>97</v>
      </c>
      <c r="BQ79" s="197" t="s">
        <v>97</v>
      </c>
      <c r="BR79" s="197" t="s">
        <v>97</v>
      </c>
      <c r="BS79" s="197" t="s">
        <v>97</v>
      </c>
      <c r="BT79" s="197" t="s">
        <v>97</v>
      </c>
      <c r="BU79" s="197" t="s">
        <v>97</v>
      </c>
      <c r="BV79" s="612">
        <v>0</v>
      </c>
      <c r="BW79" s="614" t="s">
        <v>97</v>
      </c>
      <c r="BX79" s="612">
        <v>0</v>
      </c>
      <c r="BY79" s="197" t="s">
        <v>97</v>
      </c>
      <c r="BZ79" s="197" t="s">
        <v>97</v>
      </c>
      <c r="CA79" s="612">
        <v>0</v>
      </c>
      <c r="CB79" s="612">
        <v>0</v>
      </c>
      <c r="CC79" s="198" t="s">
        <v>97</v>
      </c>
      <c r="CD79" s="198" t="s">
        <v>97</v>
      </c>
      <c r="CE79" s="198" t="s">
        <v>97</v>
      </c>
      <c r="CF79" s="198" t="s">
        <v>97</v>
      </c>
      <c r="CG79" s="198" t="s">
        <v>97</v>
      </c>
      <c r="CH79" s="198" t="s">
        <v>97</v>
      </c>
      <c r="CI79" s="198" t="s">
        <v>97</v>
      </c>
      <c r="CJ79" s="612">
        <v>0</v>
      </c>
      <c r="CK79" s="614" t="s">
        <v>97</v>
      </c>
      <c r="CL79" s="614" t="s">
        <v>97</v>
      </c>
      <c r="CM79" s="197" t="s">
        <v>97</v>
      </c>
      <c r="CN79" s="197" t="s">
        <v>97</v>
      </c>
      <c r="CO79" s="612">
        <v>0</v>
      </c>
      <c r="CP79" s="612">
        <v>0</v>
      </c>
      <c r="CQ79" s="198" t="s">
        <v>97</v>
      </c>
      <c r="CR79" s="198" t="s">
        <v>97</v>
      </c>
      <c r="CS79" s="198" t="s">
        <v>97</v>
      </c>
      <c r="CT79" s="198" t="s">
        <v>97</v>
      </c>
      <c r="CU79" s="198" t="s">
        <v>97</v>
      </c>
      <c r="CV79" s="198" t="s">
        <v>97</v>
      </c>
      <c r="CW79" s="198" t="s">
        <v>97</v>
      </c>
      <c r="CX79" s="607" t="s">
        <v>97</v>
      </c>
      <c r="CY79" s="607" t="s">
        <v>97</v>
      </c>
      <c r="CZ79" s="607" t="s">
        <v>97</v>
      </c>
      <c r="DA79" s="197" t="s">
        <v>97</v>
      </c>
      <c r="DB79" s="197" t="s">
        <v>97</v>
      </c>
      <c r="DC79" s="607">
        <f t="shared" si="90"/>
        <v>0</v>
      </c>
      <c r="DD79" s="607" t="s">
        <v>97</v>
      </c>
      <c r="DE79" s="198" t="s">
        <v>97</v>
      </c>
      <c r="DF79" s="198" t="s">
        <v>97</v>
      </c>
      <c r="DG79" s="198" t="s">
        <v>97</v>
      </c>
      <c r="DH79" s="198" t="s">
        <v>97</v>
      </c>
      <c r="DI79" s="198" t="s">
        <v>97</v>
      </c>
      <c r="DJ79" s="198" t="s">
        <v>97</v>
      </c>
      <c r="DK79" s="198" t="s">
        <v>97</v>
      </c>
      <c r="DL79" s="306" t="s">
        <v>97</v>
      </c>
    </row>
    <row r="80" spans="1:235" s="289" customFormat="1" ht="34.5" customHeight="1">
      <c r="A80" s="238" t="s">
        <v>183</v>
      </c>
      <c r="B80" s="568" t="s">
        <v>184</v>
      </c>
      <c r="C80" s="589" t="s">
        <v>97</v>
      </c>
      <c r="D80" s="144" t="s">
        <v>97</v>
      </c>
      <c r="E80" s="144" t="s">
        <v>97</v>
      </c>
      <c r="F80" s="141">
        <v>0</v>
      </c>
      <c r="G80" s="144" t="s">
        <v>97</v>
      </c>
      <c r="H80" s="145">
        <v>0</v>
      </c>
      <c r="I80" s="145">
        <f t="shared" si="92"/>
        <v>0</v>
      </c>
      <c r="J80" s="515">
        <v>0</v>
      </c>
      <c r="K80" s="198" t="s">
        <v>97</v>
      </c>
      <c r="L80" s="198" t="s">
        <v>97</v>
      </c>
      <c r="M80" s="301" t="s">
        <v>97</v>
      </c>
      <c r="N80" s="198" t="s">
        <v>97</v>
      </c>
      <c r="O80" s="301">
        <f t="shared" ref="O80:P80" si="105">SUM(O81:O86)</f>
        <v>0</v>
      </c>
      <c r="P80" s="301">
        <f t="shared" si="105"/>
        <v>0</v>
      </c>
      <c r="Q80" s="198" t="s">
        <v>97</v>
      </c>
      <c r="R80" s="590">
        <f t="shared" si="76"/>
        <v>0</v>
      </c>
      <c r="S80" s="301">
        <f t="shared" si="76"/>
        <v>0</v>
      </c>
      <c r="T80" s="141">
        <v>0</v>
      </c>
      <c r="U80" s="301">
        <f t="shared" si="76"/>
        <v>0</v>
      </c>
      <c r="V80" s="301">
        <v>0</v>
      </c>
      <c r="W80" s="301">
        <f t="shared" si="76"/>
        <v>0</v>
      </c>
      <c r="X80" s="197">
        <v>0</v>
      </c>
      <c r="Y80" s="301">
        <f t="shared" si="76"/>
        <v>0</v>
      </c>
      <c r="Z80" s="301">
        <f t="shared" si="76"/>
        <v>0</v>
      </c>
      <c r="AA80" s="301">
        <f t="shared" si="76"/>
        <v>0</v>
      </c>
      <c r="AB80" s="301">
        <f t="shared" si="76"/>
        <v>0</v>
      </c>
      <c r="AC80" s="301">
        <f t="shared" si="76"/>
        <v>0</v>
      </c>
      <c r="AD80" s="301">
        <f t="shared" si="76"/>
        <v>0</v>
      </c>
      <c r="AE80" s="594">
        <f t="shared" si="76"/>
        <v>0</v>
      </c>
      <c r="AF80" s="614" t="s">
        <v>97</v>
      </c>
      <c r="AG80" s="614" t="s">
        <v>97</v>
      </c>
      <c r="AH80" s="612">
        <v>0</v>
      </c>
      <c r="AI80" s="406" t="s">
        <v>97</v>
      </c>
      <c r="AJ80" s="427">
        <v>0</v>
      </c>
      <c r="AK80" s="612">
        <v>0</v>
      </c>
      <c r="AL80" s="606">
        <v>0</v>
      </c>
      <c r="AM80" s="197" t="s">
        <v>97</v>
      </c>
      <c r="AN80" s="197" t="s">
        <v>97</v>
      </c>
      <c r="AO80" s="197" t="s">
        <v>97</v>
      </c>
      <c r="AP80" s="197" t="s">
        <v>97</v>
      </c>
      <c r="AQ80" s="197" t="s">
        <v>97</v>
      </c>
      <c r="AR80" s="197" t="s">
        <v>97</v>
      </c>
      <c r="AS80" s="197" t="s">
        <v>97</v>
      </c>
      <c r="AT80" s="612">
        <v>0</v>
      </c>
      <c r="AU80" s="614" t="s">
        <v>97</v>
      </c>
      <c r="AV80" s="612">
        <v>0</v>
      </c>
      <c r="AW80" s="197" t="s">
        <v>97</v>
      </c>
      <c r="AX80" s="197" t="s">
        <v>97</v>
      </c>
      <c r="AY80" s="612">
        <v>0</v>
      </c>
      <c r="AZ80" s="612">
        <v>0</v>
      </c>
      <c r="BA80" s="197" t="s">
        <v>97</v>
      </c>
      <c r="BB80" s="197" t="s">
        <v>97</v>
      </c>
      <c r="BC80" s="197" t="s">
        <v>97</v>
      </c>
      <c r="BD80" s="197" t="s">
        <v>97</v>
      </c>
      <c r="BE80" s="197" t="s">
        <v>97</v>
      </c>
      <c r="BF80" s="197" t="s">
        <v>97</v>
      </c>
      <c r="BG80" s="197" t="s">
        <v>97</v>
      </c>
      <c r="BH80" s="881">
        <v>0</v>
      </c>
      <c r="BI80" s="614" t="s">
        <v>97</v>
      </c>
      <c r="BJ80" s="612">
        <v>0</v>
      </c>
      <c r="BK80" s="197" t="s">
        <v>97</v>
      </c>
      <c r="BL80" s="197" t="s">
        <v>97</v>
      </c>
      <c r="BM80" s="612">
        <v>0</v>
      </c>
      <c r="BN80" s="612">
        <v>0</v>
      </c>
      <c r="BO80" s="197" t="s">
        <v>97</v>
      </c>
      <c r="BP80" s="197" t="s">
        <v>97</v>
      </c>
      <c r="BQ80" s="197" t="s">
        <v>97</v>
      </c>
      <c r="BR80" s="197" t="s">
        <v>97</v>
      </c>
      <c r="BS80" s="197" t="s">
        <v>97</v>
      </c>
      <c r="BT80" s="197" t="s">
        <v>97</v>
      </c>
      <c r="BU80" s="197" t="s">
        <v>97</v>
      </c>
      <c r="BV80" s="612">
        <v>0</v>
      </c>
      <c r="BW80" s="614" t="s">
        <v>97</v>
      </c>
      <c r="BX80" s="612">
        <v>0</v>
      </c>
      <c r="BY80" s="197" t="s">
        <v>97</v>
      </c>
      <c r="BZ80" s="197" t="s">
        <v>97</v>
      </c>
      <c r="CA80" s="612">
        <v>0</v>
      </c>
      <c r="CB80" s="612">
        <v>0</v>
      </c>
      <c r="CC80" s="198" t="s">
        <v>97</v>
      </c>
      <c r="CD80" s="198" t="s">
        <v>97</v>
      </c>
      <c r="CE80" s="198" t="s">
        <v>97</v>
      </c>
      <c r="CF80" s="198" t="s">
        <v>97</v>
      </c>
      <c r="CG80" s="198" t="s">
        <v>97</v>
      </c>
      <c r="CH80" s="198" t="s">
        <v>97</v>
      </c>
      <c r="CI80" s="198" t="s">
        <v>97</v>
      </c>
      <c r="CJ80" s="612">
        <v>0</v>
      </c>
      <c r="CK80" s="614" t="s">
        <v>97</v>
      </c>
      <c r="CL80" s="614" t="s">
        <v>97</v>
      </c>
      <c r="CM80" s="197" t="s">
        <v>97</v>
      </c>
      <c r="CN80" s="197" t="s">
        <v>97</v>
      </c>
      <c r="CO80" s="612">
        <v>0</v>
      </c>
      <c r="CP80" s="612">
        <f>CP81+CP82+CP83+CP84+CP95+CP96+CP98</f>
        <v>0</v>
      </c>
      <c r="CQ80" s="198" t="s">
        <v>97</v>
      </c>
      <c r="CR80" s="198" t="s">
        <v>97</v>
      </c>
      <c r="CS80" s="198" t="s">
        <v>97</v>
      </c>
      <c r="CT80" s="198" t="s">
        <v>97</v>
      </c>
      <c r="CU80" s="198" t="s">
        <v>97</v>
      </c>
      <c r="CV80" s="198" t="s">
        <v>97</v>
      </c>
      <c r="CW80" s="198" t="s">
        <v>97</v>
      </c>
      <c r="CX80" s="607" t="s">
        <v>97</v>
      </c>
      <c r="CY80" s="607" t="s">
        <v>97</v>
      </c>
      <c r="CZ80" s="607" t="s">
        <v>97</v>
      </c>
      <c r="DA80" s="197" t="s">
        <v>97</v>
      </c>
      <c r="DB80" s="197" t="s">
        <v>97</v>
      </c>
      <c r="DC80" s="607">
        <f t="shared" si="90"/>
        <v>0</v>
      </c>
      <c r="DD80" s="607" t="s">
        <v>97</v>
      </c>
      <c r="DE80" s="198" t="s">
        <v>97</v>
      </c>
      <c r="DF80" s="198" t="s">
        <v>97</v>
      </c>
      <c r="DG80" s="198" t="s">
        <v>97</v>
      </c>
      <c r="DH80" s="198" t="s">
        <v>97</v>
      </c>
      <c r="DI80" s="198" t="s">
        <v>97</v>
      </c>
      <c r="DJ80" s="198" t="s">
        <v>97</v>
      </c>
      <c r="DK80" s="198" t="s">
        <v>97</v>
      </c>
      <c r="DL80" s="306" t="s">
        <v>97</v>
      </c>
    </row>
    <row r="81" spans="1:116" s="289" customFormat="1" ht="34.5" customHeight="1">
      <c r="A81" s="238" t="s">
        <v>185</v>
      </c>
      <c r="B81" s="568" t="s">
        <v>186</v>
      </c>
      <c r="C81" s="589" t="s">
        <v>97</v>
      </c>
      <c r="D81" s="144" t="s">
        <v>97</v>
      </c>
      <c r="E81" s="144" t="s">
        <v>97</v>
      </c>
      <c r="F81" s="141">
        <v>0</v>
      </c>
      <c r="G81" s="144" t="s">
        <v>97</v>
      </c>
      <c r="H81" s="145">
        <v>0</v>
      </c>
      <c r="I81" s="145">
        <f t="shared" si="92"/>
        <v>0</v>
      </c>
      <c r="J81" s="515">
        <v>0</v>
      </c>
      <c r="K81" s="198" t="s">
        <v>97</v>
      </c>
      <c r="L81" s="198" t="s">
        <v>97</v>
      </c>
      <c r="M81" s="301" t="s">
        <v>97</v>
      </c>
      <c r="N81" s="198" t="s">
        <v>97</v>
      </c>
      <c r="O81" s="301">
        <f t="shared" ref="O81:P81" si="106">SUM(O82:O87)</f>
        <v>0</v>
      </c>
      <c r="P81" s="301">
        <f t="shared" si="106"/>
        <v>0</v>
      </c>
      <c r="Q81" s="198" t="s">
        <v>97</v>
      </c>
      <c r="R81" s="590">
        <f t="shared" si="76"/>
        <v>0</v>
      </c>
      <c r="S81" s="301">
        <f t="shared" si="76"/>
        <v>0</v>
      </c>
      <c r="T81" s="141">
        <v>0</v>
      </c>
      <c r="U81" s="301">
        <f t="shared" si="76"/>
        <v>0</v>
      </c>
      <c r="V81" s="301">
        <v>0</v>
      </c>
      <c r="W81" s="301">
        <f t="shared" si="76"/>
        <v>0</v>
      </c>
      <c r="X81" s="197">
        <v>0</v>
      </c>
      <c r="Y81" s="301">
        <f t="shared" ref="R81:AE100" si="107">Y82</f>
        <v>0</v>
      </c>
      <c r="Z81" s="301">
        <f t="shared" si="107"/>
        <v>0</v>
      </c>
      <c r="AA81" s="301">
        <f t="shared" si="107"/>
        <v>0</v>
      </c>
      <c r="AB81" s="301">
        <f t="shared" si="107"/>
        <v>0</v>
      </c>
      <c r="AC81" s="301">
        <f t="shared" si="107"/>
        <v>0</v>
      </c>
      <c r="AD81" s="301">
        <f t="shared" si="107"/>
        <v>0</v>
      </c>
      <c r="AE81" s="594">
        <f t="shared" si="107"/>
        <v>0</v>
      </c>
      <c r="AF81" s="614" t="s">
        <v>97</v>
      </c>
      <c r="AG81" s="614" t="s">
        <v>97</v>
      </c>
      <c r="AH81" s="612">
        <v>0</v>
      </c>
      <c r="AI81" s="406" t="s">
        <v>97</v>
      </c>
      <c r="AJ81" s="427">
        <v>0</v>
      </c>
      <c r="AK81" s="612">
        <v>0</v>
      </c>
      <c r="AL81" s="606">
        <v>0</v>
      </c>
      <c r="AM81" s="197" t="s">
        <v>97</v>
      </c>
      <c r="AN81" s="197" t="s">
        <v>97</v>
      </c>
      <c r="AO81" s="197" t="s">
        <v>97</v>
      </c>
      <c r="AP81" s="197" t="s">
        <v>97</v>
      </c>
      <c r="AQ81" s="197" t="s">
        <v>97</v>
      </c>
      <c r="AR81" s="197" t="s">
        <v>97</v>
      </c>
      <c r="AS81" s="197" t="s">
        <v>97</v>
      </c>
      <c r="AT81" s="612">
        <v>0</v>
      </c>
      <c r="AU81" s="614" t="s">
        <v>97</v>
      </c>
      <c r="AV81" s="612">
        <v>0</v>
      </c>
      <c r="AW81" s="197" t="s">
        <v>97</v>
      </c>
      <c r="AX81" s="197" t="s">
        <v>97</v>
      </c>
      <c r="AY81" s="612">
        <v>0</v>
      </c>
      <c r="AZ81" s="612">
        <v>0</v>
      </c>
      <c r="BA81" s="197" t="s">
        <v>97</v>
      </c>
      <c r="BB81" s="197" t="s">
        <v>97</v>
      </c>
      <c r="BC81" s="197" t="s">
        <v>97</v>
      </c>
      <c r="BD81" s="197" t="s">
        <v>97</v>
      </c>
      <c r="BE81" s="197" t="s">
        <v>97</v>
      </c>
      <c r="BF81" s="197" t="s">
        <v>97</v>
      </c>
      <c r="BG81" s="197" t="s">
        <v>97</v>
      </c>
      <c r="BH81" s="881">
        <v>0</v>
      </c>
      <c r="BI81" s="614" t="s">
        <v>97</v>
      </c>
      <c r="BJ81" s="612">
        <v>0</v>
      </c>
      <c r="BK81" s="197" t="s">
        <v>97</v>
      </c>
      <c r="BL81" s="197" t="s">
        <v>97</v>
      </c>
      <c r="BM81" s="612">
        <v>0</v>
      </c>
      <c r="BN81" s="612">
        <v>0</v>
      </c>
      <c r="BO81" s="197" t="s">
        <v>97</v>
      </c>
      <c r="BP81" s="197" t="s">
        <v>97</v>
      </c>
      <c r="BQ81" s="197" t="s">
        <v>97</v>
      </c>
      <c r="BR81" s="197" t="s">
        <v>97</v>
      </c>
      <c r="BS81" s="197" t="s">
        <v>97</v>
      </c>
      <c r="BT81" s="197" t="s">
        <v>97</v>
      </c>
      <c r="BU81" s="197" t="s">
        <v>97</v>
      </c>
      <c r="BV81" s="612">
        <v>0</v>
      </c>
      <c r="BW81" s="614" t="s">
        <v>97</v>
      </c>
      <c r="BX81" s="612">
        <v>0</v>
      </c>
      <c r="BY81" s="197" t="s">
        <v>97</v>
      </c>
      <c r="BZ81" s="197" t="s">
        <v>97</v>
      </c>
      <c r="CA81" s="612">
        <v>0</v>
      </c>
      <c r="CB81" s="612">
        <v>0</v>
      </c>
      <c r="CC81" s="198" t="s">
        <v>97</v>
      </c>
      <c r="CD81" s="198" t="s">
        <v>97</v>
      </c>
      <c r="CE81" s="198" t="s">
        <v>97</v>
      </c>
      <c r="CF81" s="198" t="s">
        <v>97</v>
      </c>
      <c r="CG81" s="198" t="s">
        <v>97</v>
      </c>
      <c r="CH81" s="198" t="s">
        <v>97</v>
      </c>
      <c r="CI81" s="198" t="s">
        <v>97</v>
      </c>
      <c r="CJ81" s="612">
        <v>0</v>
      </c>
      <c r="CK81" s="614" t="s">
        <v>97</v>
      </c>
      <c r="CL81" s="614" t="s">
        <v>97</v>
      </c>
      <c r="CM81" s="197" t="s">
        <v>97</v>
      </c>
      <c r="CN81" s="197" t="s">
        <v>97</v>
      </c>
      <c r="CO81" s="612">
        <v>0</v>
      </c>
      <c r="CP81" s="612">
        <f>CP82+CP83+CP84+CP85+CP96+CP97+CP99</f>
        <v>0</v>
      </c>
      <c r="CQ81" s="198" t="s">
        <v>97</v>
      </c>
      <c r="CR81" s="198" t="s">
        <v>97</v>
      </c>
      <c r="CS81" s="198" t="s">
        <v>97</v>
      </c>
      <c r="CT81" s="198" t="s">
        <v>97</v>
      </c>
      <c r="CU81" s="198" t="s">
        <v>97</v>
      </c>
      <c r="CV81" s="198" t="s">
        <v>97</v>
      </c>
      <c r="CW81" s="198" t="s">
        <v>97</v>
      </c>
      <c r="CX81" s="607" t="s">
        <v>97</v>
      </c>
      <c r="CY81" s="607" t="s">
        <v>97</v>
      </c>
      <c r="CZ81" s="607" t="s">
        <v>97</v>
      </c>
      <c r="DA81" s="197" t="s">
        <v>97</v>
      </c>
      <c r="DB81" s="197" t="s">
        <v>97</v>
      </c>
      <c r="DC81" s="607">
        <f t="shared" si="90"/>
        <v>0</v>
      </c>
      <c r="DD81" s="607" t="s">
        <v>97</v>
      </c>
      <c r="DE81" s="198" t="s">
        <v>97</v>
      </c>
      <c r="DF81" s="198" t="s">
        <v>97</v>
      </c>
      <c r="DG81" s="198" t="s">
        <v>97</v>
      </c>
      <c r="DH81" s="198" t="s">
        <v>97</v>
      </c>
      <c r="DI81" s="198" t="s">
        <v>97</v>
      </c>
      <c r="DJ81" s="198" t="s">
        <v>97</v>
      </c>
      <c r="DK81" s="198" t="s">
        <v>97</v>
      </c>
      <c r="DL81" s="306" t="s">
        <v>97</v>
      </c>
    </row>
    <row r="82" spans="1:116" s="917" customFormat="1" ht="34.5" customHeight="1">
      <c r="A82" s="422" t="s">
        <v>187</v>
      </c>
      <c r="B82" s="423" t="s">
        <v>188</v>
      </c>
      <c r="C82" s="908" t="s">
        <v>97</v>
      </c>
      <c r="D82" s="487">
        <f>D83+D84+D85+D86+D87+D88+D89+D90+D91+D92</f>
        <v>0.66</v>
      </c>
      <c r="E82" s="516">
        <f t="shared" ref="E82:J82" si="108">E83+E84+E85+E86+E87+E88+E89+E90+E91+E92</f>
        <v>0</v>
      </c>
      <c r="F82" s="516">
        <f t="shared" si="108"/>
        <v>1</v>
      </c>
      <c r="G82" s="516">
        <f t="shared" si="108"/>
        <v>0</v>
      </c>
      <c r="H82" s="516">
        <f t="shared" si="108"/>
        <v>0</v>
      </c>
      <c r="I82" s="516">
        <f t="shared" si="108"/>
        <v>0</v>
      </c>
      <c r="J82" s="516">
        <f t="shared" si="108"/>
        <v>0</v>
      </c>
      <c r="K82" s="911" t="s">
        <v>97</v>
      </c>
      <c r="L82" s="911" t="s">
        <v>97</v>
      </c>
      <c r="M82" s="912" t="s">
        <v>97</v>
      </c>
      <c r="N82" s="911" t="s">
        <v>97</v>
      </c>
      <c r="O82" s="912">
        <f t="shared" ref="O82:P82" si="109">SUM(O83:O88)</f>
        <v>0</v>
      </c>
      <c r="P82" s="912">
        <f t="shared" si="109"/>
        <v>0</v>
      </c>
      <c r="Q82" s="911" t="s">
        <v>97</v>
      </c>
      <c r="R82" s="913">
        <f t="shared" si="107"/>
        <v>0</v>
      </c>
      <c r="S82" s="912">
        <f t="shared" si="107"/>
        <v>0</v>
      </c>
      <c r="T82" s="533">
        <v>0</v>
      </c>
      <c r="U82" s="912">
        <f t="shared" si="107"/>
        <v>0</v>
      </c>
      <c r="V82" s="912">
        <v>0</v>
      </c>
      <c r="W82" s="912">
        <f t="shared" si="107"/>
        <v>0</v>
      </c>
      <c r="X82" s="910">
        <v>0</v>
      </c>
      <c r="Y82" s="912">
        <f t="shared" si="107"/>
        <v>0</v>
      </c>
      <c r="Z82" s="912">
        <f t="shared" si="107"/>
        <v>0</v>
      </c>
      <c r="AA82" s="912">
        <f t="shared" si="107"/>
        <v>0</v>
      </c>
      <c r="AB82" s="912">
        <f t="shared" si="107"/>
        <v>0</v>
      </c>
      <c r="AC82" s="912">
        <f t="shared" si="107"/>
        <v>0</v>
      </c>
      <c r="AD82" s="912">
        <f t="shared" si="107"/>
        <v>0</v>
      </c>
      <c r="AE82" s="914">
        <f t="shared" si="107"/>
        <v>0</v>
      </c>
      <c r="AF82" s="243">
        <f>AF83</f>
        <v>0.16</v>
      </c>
      <c r="AG82" s="243" t="s">
        <v>97</v>
      </c>
      <c r="AH82" s="872">
        <f>AH85</f>
        <v>0.3</v>
      </c>
      <c r="AI82" s="915" t="s">
        <v>97</v>
      </c>
      <c r="AJ82" s="916">
        <v>0</v>
      </c>
      <c r="AK82" s="872">
        <v>0</v>
      </c>
      <c r="AL82" s="243" t="s">
        <v>97</v>
      </c>
      <c r="AM82" s="910" t="s">
        <v>97</v>
      </c>
      <c r="AN82" s="910" t="s">
        <v>97</v>
      </c>
      <c r="AO82" s="910" t="s">
        <v>97</v>
      </c>
      <c r="AP82" s="910" t="s">
        <v>97</v>
      </c>
      <c r="AQ82" s="910" t="s">
        <v>97</v>
      </c>
      <c r="AR82" s="910" t="s">
        <v>97</v>
      </c>
      <c r="AS82" s="910" t="s">
        <v>97</v>
      </c>
      <c r="AT82" s="872">
        <v>0</v>
      </c>
      <c r="AU82" s="243" t="s">
        <v>97</v>
      </c>
      <c r="AV82" s="872">
        <v>0</v>
      </c>
      <c r="AW82" s="910" t="s">
        <v>97</v>
      </c>
      <c r="AX82" s="910" t="s">
        <v>97</v>
      </c>
      <c r="AY82" s="872">
        <v>0</v>
      </c>
      <c r="AZ82" s="243" t="s">
        <v>97</v>
      </c>
      <c r="BA82" s="910" t="s">
        <v>97</v>
      </c>
      <c r="BB82" s="910" t="s">
        <v>97</v>
      </c>
      <c r="BC82" s="910" t="s">
        <v>97</v>
      </c>
      <c r="BD82" s="910" t="s">
        <v>97</v>
      </c>
      <c r="BE82" s="910" t="s">
        <v>97</v>
      </c>
      <c r="BF82" s="910" t="s">
        <v>97</v>
      </c>
      <c r="BG82" s="910" t="s">
        <v>97</v>
      </c>
      <c r="BH82" s="243">
        <f>BH87</f>
        <v>0.25</v>
      </c>
      <c r="BI82" s="243" t="s">
        <v>97</v>
      </c>
      <c r="BJ82" s="872">
        <f>BJ83+BJ85+BJ87</f>
        <v>0</v>
      </c>
      <c r="BK82" s="910" t="s">
        <v>97</v>
      </c>
      <c r="BL82" s="910" t="s">
        <v>97</v>
      </c>
      <c r="BM82" s="872">
        <v>0</v>
      </c>
      <c r="BN82" s="243" t="s">
        <v>97</v>
      </c>
      <c r="BO82" s="910" t="s">
        <v>97</v>
      </c>
      <c r="BP82" s="910" t="s">
        <v>97</v>
      </c>
      <c r="BQ82" s="910" t="s">
        <v>97</v>
      </c>
      <c r="BR82" s="910" t="s">
        <v>97</v>
      </c>
      <c r="BS82" s="910" t="s">
        <v>97</v>
      </c>
      <c r="BT82" s="910" t="s">
        <v>97</v>
      </c>
      <c r="BU82" s="910" t="s">
        <v>97</v>
      </c>
      <c r="BV82" s="872">
        <v>0</v>
      </c>
      <c r="BW82" s="243" t="s">
        <v>97</v>
      </c>
      <c r="BX82" s="872">
        <v>0</v>
      </c>
      <c r="BY82" s="910" t="s">
        <v>97</v>
      </c>
      <c r="BZ82" s="910" t="s">
        <v>97</v>
      </c>
      <c r="CA82" s="872">
        <v>0</v>
      </c>
      <c r="CB82" s="872">
        <v>0</v>
      </c>
      <c r="CC82" s="911" t="s">
        <v>97</v>
      </c>
      <c r="CD82" s="911" t="s">
        <v>97</v>
      </c>
      <c r="CE82" s="911" t="s">
        <v>97</v>
      </c>
      <c r="CF82" s="911" t="s">
        <v>97</v>
      </c>
      <c r="CG82" s="911" t="s">
        <v>97</v>
      </c>
      <c r="CH82" s="911" t="s">
        <v>97</v>
      </c>
      <c r="CI82" s="911" t="s">
        <v>97</v>
      </c>
      <c r="CJ82" s="909">
        <v>0.25</v>
      </c>
      <c r="CK82" s="832">
        <v>0</v>
      </c>
      <c r="CL82" s="832">
        <v>0.7</v>
      </c>
      <c r="CM82" s="910" t="s">
        <v>97</v>
      </c>
      <c r="CN82" s="910" t="s">
        <v>97</v>
      </c>
      <c r="CO82" s="832">
        <f t="shared" ref="CO82:CP82" si="110">SUM(CO83:CO92)</f>
        <v>0</v>
      </c>
      <c r="CP82" s="832">
        <f t="shared" si="110"/>
        <v>0</v>
      </c>
      <c r="CQ82" s="911" t="s">
        <v>97</v>
      </c>
      <c r="CR82" s="911" t="s">
        <v>97</v>
      </c>
      <c r="CS82" s="911" t="s">
        <v>97</v>
      </c>
      <c r="CT82" s="911" t="s">
        <v>97</v>
      </c>
      <c r="CU82" s="911" t="s">
        <v>97</v>
      </c>
      <c r="CV82" s="911" t="s">
        <v>97</v>
      </c>
      <c r="CW82" s="911" t="s">
        <v>97</v>
      </c>
      <c r="CX82" s="632">
        <f>AF82+CJ82+BH82</f>
        <v>0.66</v>
      </c>
      <c r="CY82" s="632" t="s">
        <v>97</v>
      </c>
      <c r="CZ82" s="632">
        <f>CL82++BX82+BJ82+AV82+AH82</f>
        <v>1</v>
      </c>
      <c r="DA82" s="910" t="s">
        <v>97</v>
      </c>
      <c r="DB82" s="910" t="s">
        <v>97</v>
      </c>
      <c r="DC82" s="632">
        <f t="shared" si="90"/>
        <v>0</v>
      </c>
      <c r="DD82" s="867" t="s">
        <v>97</v>
      </c>
      <c r="DE82" s="911" t="s">
        <v>97</v>
      </c>
      <c r="DF82" s="911" t="s">
        <v>97</v>
      </c>
      <c r="DG82" s="911" t="s">
        <v>97</v>
      </c>
      <c r="DH82" s="911" t="s">
        <v>97</v>
      </c>
      <c r="DI82" s="911" t="s">
        <v>97</v>
      </c>
      <c r="DJ82" s="911" t="s">
        <v>97</v>
      </c>
      <c r="DK82" s="911" t="s">
        <v>97</v>
      </c>
      <c r="DL82" s="906" t="s">
        <v>97</v>
      </c>
    </row>
    <row r="83" spans="1:116" ht="25.5" customHeight="1">
      <c r="A83" s="570" t="s">
        <v>617</v>
      </c>
      <c r="B83" s="239" t="s">
        <v>881</v>
      </c>
      <c r="C83" s="217" t="s">
        <v>997</v>
      </c>
      <c r="D83" s="591">
        <v>0.16</v>
      </c>
      <c r="E83" s="937">
        <v>0</v>
      </c>
      <c r="F83" s="937">
        <v>0</v>
      </c>
      <c r="G83" s="937">
        <v>0</v>
      </c>
      <c r="H83" s="937">
        <v>0</v>
      </c>
      <c r="I83" s="937">
        <v>0</v>
      </c>
      <c r="J83" s="937">
        <v>0</v>
      </c>
      <c r="K83" s="198" t="s">
        <v>97</v>
      </c>
      <c r="L83" s="198" t="s">
        <v>97</v>
      </c>
      <c r="M83" s="301" t="s">
        <v>97</v>
      </c>
      <c r="N83" s="198" t="s">
        <v>97</v>
      </c>
      <c r="O83" s="301">
        <f t="shared" ref="O83:P83" si="111">SUM(O84:O89)</f>
        <v>0</v>
      </c>
      <c r="P83" s="301">
        <f t="shared" si="111"/>
        <v>0</v>
      </c>
      <c r="Q83" s="198" t="s">
        <v>97</v>
      </c>
      <c r="R83" s="590">
        <f t="shared" si="107"/>
        <v>0</v>
      </c>
      <c r="S83" s="301">
        <f t="shared" si="107"/>
        <v>0</v>
      </c>
      <c r="T83" s="141">
        <v>0</v>
      </c>
      <c r="U83" s="301">
        <f t="shared" si="107"/>
        <v>0</v>
      </c>
      <c r="V83" s="301">
        <v>0</v>
      </c>
      <c r="W83" s="301">
        <f t="shared" si="107"/>
        <v>0</v>
      </c>
      <c r="X83" s="197">
        <v>0</v>
      </c>
      <c r="Y83" s="301">
        <f t="shared" si="107"/>
        <v>0</v>
      </c>
      <c r="Z83" s="301">
        <f t="shared" si="107"/>
        <v>0</v>
      </c>
      <c r="AA83" s="301">
        <f t="shared" si="107"/>
        <v>0</v>
      </c>
      <c r="AB83" s="301">
        <f t="shared" si="107"/>
        <v>0</v>
      </c>
      <c r="AC83" s="301">
        <f t="shared" si="107"/>
        <v>0</v>
      </c>
      <c r="AD83" s="301">
        <f t="shared" si="107"/>
        <v>0</v>
      </c>
      <c r="AE83" s="594">
        <f t="shared" si="107"/>
        <v>0</v>
      </c>
      <c r="AF83" s="619">
        <v>0.16</v>
      </c>
      <c r="AG83" s="619" t="s">
        <v>97</v>
      </c>
      <c r="AH83" s="606">
        <v>0</v>
      </c>
      <c r="AI83" s="406" t="s">
        <v>97</v>
      </c>
      <c r="AJ83" s="427">
        <v>0</v>
      </c>
      <c r="AK83" s="606">
        <v>0</v>
      </c>
      <c r="AL83" s="619" t="s">
        <v>97</v>
      </c>
      <c r="AM83" s="197" t="s">
        <v>97</v>
      </c>
      <c r="AN83" s="197" t="s">
        <v>97</v>
      </c>
      <c r="AO83" s="197" t="s">
        <v>97</v>
      </c>
      <c r="AP83" s="197" t="s">
        <v>97</v>
      </c>
      <c r="AQ83" s="197" t="s">
        <v>97</v>
      </c>
      <c r="AR83" s="197" t="s">
        <v>97</v>
      </c>
      <c r="AS83" s="197" t="s">
        <v>97</v>
      </c>
      <c r="AT83" s="612">
        <v>0</v>
      </c>
      <c r="AU83" s="619" t="s">
        <v>97</v>
      </c>
      <c r="AV83" s="606">
        <v>0</v>
      </c>
      <c r="AW83" s="197" t="s">
        <v>97</v>
      </c>
      <c r="AX83" s="197" t="s">
        <v>97</v>
      </c>
      <c r="AY83" s="606">
        <v>0</v>
      </c>
      <c r="AZ83" s="619" t="s">
        <v>97</v>
      </c>
      <c r="BA83" s="197" t="s">
        <v>97</v>
      </c>
      <c r="BB83" s="197" t="s">
        <v>97</v>
      </c>
      <c r="BC83" s="197" t="s">
        <v>97</v>
      </c>
      <c r="BD83" s="197" t="s">
        <v>97</v>
      </c>
      <c r="BE83" s="197" t="s">
        <v>97</v>
      </c>
      <c r="BF83" s="197" t="s">
        <v>97</v>
      </c>
      <c r="BG83" s="197" t="s">
        <v>97</v>
      </c>
      <c r="BH83" s="612">
        <v>0</v>
      </c>
      <c r="BI83" s="614" t="s">
        <v>97</v>
      </c>
      <c r="BJ83" s="612">
        <v>0</v>
      </c>
      <c r="BK83" s="197" t="s">
        <v>97</v>
      </c>
      <c r="BL83" s="197" t="s">
        <v>97</v>
      </c>
      <c r="BM83" s="606">
        <v>0</v>
      </c>
      <c r="BN83" s="619" t="s">
        <v>97</v>
      </c>
      <c r="BO83" s="197" t="s">
        <v>97</v>
      </c>
      <c r="BP83" s="197" t="s">
        <v>97</v>
      </c>
      <c r="BQ83" s="197" t="s">
        <v>97</v>
      </c>
      <c r="BR83" s="197" t="s">
        <v>97</v>
      </c>
      <c r="BS83" s="197" t="s">
        <v>97</v>
      </c>
      <c r="BT83" s="197" t="s">
        <v>97</v>
      </c>
      <c r="BU83" s="197" t="s">
        <v>97</v>
      </c>
      <c r="BV83" s="612">
        <v>0</v>
      </c>
      <c r="BW83" s="614" t="s">
        <v>97</v>
      </c>
      <c r="BX83" s="612">
        <v>0</v>
      </c>
      <c r="BY83" s="197" t="s">
        <v>97</v>
      </c>
      <c r="BZ83" s="197" t="s">
        <v>97</v>
      </c>
      <c r="CA83" s="612">
        <v>0</v>
      </c>
      <c r="CB83" s="612">
        <v>0</v>
      </c>
      <c r="CC83" s="198" t="s">
        <v>97</v>
      </c>
      <c r="CD83" s="198" t="s">
        <v>97</v>
      </c>
      <c r="CE83" s="198" t="s">
        <v>97</v>
      </c>
      <c r="CF83" s="198" t="s">
        <v>97</v>
      </c>
      <c r="CG83" s="198" t="s">
        <v>97</v>
      </c>
      <c r="CH83" s="198" t="s">
        <v>97</v>
      </c>
      <c r="CI83" s="198" t="s">
        <v>97</v>
      </c>
      <c r="CJ83" s="612">
        <v>0</v>
      </c>
      <c r="CK83" s="614" t="s">
        <v>97</v>
      </c>
      <c r="CL83" s="614" t="s">
        <v>97</v>
      </c>
      <c r="CM83" s="197" t="s">
        <v>97</v>
      </c>
      <c r="CN83" s="197" t="s">
        <v>97</v>
      </c>
      <c r="CO83" s="612">
        <v>0</v>
      </c>
      <c r="CP83" s="612">
        <v>0</v>
      </c>
      <c r="CQ83" s="198" t="s">
        <v>97</v>
      </c>
      <c r="CR83" s="198" t="s">
        <v>97</v>
      </c>
      <c r="CS83" s="198" t="s">
        <v>97</v>
      </c>
      <c r="CT83" s="198" t="s">
        <v>97</v>
      </c>
      <c r="CU83" s="198" t="s">
        <v>97</v>
      </c>
      <c r="CV83" s="198" t="s">
        <v>97</v>
      </c>
      <c r="CW83" s="198" t="s">
        <v>97</v>
      </c>
      <c r="CX83" s="864">
        <f>AF83+CJ83</f>
        <v>0.16</v>
      </c>
      <c r="CY83" s="607" t="s">
        <v>97</v>
      </c>
      <c r="CZ83" s="607" t="s">
        <v>97</v>
      </c>
      <c r="DA83" s="197" t="s">
        <v>97</v>
      </c>
      <c r="DB83" s="197" t="s">
        <v>97</v>
      </c>
      <c r="DC83" s="607">
        <f t="shared" si="90"/>
        <v>0</v>
      </c>
      <c r="DD83" s="866" t="s">
        <v>97</v>
      </c>
      <c r="DE83" s="198" t="s">
        <v>97</v>
      </c>
      <c r="DF83" s="198" t="s">
        <v>97</v>
      </c>
      <c r="DG83" s="198" t="s">
        <v>97</v>
      </c>
      <c r="DH83" s="198" t="s">
        <v>97</v>
      </c>
      <c r="DI83" s="198" t="s">
        <v>97</v>
      </c>
      <c r="DJ83" s="198" t="s">
        <v>97</v>
      </c>
      <c r="DK83" s="198" t="s">
        <v>97</v>
      </c>
      <c r="DL83" s="306" t="s">
        <v>97</v>
      </c>
    </row>
    <row r="84" spans="1:116" ht="21.75" customHeight="1">
      <c r="A84" s="570" t="s">
        <v>634</v>
      </c>
      <c r="B84" s="239" t="s">
        <v>881</v>
      </c>
      <c r="C84" s="217" t="s">
        <v>998</v>
      </c>
      <c r="D84" s="937">
        <v>0</v>
      </c>
      <c r="E84" s="937">
        <v>0</v>
      </c>
      <c r="F84" s="937">
        <v>0</v>
      </c>
      <c r="G84" s="937">
        <v>0</v>
      </c>
      <c r="H84" s="937">
        <v>0</v>
      </c>
      <c r="I84" s="937">
        <v>0</v>
      </c>
      <c r="J84" s="937">
        <v>0</v>
      </c>
      <c r="K84" s="198" t="s">
        <v>97</v>
      </c>
      <c r="L84" s="198" t="s">
        <v>97</v>
      </c>
      <c r="M84" s="301" t="s">
        <v>97</v>
      </c>
      <c r="N84" s="198" t="s">
        <v>97</v>
      </c>
      <c r="O84" s="301">
        <f t="shared" ref="O84:P84" si="112">SUM(O85:O90)</f>
        <v>0</v>
      </c>
      <c r="P84" s="301">
        <f t="shared" si="112"/>
        <v>0</v>
      </c>
      <c r="Q84" s="198" t="s">
        <v>97</v>
      </c>
      <c r="R84" s="590">
        <f t="shared" si="107"/>
        <v>0</v>
      </c>
      <c r="S84" s="301">
        <f t="shared" si="107"/>
        <v>0</v>
      </c>
      <c r="T84" s="141">
        <v>0</v>
      </c>
      <c r="U84" s="301">
        <f t="shared" si="107"/>
        <v>0</v>
      </c>
      <c r="V84" s="301">
        <v>0</v>
      </c>
      <c r="W84" s="301">
        <f t="shared" si="107"/>
        <v>0</v>
      </c>
      <c r="X84" s="197">
        <v>0</v>
      </c>
      <c r="Y84" s="301">
        <f t="shared" si="107"/>
        <v>0</v>
      </c>
      <c r="Z84" s="301">
        <f t="shared" si="107"/>
        <v>0</v>
      </c>
      <c r="AA84" s="301">
        <f t="shared" si="107"/>
        <v>0</v>
      </c>
      <c r="AB84" s="301">
        <f t="shared" si="107"/>
        <v>0</v>
      </c>
      <c r="AC84" s="301">
        <f t="shared" si="107"/>
        <v>0</v>
      </c>
      <c r="AD84" s="301">
        <f t="shared" si="107"/>
        <v>0</v>
      </c>
      <c r="AE84" s="594">
        <f t="shared" si="107"/>
        <v>0</v>
      </c>
      <c r="AF84" s="619" t="s">
        <v>97</v>
      </c>
      <c r="AG84" s="619" t="s">
        <v>97</v>
      </c>
      <c r="AH84" s="606">
        <v>0</v>
      </c>
      <c r="AI84" s="406" t="s">
        <v>97</v>
      </c>
      <c r="AJ84" s="427">
        <v>0</v>
      </c>
      <c r="AK84" s="606">
        <v>0</v>
      </c>
      <c r="AL84" s="619" t="s">
        <v>97</v>
      </c>
      <c r="AM84" s="197" t="s">
        <v>97</v>
      </c>
      <c r="AN84" s="197" t="s">
        <v>97</v>
      </c>
      <c r="AO84" s="197" t="s">
        <v>97</v>
      </c>
      <c r="AP84" s="197" t="s">
        <v>97</v>
      </c>
      <c r="AQ84" s="197" t="s">
        <v>97</v>
      </c>
      <c r="AR84" s="197" t="s">
        <v>97</v>
      </c>
      <c r="AS84" s="197" t="s">
        <v>97</v>
      </c>
      <c r="AT84" s="612">
        <v>0</v>
      </c>
      <c r="AU84" s="619" t="s">
        <v>97</v>
      </c>
      <c r="AV84" s="606">
        <v>0</v>
      </c>
      <c r="AW84" s="197" t="s">
        <v>97</v>
      </c>
      <c r="AX84" s="197" t="s">
        <v>97</v>
      </c>
      <c r="AY84" s="606">
        <v>0</v>
      </c>
      <c r="AZ84" s="619" t="s">
        <v>97</v>
      </c>
      <c r="BA84" s="197" t="s">
        <v>97</v>
      </c>
      <c r="BB84" s="197" t="s">
        <v>97</v>
      </c>
      <c r="BC84" s="197" t="s">
        <v>97</v>
      </c>
      <c r="BD84" s="197" t="s">
        <v>97</v>
      </c>
      <c r="BE84" s="197" t="s">
        <v>97</v>
      </c>
      <c r="BF84" s="197" t="s">
        <v>97</v>
      </c>
      <c r="BG84" s="197" t="s">
        <v>97</v>
      </c>
      <c r="BH84" s="612">
        <v>0</v>
      </c>
      <c r="BI84" s="614" t="s">
        <v>97</v>
      </c>
      <c r="BJ84" s="612">
        <v>0</v>
      </c>
      <c r="BK84" s="197" t="s">
        <v>97</v>
      </c>
      <c r="BL84" s="197" t="s">
        <v>97</v>
      </c>
      <c r="BM84" s="606">
        <v>0</v>
      </c>
      <c r="BN84" s="619" t="s">
        <v>97</v>
      </c>
      <c r="BO84" s="197" t="s">
        <v>97</v>
      </c>
      <c r="BP84" s="197" t="s">
        <v>97</v>
      </c>
      <c r="BQ84" s="197" t="s">
        <v>97</v>
      </c>
      <c r="BR84" s="197" t="s">
        <v>97</v>
      </c>
      <c r="BS84" s="197" t="s">
        <v>97</v>
      </c>
      <c r="BT84" s="197" t="s">
        <v>97</v>
      </c>
      <c r="BU84" s="197" t="s">
        <v>97</v>
      </c>
      <c r="BV84" s="612">
        <v>0</v>
      </c>
      <c r="BW84" s="614" t="s">
        <v>97</v>
      </c>
      <c r="BX84" s="612">
        <v>0</v>
      </c>
      <c r="BY84" s="197" t="s">
        <v>97</v>
      </c>
      <c r="BZ84" s="197" t="s">
        <v>97</v>
      </c>
      <c r="CA84" s="612">
        <v>0</v>
      </c>
      <c r="CB84" s="612">
        <v>0</v>
      </c>
      <c r="CC84" s="198" t="s">
        <v>97</v>
      </c>
      <c r="CD84" s="198" t="s">
        <v>97</v>
      </c>
      <c r="CE84" s="198" t="s">
        <v>97</v>
      </c>
      <c r="CF84" s="198" t="s">
        <v>97</v>
      </c>
      <c r="CG84" s="198" t="s">
        <v>97</v>
      </c>
      <c r="CH84" s="198" t="s">
        <v>97</v>
      </c>
      <c r="CI84" s="198" t="s">
        <v>97</v>
      </c>
      <c r="CJ84" s="612">
        <v>0</v>
      </c>
      <c r="CK84" s="614" t="s">
        <v>97</v>
      </c>
      <c r="CL84" s="614" t="s">
        <v>97</v>
      </c>
      <c r="CM84" s="197" t="s">
        <v>97</v>
      </c>
      <c r="CN84" s="197" t="s">
        <v>97</v>
      </c>
      <c r="CO84" s="612">
        <v>0</v>
      </c>
      <c r="CP84" s="612">
        <v>0</v>
      </c>
      <c r="CQ84" s="198" t="s">
        <v>97</v>
      </c>
      <c r="CR84" s="198" t="s">
        <v>97</v>
      </c>
      <c r="CS84" s="198" t="s">
        <v>97</v>
      </c>
      <c r="CT84" s="198" t="s">
        <v>97</v>
      </c>
      <c r="CU84" s="198" t="s">
        <v>97</v>
      </c>
      <c r="CV84" s="198" t="s">
        <v>97</v>
      </c>
      <c r="CW84" s="198" t="s">
        <v>97</v>
      </c>
      <c r="CX84" s="607" t="s">
        <v>97</v>
      </c>
      <c r="CY84" s="607" t="s">
        <v>97</v>
      </c>
      <c r="CZ84" s="607" t="s">
        <v>97</v>
      </c>
      <c r="DA84" s="197" t="s">
        <v>97</v>
      </c>
      <c r="DB84" s="197" t="s">
        <v>97</v>
      </c>
      <c r="DC84" s="607">
        <f t="shared" si="90"/>
        <v>0</v>
      </c>
      <c r="DD84" s="866" t="s">
        <v>97</v>
      </c>
      <c r="DE84" s="198" t="s">
        <v>97</v>
      </c>
      <c r="DF84" s="198" t="s">
        <v>97</v>
      </c>
      <c r="DG84" s="198" t="s">
        <v>97</v>
      </c>
      <c r="DH84" s="198" t="s">
        <v>97</v>
      </c>
      <c r="DI84" s="198" t="s">
        <v>97</v>
      </c>
      <c r="DJ84" s="198" t="s">
        <v>97</v>
      </c>
      <c r="DK84" s="198" t="s">
        <v>97</v>
      </c>
      <c r="DL84" s="306" t="s">
        <v>97</v>
      </c>
    </row>
    <row r="85" spans="1:116" ht="24.75" customHeight="1">
      <c r="A85" s="570" t="s">
        <v>635</v>
      </c>
      <c r="B85" s="239" t="s">
        <v>912</v>
      </c>
      <c r="C85" s="217" t="s">
        <v>999</v>
      </c>
      <c r="D85" s="937">
        <v>0</v>
      </c>
      <c r="E85" s="937">
        <v>0</v>
      </c>
      <c r="F85" s="935">
        <v>0.3</v>
      </c>
      <c r="G85" s="937">
        <v>0</v>
      </c>
      <c r="H85" s="937">
        <v>0</v>
      </c>
      <c r="I85" s="937">
        <v>0</v>
      </c>
      <c r="J85" s="937">
        <v>0</v>
      </c>
      <c r="K85" s="198" t="s">
        <v>97</v>
      </c>
      <c r="L85" s="198" t="s">
        <v>97</v>
      </c>
      <c r="M85" s="301" t="s">
        <v>97</v>
      </c>
      <c r="N85" s="198" t="s">
        <v>97</v>
      </c>
      <c r="O85" s="301">
        <f t="shared" ref="O85:P85" si="113">SUM(O86:O91)</f>
        <v>0</v>
      </c>
      <c r="P85" s="301">
        <f t="shared" si="113"/>
        <v>0</v>
      </c>
      <c r="Q85" s="198" t="s">
        <v>97</v>
      </c>
      <c r="R85" s="590">
        <f t="shared" si="107"/>
        <v>0</v>
      </c>
      <c r="S85" s="301">
        <f t="shared" si="107"/>
        <v>0</v>
      </c>
      <c r="T85" s="141">
        <v>0</v>
      </c>
      <c r="U85" s="301">
        <f t="shared" si="107"/>
        <v>0</v>
      </c>
      <c r="V85" s="301">
        <v>0</v>
      </c>
      <c r="W85" s="301">
        <f t="shared" si="107"/>
        <v>0</v>
      </c>
      <c r="X85" s="197">
        <v>0</v>
      </c>
      <c r="Y85" s="301">
        <f t="shared" si="107"/>
        <v>0</v>
      </c>
      <c r="Z85" s="301">
        <f t="shared" si="107"/>
        <v>0</v>
      </c>
      <c r="AA85" s="301">
        <f t="shared" si="107"/>
        <v>0</v>
      </c>
      <c r="AB85" s="301">
        <f t="shared" si="107"/>
        <v>0</v>
      </c>
      <c r="AC85" s="301">
        <f t="shared" si="107"/>
        <v>0</v>
      </c>
      <c r="AD85" s="301">
        <f t="shared" si="107"/>
        <v>0</v>
      </c>
      <c r="AE85" s="594">
        <f t="shared" si="107"/>
        <v>0</v>
      </c>
      <c r="AF85" s="619" t="s">
        <v>97</v>
      </c>
      <c r="AG85" s="619" t="s">
        <v>97</v>
      </c>
      <c r="AH85" s="606">
        <v>0.3</v>
      </c>
      <c r="AI85" s="406" t="s">
        <v>97</v>
      </c>
      <c r="AJ85" s="427">
        <v>0</v>
      </c>
      <c r="AK85" s="606">
        <v>0</v>
      </c>
      <c r="AL85" s="619" t="s">
        <v>97</v>
      </c>
      <c r="AM85" s="197" t="s">
        <v>97</v>
      </c>
      <c r="AN85" s="197" t="s">
        <v>97</v>
      </c>
      <c r="AO85" s="197" t="s">
        <v>97</v>
      </c>
      <c r="AP85" s="197" t="s">
        <v>97</v>
      </c>
      <c r="AQ85" s="197" t="s">
        <v>97</v>
      </c>
      <c r="AR85" s="197" t="s">
        <v>97</v>
      </c>
      <c r="AS85" s="197" t="s">
        <v>97</v>
      </c>
      <c r="AT85" s="612">
        <v>0</v>
      </c>
      <c r="AU85" s="619" t="s">
        <v>97</v>
      </c>
      <c r="AV85" s="606">
        <v>0</v>
      </c>
      <c r="AW85" s="197" t="s">
        <v>97</v>
      </c>
      <c r="AX85" s="197" t="s">
        <v>97</v>
      </c>
      <c r="AY85" s="606">
        <v>0</v>
      </c>
      <c r="AZ85" s="619" t="s">
        <v>97</v>
      </c>
      <c r="BA85" s="197" t="s">
        <v>97</v>
      </c>
      <c r="BB85" s="197" t="s">
        <v>97</v>
      </c>
      <c r="BC85" s="197" t="s">
        <v>97</v>
      </c>
      <c r="BD85" s="197" t="s">
        <v>97</v>
      </c>
      <c r="BE85" s="197" t="s">
        <v>97</v>
      </c>
      <c r="BF85" s="197" t="s">
        <v>97</v>
      </c>
      <c r="BG85" s="197" t="s">
        <v>97</v>
      </c>
      <c r="BH85" s="612">
        <v>0</v>
      </c>
      <c r="BI85" s="614" t="s">
        <v>97</v>
      </c>
      <c r="BJ85" s="612">
        <v>0</v>
      </c>
      <c r="BK85" s="197" t="s">
        <v>97</v>
      </c>
      <c r="BL85" s="197" t="s">
        <v>97</v>
      </c>
      <c r="BM85" s="606">
        <v>0</v>
      </c>
      <c r="BN85" s="619" t="s">
        <v>97</v>
      </c>
      <c r="BO85" s="197" t="s">
        <v>97</v>
      </c>
      <c r="BP85" s="197" t="s">
        <v>97</v>
      </c>
      <c r="BQ85" s="197" t="s">
        <v>97</v>
      </c>
      <c r="BR85" s="197" t="s">
        <v>97</v>
      </c>
      <c r="BS85" s="197" t="s">
        <v>97</v>
      </c>
      <c r="BT85" s="197" t="s">
        <v>97</v>
      </c>
      <c r="BU85" s="197" t="s">
        <v>97</v>
      </c>
      <c r="BV85" s="612">
        <v>0</v>
      </c>
      <c r="BW85" s="614" t="s">
        <v>97</v>
      </c>
      <c r="BX85" s="612">
        <v>0</v>
      </c>
      <c r="BY85" s="197" t="s">
        <v>97</v>
      </c>
      <c r="BZ85" s="197" t="s">
        <v>97</v>
      </c>
      <c r="CA85" s="612">
        <v>0</v>
      </c>
      <c r="CB85" s="612">
        <v>0</v>
      </c>
      <c r="CC85" s="198" t="s">
        <v>97</v>
      </c>
      <c r="CD85" s="198" t="s">
        <v>97</v>
      </c>
      <c r="CE85" s="198" t="s">
        <v>97</v>
      </c>
      <c r="CF85" s="198" t="s">
        <v>97</v>
      </c>
      <c r="CG85" s="198" t="s">
        <v>97</v>
      </c>
      <c r="CH85" s="198" t="s">
        <v>97</v>
      </c>
      <c r="CI85" s="198" t="s">
        <v>97</v>
      </c>
      <c r="CJ85" s="612">
        <v>0</v>
      </c>
      <c r="CK85" s="614" t="s">
        <v>97</v>
      </c>
      <c r="CL85" s="614" t="s">
        <v>97</v>
      </c>
      <c r="CM85" s="197" t="s">
        <v>97</v>
      </c>
      <c r="CN85" s="197" t="s">
        <v>97</v>
      </c>
      <c r="CO85" s="612">
        <v>0</v>
      </c>
      <c r="CP85" s="612">
        <v>0</v>
      </c>
      <c r="CQ85" s="198" t="s">
        <v>97</v>
      </c>
      <c r="CR85" s="198" t="s">
        <v>97</v>
      </c>
      <c r="CS85" s="198" t="s">
        <v>97</v>
      </c>
      <c r="CT85" s="198" t="s">
        <v>97</v>
      </c>
      <c r="CU85" s="198" t="s">
        <v>97</v>
      </c>
      <c r="CV85" s="198" t="s">
        <v>97</v>
      </c>
      <c r="CW85" s="198" t="s">
        <v>97</v>
      </c>
      <c r="CX85" s="607" t="s">
        <v>97</v>
      </c>
      <c r="CY85" s="607" t="s">
        <v>97</v>
      </c>
      <c r="CZ85" s="607">
        <v>0.3</v>
      </c>
      <c r="DA85" s="197" t="s">
        <v>97</v>
      </c>
      <c r="DB85" s="197" t="s">
        <v>97</v>
      </c>
      <c r="DC85" s="607">
        <f t="shared" si="90"/>
        <v>0</v>
      </c>
      <c r="DD85" s="866" t="s">
        <v>97</v>
      </c>
      <c r="DE85" s="198" t="s">
        <v>97</v>
      </c>
      <c r="DF85" s="198" t="s">
        <v>97</v>
      </c>
      <c r="DG85" s="198" t="s">
        <v>97</v>
      </c>
      <c r="DH85" s="198" t="s">
        <v>97</v>
      </c>
      <c r="DI85" s="198" t="s">
        <v>97</v>
      </c>
      <c r="DJ85" s="198" t="s">
        <v>97</v>
      </c>
      <c r="DK85" s="198" t="s">
        <v>97</v>
      </c>
      <c r="DL85" s="306" t="s">
        <v>97</v>
      </c>
    </row>
    <row r="86" spans="1:116" ht="18.75" customHeight="1">
      <c r="A86" s="570" t="s">
        <v>813</v>
      </c>
      <c r="B86" s="239" t="s">
        <v>912</v>
      </c>
      <c r="C86" s="217" t="s">
        <v>1000</v>
      </c>
      <c r="D86" s="937">
        <v>0</v>
      </c>
      <c r="E86" s="937">
        <v>0</v>
      </c>
      <c r="F86" s="937">
        <v>0</v>
      </c>
      <c r="G86" s="937">
        <v>0</v>
      </c>
      <c r="H86" s="937">
        <v>0</v>
      </c>
      <c r="I86" s="937">
        <v>0</v>
      </c>
      <c r="J86" s="937">
        <v>0</v>
      </c>
      <c r="K86" s="198" t="s">
        <v>97</v>
      </c>
      <c r="L86" s="198" t="s">
        <v>97</v>
      </c>
      <c r="M86" s="301" t="s">
        <v>97</v>
      </c>
      <c r="N86" s="198" t="s">
        <v>97</v>
      </c>
      <c r="O86" s="301">
        <f t="shared" ref="O86:P86" si="114">SUM(O87:O92)</f>
        <v>0</v>
      </c>
      <c r="P86" s="301">
        <f t="shared" si="114"/>
        <v>0</v>
      </c>
      <c r="Q86" s="198" t="s">
        <v>97</v>
      </c>
      <c r="R86" s="590">
        <f t="shared" si="107"/>
        <v>0</v>
      </c>
      <c r="S86" s="301">
        <f t="shared" si="107"/>
        <v>0</v>
      </c>
      <c r="T86" s="141">
        <v>0</v>
      </c>
      <c r="U86" s="301">
        <f t="shared" si="107"/>
        <v>0</v>
      </c>
      <c r="V86" s="301">
        <v>0</v>
      </c>
      <c r="W86" s="301">
        <f t="shared" si="107"/>
        <v>0</v>
      </c>
      <c r="X86" s="197">
        <v>0</v>
      </c>
      <c r="Y86" s="301">
        <f t="shared" si="107"/>
        <v>0</v>
      </c>
      <c r="Z86" s="301">
        <f t="shared" si="107"/>
        <v>0</v>
      </c>
      <c r="AA86" s="301">
        <f t="shared" si="107"/>
        <v>0</v>
      </c>
      <c r="AB86" s="301">
        <f t="shared" si="107"/>
        <v>0</v>
      </c>
      <c r="AC86" s="301">
        <f t="shared" si="107"/>
        <v>0</v>
      </c>
      <c r="AD86" s="301">
        <f t="shared" si="107"/>
        <v>0</v>
      </c>
      <c r="AE86" s="594">
        <f t="shared" si="107"/>
        <v>0</v>
      </c>
      <c r="AF86" s="619" t="s">
        <v>97</v>
      </c>
      <c r="AG86" s="619" t="s">
        <v>97</v>
      </c>
      <c r="AH86" s="606">
        <v>0</v>
      </c>
      <c r="AI86" s="406" t="s">
        <v>97</v>
      </c>
      <c r="AJ86" s="427">
        <v>0</v>
      </c>
      <c r="AK86" s="606">
        <v>0</v>
      </c>
      <c r="AL86" s="619" t="s">
        <v>97</v>
      </c>
      <c r="AM86" s="197" t="s">
        <v>97</v>
      </c>
      <c r="AN86" s="197" t="s">
        <v>97</v>
      </c>
      <c r="AO86" s="197" t="s">
        <v>97</v>
      </c>
      <c r="AP86" s="197" t="s">
        <v>97</v>
      </c>
      <c r="AQ86" s="197" t="s">
        <v>97</v>
      </c>
      <c r="AR86" s="197" t="s">
        <v>97</v>
      </c>
      <c r="AS86" s="197" t="s">
        <v>97</v>
      </c>
      <c r="AT86" s="612">
        <v>0</v>
      </c>
      <c r="AU86" s="619" t="s">
        <v>97</v>
      </c>
      <c r="AV86" s="606">
        <v>0</v>
      </c>
      <c r="AW86" s="197" t="s">
        <v>97</v>
      </c>
      <c r="AX86" s="197" t="s">
        <v>97</v>
      </c>
      <c r="AY86" s="606">
        <v>0</v>
      </c>
      <c r="AZ86" s="619" t="s">
        <v>97</v>
      </c>
      <c r="BA86" s="197" t="s">
        <v>97</v>
      </c>
      <c r="BB86" s="197" t="s">
        <v>97</v>
      </c>
      <c r="BC86" s="197" t="s">
        <v>97</v>
      </c>
      <c r="BD86" s="197" t="s">
        <v>97</v>
      </c>
      <c r="BE86" s="197" t="s">
        <v>97</v>
      </c>
      <c r="BF86" s="197" t="s">
        <v>97</v>
      </c>
      <c r="BG86" s="197" t="s">
        <v>97</v>
      </c>
      <c r="BH86" s="612">
        <v>0</v>
      </c>
      <c r="BI86" s="614" t="s">
        <v>97</v>
      </c>
      <c r="BJ86" s="612">
        <v>0</v>
      </c>
      <c r="BK86" s="197" t="s">
        <v>97</v>
      </c>
      <c r="BL86" s="197" t="s">
        <v>97</v>
      </c>
      <c r="BM86" s="606">
        <v>0</v>
      </c>
      <c r="BN86" s="619" t="s">
        <v>97</v>
      </c>
      <c r="BO86" s="197" t="s">
        <v>97</v>
      </c>
      <c r="BP86" s="197" t="s">
        <v>97</v>
      </c>
      <c r="BQ86" s="197" t="s">
        <v>97</v>
      </c>
      <c r="BR86" s="197" t="s">
        <v>97</v>
      </c>
      <c r="BS86" s="197" t="s">
        <v>97</v>
      </c>
      <c r="BT86" s="197" t="s">
        <v>97</v>
      </c>
      <c r="BU86" s="197" t="s">
        <v>97</v>
      </c>
      <c r="BV86" s="612">
        <v>0</v>
      </c>
      <c r="BW86" s="614" t="s">
        <v>97</v>
      </c>
      <c r="BX86" s="612">
        <v>0</v>
      </c>
      <c r="BY86" s="197" t="s">
        <v>97</v>
      </c>
      <c r="BZ86" s="197" t="s">
        <v>97</v>
      </c>
      <c r="CA86" s="612">
        <v>0</v>
      </c>
      <c r="CB86" s="612">
        <v>0</v>
      </c>
      <c r="CC86" s="198" t="s">
        <v>97</v>
      </c>
      <c r="CD86" s="198" t="s">
        <v>97</v>
      </c>
      <c r="CE86" s="198" t="s">
        <v>97</v>
      </c>
      <c r="CF86" s="198" t="s">
        <v>97</v>
      </c>
      <c r="CG86" s="198" t="s">
        <v>97</v>
      </c>
      <c r="CH86" s="198" t="s">
        <v>97</v>
      </c>
      <c r="CI86" s="198" t="s">
        <v>97</v>
      </c>
      <c r="CJ86" s="612">
        <v>0</v>
      </c>
      <c r="CK86" s="614" t="s">
        <v>97</v>
      </c>
      <c r="CL86" s="614" t="s">
        <v>97</v>
      </c>
      <c r="CM86" s="197" t="s">
        <v>97</v>
      </c>
      <c r="CN86" s="197" t="s">
        <v>97</v>
      </c>
      <c r="CO86" s="612">
        <v>0</v>
      </c>
      <c r="CP86" s="612">
        <f>CP87+CP88+CP89+CP90+CP101+CP102+CP104</f>
        <v>0</v>
      </c>
      <c r="CQ86" s="198" t="s">
        <v>97</v>
      </c>
      <c r="CR86" s="198" t="s">
        <v>97</v>
      </c>
      <c r="CS86" s="198" t="s">
        <v>97</v>
      </c>
      <c r="CT86" s="198" t="s">
        <v>97</v>
      </c>
      <c r="CU86" s="198" t="s">
        <v>97</v>
      </c>
      <c r="CV86" s="198" t="s">
        <v>97</v>
      </c>
      <c r="CW86" s="198" t="s">
        <v>97</v>
      </c>
      <c r="CX86" s="607" t="s">
        <v>97</v>
      </c>
      <c r="CY86" s="607" t="s">
        <v>97</v>
      </c>
      <c r="CZ86" s="607" t="s">
        <v>97</v>
      </c>
      <c r="DA86" s="197" t="s">
        <v>97</v>
      </c>
      <c r="DB86" s="197" t="s">
        <v>97</v>
      </c>
      <c r="DC86" s="607">
        <f t="shared" si="90"/>
        <v>0</v>
      </c>
      <c r="DD86" s="866" t="s">
        <v>97</v>
      </c>
      <c r="DE86" s="198" t="s">
        <v>97</v>
      </c>
      <c r="DF86" s="198" t="s">
        <v>97</v>
      </c>
      <c r="DG86" s="198" t="s">
        <v>97</v>
      </c>
      <c r="DH86" s="198" t="s">
        <v>97</v>
      </c>
      <c r="DI86" s="198" t="s">
        <v>97</v>
      </c>
      <c r="DJ86" s="198" t="s">
        <v>97</v>
      </c>
      <c r="DK86" s="198" t="s">
        <v>97</v>
      </c>
      <c r="DL86" s="306" t="s">
        <v>97</v>
      </c>
    </row>
    <row r="87" spans="1:116" ht="23.25" customHeight="1">
      <c r="A87" s="570" t="s">
        <v>815</v>
      </c>
      <c r="B87" s="239" t="s">
        <v>875</v>
      </c>
      <c r="C87" s="217" t="s">
        <v>1011</v>
      </c>
      <c r="D87" s="947">
        <v>0.25</v>
      </c>
      <c r="E87" s="937">
        <v>0</v>
      </c>
      <c r="F87" s="937">
        <v>0</v>
      </c>
      <c r="G87" s="937">
        <v>0</v>
      </c>
      <c r="H87" s="937">
        <v>0</v>
      </c>
      <c r="I87" s="937">
        <v>0</v>
      </c>
      <c r="J87" s="937">
        <v>0</v>
      </c>
      <c r="K87" s="198" t="s">
        <v>97</v>
      </c>
      <c r="L87" s="198" t="s">
        <v>97</v>
      </c>
      <c r="M87" s="301" t="s">
        <v>97</v>
      </c>
      <c r="N87" s="198" t="s">
        <v>97</v>
      </c>
      <c r="O87" s="301">
        <f t="shared" ref="O87:P87" si="115">SUM(O88:O93)</f>
        <v>0</v>
      </c>
      <c r="P87" s="301">
        <f t="shared" si="115"/>
        <v>0</v>
      </c>
      <c r="Q87" s="198" t="s">
        <v>97</v>
      </c>
      <c r="R87" s="590">
        <f t="shared" si="107"/>
        <v>0</v>
      </c>
      <c r="S87" s="301">
        <f t="shared" si="107"/>
        <v>0</v>
      </c>
      <c r="T87" s="141">
        <v>0</v>
      </c>
      <c r="U87" s="301">
        <f t="shared" si="107"/>
        <v>0</v>
      </c>
      <c r="V87" s="301">
        <v>0</v>
      </c>
      <c r="W87" s="301">
        <f t="shared" si="107"/>
        <v>0</v>
      </c>
      <c r="X87" s="197">
        <v>0</v>
      </c>
      <c r="Y87" s="301">
        <f t="shared" si="107"/>
        <v>0</v>
      </c>
      <c r="Z87" s="301">
        <f t="shared" si="107"/>
        <v>0</v>
      </c>
      <c r="AA87" s="301">
        <f t="shared" si="107"/>
        <v>0</v>
      </c>
      <c r="AB87" s="301">
        <f t="shared" si="107"/>
        <v>0</v>
      </c>
      <c r="AC87" s="301">
        <f t="shared" si="107"/>
        <v>0</v>
      </c>
      <c r="AD87" s="301">
        <f t="shared" si="107"/>
        <v>0</v>
      </c>
      <c r="AE87" s="594">
        <f t="shared" si="107"/>
        <v>0</v>
      </c>
      <c r="AF87" s="619" t="s">
        <v>97</v>
      </c>
      <c r="AG87" s="619" t="s">
        <v>97</v>
      </c>
      <c r="AH87" s="606">
        <v>0</v>
      </c>
      <c r="AI87" s="406" t="s">
        <v>97</v>
      </c>
      <c r="AJ87" s="427">
        <v>0</v>
      </c>
      <c r="AK87" s="606">
        <v>0</v>
      </c>
      <c r="AL87" s="619" t="s">
        <v>97</v>
      </c>
      <c r="AM87" s="197" t="s">
        <v>97</v>
      </c>
      <c r="AN87" s="197" t="s">
        <v>97</v>
      </c>
      <c r="AO87" s="197" t="s">
        <v>97</v>
      </c>
      <c r="AP87" s="197" t="s">
        <v>97</v>
      </c>
      <c r="AQ87" s="197" t="s">
        <v>97</v>
      </c>
      <c r="AR87" s="197" t="s">
        <v>97</v>
      </c>
      <c r="AS87" s="197" t="s">
        <v>97</v>
      </c>
      <c r="AT87" s="612">
        <v>0</v>
      </c>
      <c r="AU87" s="619" t="s">
        <v>97</v>
      </c>
      <c r="AV87" s="606">
        <v>0</v>
      </c>
      <c r="AW87" s="197" t="s">
        <v>97</v>
      </c>
      <c r="AX87" s="197" t="s">
        <v>97</v>
      </c>
      <c r="AY87" s="606">
        <v>0</v>
      </c>
      <c r="AZ87" s="619" t="s">
        <v>97</v>
      </c>
      <c r="BA87" s="197" t="s">
        <v>97</v>
      </c>
      <c r="BB87" s="197" t="s">
        <v>97</v>
      </c>
      <c r="BC87" s="197" t="s">
        <v>97</v>
      </c>
      <c r="BD87" s="197" t="s">
        <v>97</v>
      </c>
      <c r="BE87" s="197" t="s">
        <v>97</v>
      </c>
      <c r="BF87" s="197" t="s">
        <v>97</v>
      </c>
      <c r="BG87" s="197" t="s">
        <v>97</v>
      </c>
      <c r="BH87" s="614">
        <v>0.25</v>
      </c>
      <c r="BI87" s="614" t="s">
        <v>97</v>
      </c>
      <c r="BJ87" s="612">
        <v>0</v>
      </c>
      <c r="BK87" s="197" t="s">
        <v>97</v>
      </c>
      <c r="BL87" s="197" t="s">
        <v>97</v>
      </c>
      <c r="BM87" s="606">
        <v>0</v>
      </c>
      <c r="BN87" s="619" t="s">
        <v>97</v>
      </c>
      <c r="BO87" s="197" t="s">
        <v>97</v>
      </c>
      <c r="BP87" s="197" t="s">
        <v>97</v>
      </c>
      <c r="BQ87" s="197" t="s">
        <v>97</v>
      </c>
      <c r="BR87" s="197" t="s">
        <v>97</v>
      </c>
      <c r="BS87" s="197" t="s">
        <v>97</v>
      </c>
      <c r="BT87" s="197" t="s">
        <v>97</v>
      </c>
      <c r="BU87" s="197" t="s">
        <v>97</v>
      </c>
      <c r="BV87" s="612">
        <v>0</v>
      </c>
      <c r="BW87" s="614" t="s">
        <v>97</v>
      </c>
      <c r="BX87" s="612">
        <v>0</v>
      </c>
      <c r="BY87" s="197" t="s">
        <v>97</v>
      </c>
      <c r="BZ87" s="197" t="s">
        <v>97</v>
      </c>
      <c r="CA87" s="612">
        <v>0</v>
      </c>
      <c r="CB87" s="612">
        <v>0</v>
      </c>
      <c r="CC87" s="198" t="s">
        <v>97</v>
      </c>
      <c r="CD87" s="198" t="s">
        <v>97</v>
      </c>
      <c r="CE87" s="198" t="s">
        <v>97</v>
      </c>
      <c r="CF87" s="198" t="s">
        <v>97</v>
      </c>
      <c r="CG87" s="198" t="s">
        <v>97</v>
      </c>
      <c r="CH87" s="198" t="s">
        <v>97</v>
      </c>
      <c r="CI87" s="198" t="s">
        <v>97</v>
      </c>
      <c r="CJ87" s="612">
        <v>0</v>
      </c>
      <c r="CK87" s="614" t="s">
        <v>97</v>
      </c>
      <c r="CL87" s="614" t="s">
        <v>97</v>
      </c>
      <c r="CM87" s="197" t="s">
        <v>97</v>
      </c>
      <c r="CN87" s="197" t="s">
        <v>97</v>
      </c>
      <c r="CO87" s="612">
        <v>0</v>
      </c>
      <c r="CP87" s="612">
        <f>CP88+CP89+CP90+CP91+CP102+CP103+CP105</f>
        <v>0</v>
      </c>
      <c r="CQ87" s="198" t="s">
        <v>97</v>
      </c>
      <c r="CR87" s="198" t="s">
        <v>97</v>
      </c>
      <c r="CS87" s="198" t="s">
        <v>97</v>
      </c>
      <c r="CT87" s="198" t="s">
        <v>97</v>
      </c>
      <c r="CU87" s="198" t="s">
        <v>97</v>
      </c>
      <c r="CV87" s="198" t="s">
        <v>97</v>
      </c>
      <c r="CW87" s="198" t="s">
        <v>97</v>
      </c>
      <c r="CX87" s="864">
        <v>0.25</v>
      </c>
      <c r="CY87" s="607" t="s">
        <v>97</v>
      </c>
      <c r="CZ87" s="607" t="s">
        <v>97</v>
      </c>
      <c r="DA87" s="197" t="s">
        <v>97</v>
      </c>
      <c r="DB87" s="197" t="s">
        <v>97</v>
      </c>
      <c r="DC87" s="607">
        <f t="shared" si="90"/>
        <v>0</v>
      </c>
      <c r="DD87" s="866" t="s">
        <v>97</v>
      </c>
      <c r="DE87" s="198" t="s">
        <v>97</v>
      </c>
      <c r="DF87" s="198" t="s">
        <v>97</v>
      </c>
      <c r="DG87" s="198" t="s">
        <v>97</v>
      </c>
      <c r="DH87" s="198" t="s">
        <v>97</v>
      </c>
      <c r="DI87" s="198" t="s">
        <v>97</v>
      </c>
      <c r="DJ87" s="198" t="s">
        <v>97</v>
      </c>
      <c r="DK87" s="198" t="s">
        <v>97</v>
      </c>
      <c r="DL87" s="306" t="s">
        <v>97</v>
      </c>
    </row>
    <row r="88" spans="1:116" ht="23.25" customHeight="1">
      <c r="A88" s="570" t="s">
        <v>816</v>
      </c>
      <c r="B88" s="239" t="s">
        <v>875</v>
      </c>
      <c r="C88" s="217" t="s">
        <v>1012</v>
      </c>
      <c r="D88" s="937">
        <v>0</v>
      </c>
      <c r="E88" s="937">
        <v>0</v>
      </c>
      <c r="F88" s="937">
        <v>0</v>
      </c>
      <c r="G88" s="937">
        <v>0</v>
      </c>
      <c r="H88" s="937">
        <v>0</v>
      </c>
      <c r="I88" s="937">
        <v>0</v>
      </c>
      <c r="J88" s="937">
        <v>0</v>
      </c>
      <c r="K88" s="198" t="s">
        <v>97</v>
      </c>
      <c r="L88" s="198" t="s">
        <v>97</v>
      </c>
      <c r="M88" s="301" t="s">
        <v>97</v>
      </c>
      <c r="N88" s="198" t="s">
        <v>97</v>
      </c>
      <c r="O88" s="301">
        <f t="shared" ref="O88:P88" si="116">SUM(O89:O94)</f>
        <v>0</v>
      </c>
      <c r="P88" s="301">
        <f t="shared" si="116"/>
        <v>0</v>
      </c>
      <c r="Q88" s="198" t="s">
        <v>97</v>
      </c>
      <c r="R88" s="590">
        <f t="shared" si="107"/>
        <v>0</v>
      </c>
      <c r="S88" s="301">
        <f t="shared" si="107"/>
        <v>0</v>
      </c>
      <c r="T88" s="141">
        <v>0</v>
      </c>
      <c r="U88" s="301">
        <f t="shared" si="107"/>
        <v>0</v>
      </c>
      <c r="V88" s="301">
        <v>0</v>
      </c>
      <c r="W88" s="301">
        <f t="shared" si="107"/>
        <v>0</v>
      </c>
      <c r="X88" s="197">
        <v>0</v>
      </c>
      <c r="Y88" s="301">
        <f t="shared" si="107"/>
        <v>0</v>
      </c>
      <c r="Z88" s="301">
        <f t="shared" si="107"/>
        <v>0</v>
      </c>
      <c r="AA88" s="301">
        <f t="shared" si="107"/>
        <v>0</v>
      </c>
      <c r="AB88" s="301">
        <f t="shared" si="107"/>
        <v>0</v>
      </c>
      <c r="AC88" s="301">
        <f t="shared" si="107"/>
        <v>0</v>
      </c>
      <c r="AD88" s="301">
        <f t="shared" si="107"/>
        <v>0</v>
      </c>
      <c r="AE88" s="594">
        <f t="shared" si="107"/>
        <v>0</v>
      </c>
      <c r="AF88" s="619" t="s">
        <v>97</v>
      </c>
      <c r="AG88" s="619" t="s">
        <v>97</v>
      </c>
      <c r="AH88" s="606">
        <v>0</v>
      </c>
      <c r="AI88" s="406" t="s">
        <v>97</v>
      </c>
      <c r="AJ88" s="427">
        <v>0</v>
      </c>
      <c r="AK88" s="606">
        <v>0</v>
      </c>
      <c r="AL88" s="619" t="s">
        <v>97</v>
      </c>
      <c r="AM88" s="197" t="s">
        <v>97</v>
      </c>
      <c r="AN88" s="197" t="s">
        <v>97</v>
      </c>
      <c r="AO88" s="197" t="s">
        <v>97</v>
      </c>
      <c r="AP88" s="197" t="s">
        <v>97</v>
      </c>
      <c r="AQ88" s="197" t="s">
        <v>97</v>
      </c>
      <c r="AR88" s="197" t="s">
        <v>97</v>
      </c>
      <c r="AS88" s="197" t="s">
        <v>97</v>
      </c>
      <c r="AT88" s="612">
        <v>0</v>
      </c>
      <c r="AU88" s="619" t="s">
        <v>97</v>
      </c>
      <c r="AV88" s="606">
        <v>0</v>
      </c>
      <c r="AW88" s="197" t="s">
        <v>97</v>
      </c>
      <c r="AX88" s="197" t="s">
        <v>97</v>
      </c>
      <c r="AY88" s="606">
        <v>0</v>
      </c>
      <c r="AZ88" s="619" t="s">
        <v>97</v>
      </c>
      <c r="BA88" s="197" t="s">
        <v>97</v>
      </c>
      <c r="BB88" s="197" t="s">
        <v>97</v>
      </c>
      <c r="BC88" s="197" t="s">
        <v>97</v>
      </c>
      <c r="BD88" s="197" t="s">
        <v>97</v>
      </c>
      <c r="BE88" s="197" t="s">
        <v>97</v>
      </c>
      <c r="BF88" s="197" t="s">
        <v>97</v>
      </c>
      <c r="BG88" s="197" t="s">
        <v>97</v>
      </c>
      <c r="BH88" s="612">
        <v>0</v>
      </c>
      <c r="BI88" s="614" t="s">
        <v>97</v>
      </c>
      <c r="BJ88" s="612">
        <v>0</v>
      </c>
      <c r="BK88" s="197" t="s">
        <v>97</v>
      </c>
      <c r="BL88" s="197" t="s">
        <v>97</v>
      </c>
      <c r="BM88" s="606">
        <v>0</v>
      </c>
      <c r="BN88" s="619" t="s">
        <v>97</v>
      </c>
      <c r="BO88" s="197" t="s">
        <v>97</v>
      </c>
      <c r="BP88" s="197" t="s">
        <v>97</v>
      </c>
      <c r="BQ88" s="197" t="s">
        <v>97</v>
      </c>
      <c r="BR88" s="197" t="s">
        <v>97</v>
      </c>
      <c r="BS88" s="197" t="s">
        <v>97</v>
      </c>
      <c r="BT88" s="197" t="s">
        <v>97</v>
      </c>
      <c r="BU88" s="197" t="s">
        <v>97</v>
      </c>
      <c r="BV88" s="612">
        <v>0</v>
      </c>
      <c r="BW88" s="614" t="s">
        <v>97</v>
      </c>
      <c r="BX88" s="612">
        <v>0</v>
      </c>
      <c r="BY88" s="197" t="s">
        <v>97</v>
      </c>
      <c r="BZ88" s="197" t="s">
        <v>97</v>
      </c>
      <c r="CA88" s="612">
        <v>0</v>
      </c>
      <c r="CB88" s="612">
        <v>0</v>
      </c>
      <c r="CC88" s="198" t="s">
        <v>97</v>
      </c>
      <c r="CD88" s="198" t="s">
        <v>97</v>
      </c>
      <c r="CE88" s="198" t="s">
        <v>97</v>
      </c>
      <c r="CF88" s="198" t="s">
        <v>97</v>
      </c>
      <c r="CG88" s="198" t="s">
        <v>97</v>
      </c>
      <c r="CH88" s="198" t="s">
        <v>97</v>
      </c>
      <c r="CI88" s="198" t="s">
        <v>97</v>
      </c>
      <c r="CJ88" s="612">
        <v>0</v>
      </c>
      <c r="CK88" s="614" t="s">
        <v>97</v>
      </c>
      <c r="CL88" s="614" t="s">
        <v>97</v>
      </c>
      <c r="CM88" s="197" t="s">
        <v>97</v>
      </c>
      <c r="CN88" s="197" t="s">
        <v>97</v>
      </c>
      <c r="CO88" s="612">
        <v>0</v>
      </c>
      <c r="CP88" s="612">
        <f>CP89+CP90+CP91+CP92+CP103+CP104+CP106</f>
        <v>0</v>
      </c>
      <c r="CQ88" s="198" t="s">
        <v>97</v>
      </c>
      <c r="CR88" s="198" t="s">
        <v>97</v>
      </c>
      <c r="CS88" s="198" t="s">
        <v>97</v>
      </c>
      <c r="CT88" s="198" t="s">
        <v>97</v>
      </c>
      <c r="CU88" s="198" t="s">
        <v>97</v>
      </c>
      <c r="CV88" s="198" t="s">
        <v>97</v>
      </c>
      <c r="CW88" s="198" t="s">
        <v>97</v>
      </c>
      <c r="CX88" s="607" t="s">
        <v>97</v>
      </c>
      <c r="CY88" s="607" t="s">
        <v>97</v>
      </c>
      <c r="CZ88" s="607" t="s">
        <v>97</v>
      </c>
      <c r="DA88" s="197" t="s">
        <v>97</v>
      </c>
      <c r="DB88" s="197" t="s">
        <v>97</v>
      </c>
      <c r="DC88" s="607">
        <f t="shared" si="90"/>
        <v>0</v>
      </c>
      <c r="DD88" s="866" t="s">
        <v>97</v>
      </c>
      <c r="DE88" s="198" t="s">
        <v>97</v>
      </c>
      <c r="DF88" s="198" t="s">
        <v>97</v>
      </c>
      <c r="DG88" s="198" t="s">
        <v>97</v>
      </c>
      <c r="DH88" s="198" t="s">
        <v>97</v>
      </c>
      <c r="DI88" s="198" t="s">
        <v>97</v>
      </c>
      <c r="DJ88" s="198" t="s">
        <v>97</v>
      </c>
      <c r="DK88" s="198" t="s">
        <v>97</v>
      </c>
      <c r="DL88" s="306" t="s">
        <v>97</v>
      </c>
    </row>
    <row r="89" spans="1:116" ht="23.25" customHeight="1">
      <c r="A89" s="570" t="s">
        <v>894</v>
      </c>
      <c r="B89" s="239" t="s">
        <v>876</v>
      </c>
      <c r="C89" s="217" t="s">
        <v>1020</v>
      </c>
      <c r="D89" s="591">
        <v>0.25</v>
      </c>
      <c r="E89" s="937">
        <v>0</v>
      </c>
      <c r="F89" s="937">
        <v>0</v>
      </c>
      <c r="G89" s="937">
        <v>0</v>
      </c>
      <c r="H89" s="937">
        <v>0</v>
      </c>
      <c r="I89" s="937">
        <v>0</v>
      </c>
      <c r="J89" s="937">
        <v>0</v>
      </c>
      <c r="K89" s="198" t="s">
        <v>97</v>
      </c>
      <c r="L89" s="198" t="s">
        <v>97</v>
      </c>
      <c r="M89" s="301" t="s">
        <v>97</v>
      </c>
      <c r="N89" s="198" t="s">
        <v>97</v>
      </c>
      <c r="O89" s="301">
        <f t="shared" ref="O89:P89" si="117">SUM(O90:O95)</f>
        <v>0</v>
      </c>
      <c r="P89" s="301">
        <f t="shared" si="117"/>
        <v>0</v>
      </c>
      <c r="Q89" s="198" t="s">
        <v>97</v>
      </c>
      <c r="R89" s="590">
        <f t="shared" si="107"/>
        <v>0</v>
      </c>
      <c r="S89" s="301">
        <f t="shared" si="107"/>
        <v>0</v>
      </c>
      <c r="T89" s="141">
        <v>0</v>
      </c>
      <c r="U89" s="301">
        <f t="shared" si="107"/>
        <v>0</v>
      </c>
      <c r="V89" s="301">
        <v>0</v>
      </c>
      <c r="W89" s="301">
        <f t="shared" si="107"/>
        <v>0</v>
      </c>
      <c r="X89" s="197">
        <v>0</v>
      </c>
      <c r="Y89" s="301">
        <f t="shared" si="107"/>
        <v>0</v>
      </c>
      <c r="Z89" s="301">
        <f t="shared" si="107"/>
        <v>0</v>
      </c>
      <c r="AA89" s="301">
        <f t="shared" si="107"/>
        <v>0</v>
      </c>
      <c r="AB89" s="301">
        <f t="shared" si="107"/>
        <v>0</v>
      </c>
      <c r="AC89" s="301">
        <f t="shared" si="107"/>
        <v>0</v>
      </c>
      <c r="AD89" s="301">
        <f t="shared" si="107"/>
        <v>0</v>
      </c>
      <c r="AE89" s="594">
        <f t="shared" si="107"/>
        <v>0</v>
      </c>
      <c r="AF89" s="619" t="s">
        <v>97</v>
      </c>
      <c r="AG89" s="619" t="s">
        <v>97</v>
      </c>
      <c r="AH89" s="606">
        <v>0</v>
      </c>
      <c r="AI89" s="406" t="s">
        <v>97</v>
      </c>
      <c r="AJ89" s="427">
        <v>0</v>
      </c>
      <c r="AK89" s="606">
        <v>0</v>
      </c>
      <c r="AL89" s="619" t="s">
        <v>97</v>
      </c>
      <c r="AM89" s="197" t="s">
        <v>97</v>
      </c>
      <c r="AN89" s="197" t="s">
        <v>97</v>
      </c>
      <c r="AO89" s="197" t="s">
        <v>97</v>
      </c>
      <c r="AP89" s="197" t="s">
        <v>97</v>
      </c>
      <c r="AQ89" s="197" t="s">
        <v>97</v>
      </c>
      <c r="AR89" s="197" t="s">
        <v>97</v>
      </c>
      <c r="AS89" s="197" t="s">
        <v>97</v>
      </c>
      <c r="AT89" s="612">
        <v>0</v>
      </c>
      <c r="AU89" s="619" t="s">
        <v>97</v>
      </c>
      <c r="AV89" s="606">
        <v>0</v>
      </c>
      <c r="AW89" s="197" t="s">
        <v>97</v>
      </c>
      <c r="AX89" s="197" t="s">
        <v>97</v>
      </c>
      <c r="AY89" s="606">
        <v>0</v>
      </c>
      <c r="AZ89" s="619" t="s">
        <v>97</v>
      </c>
      <c r="BA89" s="197" t="s">
        <v>97</v>
      </c>
      <c r="BB89" s="197" t="s">
        <v>97</v>
      </c>
      <c r="BC89" s="197" t="s">
        <v>97</v>
      </c>
      <c r="BD89" s="197" t="s">
        <v>97</v>
      </c>
      <c r="BE89" s="197" t="s">
        <v>97</v>
      </c>
      <c r="BF89" s="197" t="s">
        <v>97</v>
      </c>
      <c r="BG89" s="197" t="s">
        <v>97</v>
      </c>
      <c r="BH89" s="612">
        <v>0</v>
      </c>
      <c r="BI89" s="614" t="s">
        <v>97</v>
      </c>
      <c r="BJ89" s="612">
        <v>0</v>
      </c>
      <c r="BK89" s="197" t="s">
        <v>97</v>
      </c>
      <c r="BL89" s="197" t="s">
        <v>97</v>
      </c>
      <c r="BM89" s="606">
        <v>0</v>
      </c>
      <c r="BN89" s="619" t="s">
        <v>97</v>
      </c>
      <c r="BO89" s="197" t="s">
        <v>97</v>
      </c>
      <c r="BP89" s="197" t="s">
        <v>97</v>
      </c>
      <c r="BQ89" s="197" t="s">
        <v>97</v>
      </c>
      <c r="BR89" s="197" t="s">
        <v>97</v>
      </c>
      <c r="BS89" s="197" t="s">
        <v>97</v>
      </c>
      <c r="BT89" s="197" t="s">
        <v>97</v>
      </c>
      <c r="BU89" s="197" t="s">
        <v>97</v>
      </c>
      <c r="BV89" s="612">
        <v>0</v>
      </c>
      <c r="BW89" s="614" t="s">
        <v>97</v>
      </c>
      <c r="BX89" s="612">
        <v>0</v>
      </c>
      <c r="BY89" s="197" t="s">
        <v>97</v>
      </c>
      <c r="BZ89" s="197" t="s">
        <v>97</v>
      </c>
      <c r="CA89" s="612">
        <v>0</v>
      </c>
      <c r="CB89" s="612">
        <v>0</v>
      </c>
      <c r="CC89" s="198" t="s">
        <v>97</v>
      </c>
      <c r="CD89" s="198" t="s">
        <v>97</v>
      </c>
      <c r="CE89" s="198" t="s">
        <v>97</v>
      </c>
      <c r="CF89" s="198" t="s">
        <v>97</v>
      </c>
      <c r="CG89" s="198" t="s">
        <v>97</v>
      </c>
      <c r="CH89" s="198" t="s">
        <v>97</v>
      </c>
      <c r="CI89" s="198" t="s">
        <v>97</v>
      </c>
      <c r="CJ89" s="670">
        <v>0.25</v>
      </c>
      <c r="CK89" s="614" t="s">
        <v>97</v>
      </c>
      <c r="CL89" s="614" t="s">
        <v>97</v>
      </c>
      <c r="CM89" s="197" t="s">
        <v>97</v>
      </c>
      <c r="CN89" s="197" t="s">
        <v>97</v>
      </c>
      <c r="CO89" s="612">
        <v>0</v>
      </c>
      <c r="CP89" s="612">
        <v>0</v>
      </c>
      <c r="CQ89" s="198" t="s">
        <v>97</v>
      </c>
      <c r="CR89" s="198" t="s">
        <v>97</v>
      </c>
      <c r="CS89" s="198" t="s">
        <v>97</v>
      </c>
      <c r="CT89" s="198" t="s">
        <v>97</v>
      </c>
      <c r="CU89" s="198" t="s">
        <v>97</v>
      </c>
      <c r="CV89" s="198" t="s">
        <v>97</v>
      </c>
      <c r="CW89" s="198" t="s">
        <v>97</v>
      </c>
      <c r="CX89" s="864">
        <f>CJ89</f>
        <v>0.25</v>
      </c>
      <c r="CY89" s="607" t="s">
        <v>97</v>
      </c>
      <c r="CZ89" s="607" t="s">
        <v>97</v>
      </c>
      <c r="DA89" s="197" t="s">
        <v>97</v>
      </c>
      <c r="DB89" s="197" t="s">
        <v>97</v>
      </c>
      <c r="DC89" s="607">
        <f t="shared" si="90"/>
        <v>0</v>
      </c>
      <c r="DD89" s="866" t="s">
        <v>97</v>
      </c>
      <c r="DE89" s="198" t="s">
        <v>97</v>
      </c>
      <c r="DF89" s="198" t="s">
        <v>97</v>
      </c>
      <c r="DG89" s="198" t="s">
        <v>97</v>
      </c>
      <c r="DH89" s="198" t="s">
        <v>97</v>
      </c>
      <c r="DI89" s="198" t="s">
        <v>97</v>
      </c>
      <c r="DJ89" s="198" t="s">
        <v>97</v>
      </c>
      <c r="DK89" s="198" t="s">
        <v>97</v>
      </c>
      <c r="DL89" s="306" t="s">
        <v>97</v>
      </c>
    </row>
    <row r="90" spans="1:116" ht="23.25" customHeight="1">
      <c r="A90" s="570" t="s">
        <v>895</v>
      </c>
      <c r="B90" s="239" t="s">
        <v>876</v>
      </c>
      <c r="C90" s="217" t="s">
        <v>1021</v>
      </c>
      <c r="D90" s="937">
        <v>0</v>
      </c>
      <c r="E90" s="937">
        <v>0</v>
      </c>
      <c r="F90" s="937">
        <v>0</v>
      </c>
      <c r="G90" s="937">
        <v>0</v>
      </c>
      <c r="H90" s="937">
        <v>0</v>
      </c>
      <c r="I90" s="937">
        <v>0</v>
      </c>
      <c r="J90" s="937">
        <v>0</v>
      </c>
      <c r="K90" s="198" t="s">
        <v>97</v>
      </c>
      <c r="L90" s="198" t="s">
        <v>97</v>
      </c>
      <c r="M90" s="301" t="s">
        <v>97</v>
      </c>
      <c r="N90" s="198" t="s">
        <v>97</v>
      </c>
      <c r="O90" s="301">
        <f t="shared" ref="O90:P90" si="118">SUM(O91:O96)</f>
        <v>0</v>
      </c>
      <c r="P90" s="301">
        <f t="shared" si="118"/>
        <v>0</v>
      </c>
      <c r="Q90" s="198" t="s">
        <v>97</v>
      </c>
      <c r="R90" s="590">
        <f t="shared" si="107"/>
        <v>0</v>
      </c>
      <c r="S90" s="301">
        <f t="shared" si="107"/>
        <v>0</v>
      </c>
      <c r="T90" s="141">
        <v>0</v>
      </c>
      <c r="U90" s="301">
        <f t="shared" si="107"/>
        <v>0</v>
      </c>
      <c r="V90" s="301">
        <v>0</v>
      </c>
      <c r="W90" s="301">
        <f t="shared" si="107"/>
        <v>0</v>
      </c>
      <c r="X90" s="197">
        <v>0</v>
      </c>
      <c r="Y90" s="301">
        <f t="shared" si="107"/>
        <v>0</v>
      </c>
      <c r="Z90" s="301">
        <f t="shared" si="107"/>
        <v>0</v>
      </c>
      <c r="AA90" s="301">
        <f t="shared" si="107"/>
        <v>0</v>
      </c>
      <c r="AB90" s="301">
        <f t="shared" si="107"/>
        <v>0</v>
      </c>
      <c r="AC90" s="301">
        <f t="shared" si="107"/>
        <v>0</v>
      </c>
      <c r="AD90" s="301">
        <f t="shared" si="107"/>
        <v>0</v>
      </c>
      <c r="AE90" s="594">
        <f t="shared" si="107"/>
        <v>0</v>
      </c>
      <c r="AF90" s="619" t="s">
        <v>97</v>
      </c>
      <c r="AG90" s="619" t="s">
        <v>97</v>
      </c>
      <c r="AH90" s="606">
        <v>0</v>
      </c>
      <c r="AI90" s="406" t="s">
        <v>97</v>
      </c>
      <c r="AJ90" s="427">
        <v>0</v>
      </c>
      <c r="AK90" s="606">
        <v>0</v>
      </c>
      <c r="AL90" s="619" t="s">
        <v>97</v>
      </c>
      <c r="AM90" s="197" t="s">
        <v>97</v>
      </c>
      <c r="AN90" s="197" t="s">
        <v>97</v>
      </c>
      <c r="AO90" s="197" t="s">
        <v>97</v>
      </c>
      <c r="AP90" s="197" t="s">
        <v>97</v>
      </c>
      <c r="AQ90" s="197" t="s">
        <v>97</v>
      </c>
      <c r="AR90" s="197" t="s">
        <v>97</v>
      </c>
      <c r="AS90" s="197" t="s">
        <v>97</v>
      </c>
      <c r="AT90" s="612">
        <v>0</v>
      </c>
      <c r="AU90" s="619" t="s">
        <v>97</v>
      </c>
      <c r="AV90" s="606">
        <v>0</v>
      </c>
      <c r="AW90" s="197" t="s">
        <v>97</v>
      </c>
      <c r="AX90" s="197" t="s">
        <v>97</v>
      </c>
      <c r="AY90" s="606">
        <v>0</v>
      </c>
      <c r="AZ90" s="619" t="s">
        <v>97</v>
      </c>
      <c r="BA90" s="197" t="s">
        <v>97</v>
      </c>
      <c r="BB90" s="197" t="s">
        <v>97</v>
      </c>
      <c r="BC90" s="197" t="s">
        <v>97</v>
      </c>
      <c r="BD90" s="197" t="s">
        <v>97</v>
      </c>
      <c r="BE90" s="197" t="s">
        <v>97</v>
      </c>
      <c r="BF90" s="197" t="s">
        <v>97</v>
      </c>
      <c r="BG90" s="197" t="s">
        <v>97</v>
      </c>
      <c r="BH90" s="612">
        <v>0</v>
      </c>
      <c r="BI90" s="614" t="s">
        <v>97</v>
      </c>
      <c r="BJ90" s="612">
        <v>0</v>
      </c>
      <c r="BK90" s="197" t="s">
        <v>97</v>
      </c>
      <c r="BL90" s="197" t="s">
        <v>97</v>
      </c>
      <c r="BM90" s="606">
        <v>0</v>
      </c>
      <c r="BN90" s="619" t="s">
        <v>97</v>
      </c>
      <c r="BO90" s="197" t="s">
        <v>97</v>
      </c>
      <c r="BP90" s="197" t="s">
        <v>97</v>
      </c>
      <c r="BQ90" s="197" t="s">
        <v>97</v>
      </c>
      <c r="BR90" s="197" t="s">
        <v>97</v>
      </c>
      <c r="BS90" s="197" t="s">
        <v>97</v>
      </c>
      <c r="BT90" s="197" t="s">
        <v>97</v>
      </c>
      <c r="BU90" s="197" t="s">
        <v>97</v>
      </c>
      <c r="BV90" s="612">
        <v>0</v>
      </c>
      <c r="BW90" s="614" t="s">
        <v>97</v>
      </c>
      <c r="BX90" s="612">
        <v>0</v>
      </c>
      <c r="BY90" s="197" t="s">
        <v>97</v>
      </c>
      <c r="BZ90" s="197" t="s">
        <v>97</v>
      </c>
      <c r="CA90" s="612">
        <v>0</v>
      </c>
      <c r="CB90" s="612">
        <v>0</v>
      </c>
      <c r="CC90" s="198" t="s">
        <v>97</v>
      </c>
      <c r="CD90" s="198" t="s">
        <v>97</v>
      </c>
      <c r="CE90" s="198" t="s">
        <v>97</v>
      </c>
      <c r="CF90" s="198" t="s">
        <v>97</v>
      </c>
      <c r="CG90" s="198" t="s">
        <v>97</v>
      </c>
      <c r="CH90" s="198" t="s">
        <v>97</v>
      </c>
      <c r="CI90" s="198" t="s">
        <v>97</v>
      </c>
      <c r="CJ90" s="661">
        <v>0</v>
      </c>
      <c r="CK90" s="614" t="s">
        <v>97</v>
      </c>
      <c r="CL90" s="614" t="s">
        <v>97</v>
      </c>
      <c r="CM90" s="197" t="s">
        <v>97</v>
      </c>
      <c r="CN90" s="197" t="s">
        <v>97</v>
      </c>
      <c r="CO90" s="612">
        <v>0</v>
      </c>
      <c r="CP90" s="612">
        <v>0</v>
      </c>
      <c r="CQ90" s="198" t="s">
        <v>97</v>
      </c>
      <c r="CR90" s="198" t="s">
        <v>97</v>
      </c>
      <c r="CS90" s="198" t="s">
        <v>97</v>
      </c>
      <c r="CT90" s="198" t="s">
        <v>97</v>
      </c>
      <c r="CU90" s="198" t="s">
        <v>97</v>
      </c>
      <c r="CV90" s="198" t="s">
        <v>97</v>
      </c>
      <c r="CW90" s="198" t="s">
        <v>97</v>
      </c>
      <c r="CX90" s="607" t="s">
        <v>97</v>
      </c>
      <c r="CY90" s="607" t="s">
        <v>97</v>
      </c>
      <c r="CZ90" s="607" t="s">
        <v>97</v>
      </c>
      <c r="DA90" s="197" t="s">
        <v>97</v>
      </c>
      <c r="DB90" s="197" t="s">
        <v>97</v>
      </c>
      <c r="DC90" s="607">
        <f t="shared" si="90"/>
        <v>0</v>
      </c>
      <c r="DD90" s="866" t="s">
        <v>97</v>
      </c>
      <c r="DE90" s="198" t="s">
        <v>97</v>
      </c>
      <c r="DF90" s="198" t="s">
        <v>97</v>
      </c>
      <c r="DG90" s="198" t="s">
        <v>97</v>
      </c>
      <c r="DH90" s="198" t="s">
        <v>97</v>
      </c>
      <c r="DI90" s="198" t="s">
        <v>97</v>
      </c>
      <c r="DJ90" s="198" t="s">
        <v>97</v>
      </c>
      <c r="DK90" s="198" t="s">
        <v>97</v>
      </c>
      <c r="DL90" s="306" t="s">
        <v>97</v>
      </c>
    </row>
    <row r="91" spans="1:116" ht="23.25" customHeight="1">
      <c r="A91" s="570" t="s">
        <v>896</v>
      </c>
      <c r="B91" s="239" t="s">
        <v>880</v>
      </c>
      <c r="C91" s="217" t="s">
        <v>1022</v>
      </c>
      <c r="D91" s="937">
        <v>0</v>
      </c>
      <c r="E91" s="937">
        <v>0</v>
      </c>
      <c r="F91" s="935">
        <v>0.7</v>
      </c>
      <c r="G91" s="937">
        <v>0</v>
      </c>
      <c r="H91" s="937">
        <v>0</v>
      </c>
      <c r="I91" s="937">
        <v>0</v>
      </c>
      <c r="J91" s="937">
        <v>0</v>
      </c>
      <c r="K91" s="198" t="s">
        <v>97</v>
      </c>
      <c r="L91" s="198" t="s">
        <v>97</v>
      </c>
      <c r="M91" s="301" t="s">
        <v>97</v>
      </c>
      <c r="N91" s="198" t="s">
        <v>97</v>
      </c>
      <c r="O91" s="301">
        <f t="shared" ref="O91:P91" si="119">SUM(O92:O97)</f>
        <v>0</v>
      </c>
      <c r="P91" s="301">
        <f t="shared" si="119"/>
        <v>0</v>
      </c>
      <c r="Q91" s="198" t="s">
        <v>97</v>
      </c>
      <c r="R91" s="590">
        <f t="shared" si="107"/>
        <v>0</v>
      </c>
      <c r="S91" s="301">
        <f t="shared" si="107"/>
        <v>0</v>
      </c>
      <c r="T91" s="141">
        <v>0</v>
      </c>
      <c r="U91" s="301">
        <f t="shared" si="107"/>
        <v>0</v>
      </c>
      <c r="V91" s="301">
        <v>0</v>
      </c>
      <c r="W91" s="301">
        <f t="shared" si="107"/>
        <v>0</v>
      </c>
      <c r="X91" s="197">
        <v>0</v>
      </c>
      <c r="Y91" s="301">
        <f t="shared" si="107"/>
        <v>0</v>
      </c>
      <c r="Z91" s="301">
        <f t="shared" si="107"/>
        <v>0</v>
      </c>
      <c r="AA91" s="301">
        <f t="shared" si="107"/>
        <v>0</v>
      </c>
      <c r="AB91" s="301">
        <f t="shared" si="107"/>
        <v>0</v>
      </c>
      <c r="AC91" s="301">
        <f t="shared" si="107"/>
        <v>0</v>
      </c>
      <c r="AD91" s="301">
        <f t="shared" si="107"/>
        <v>0</v>
      </c>
      <c r="AE91" s="594">
        <f t="shared" si="107"/>
        <v>0</v>
      </c>
      <c r="AF91" s="619" t="s">
        <v>97</v>
      </c>
      <c r="AG91" s="619" t="s">
        <v>97</v>
      </c>
      <c r="AH91" s="606">
        <v>0</v>
      </c>
      <c r="AI91" s="406" t="s">
        <v>97</v>
      </c>
      <c r="AJ91" s="427">
        <v>0</v>
      </c>
      <c r="AK91" s="606">
        <v>0</v>
      </c>
      <c r="AL91" s="619" t="s">
        <v>97</v>
      </c>
      <c r="AM91" s="197" t="s">
        <v>97</v>
      </c>
      <c r="AN91" s="197" t="s">
        <v>97</v>
      </c>
      <c r="AO91" s="197" t="s">
        <v>97</v>
      </c>
      <c r="AP91" s="197" t="s">
        <v>97</v>
      </c>
      <c r="AQ91" s="197" t="s">
        <v>97</v>
      </c>
      <c r="AR91" s="197" t="s">
        <v>97</v>
      </c>
      <c r="AS91" s="197" t="s">
        <v>97</v>
      </c>
      <c r="AT91" s="612">
        <v>0</v>
      </c>
      <c r="AU91" s="619" t="s">
        <v>97</v>
      </c>
      <c r="AV91" s="606">
        <v>0</v>
      </c>
      <c r="AW91" s="197" t="s">
        <v>97</v>
      </c>
      <c r="AX91" s="197" t="s">
        <v>97</v>
      </c>
      <c r="AY91" s="606">
        <v>0</v>
      </c>
      <c r="AZ91" s="619" t="s">
        <v>97</v>
      </c>
      <c r="BA91" s="197" t="s">
        <v>97</v>
      </c>
      <c r="BB91" s="197" t="s">
        <v>97</v>
      </c>
      <c r="BC91" s="197" t="s">
        <v>97</v>
      </c>
      <c r="BD91" s="197" t="s">
        <v>97</v>
      </c>
      <c r="BE91" s="197" t="s">
        <v>97</v>
      </c>
      <c r="BF91" s="197" t="s">
        <v>97</v>
      </c>
      <c r="BG91" s="197" t="s">
        <v>97</v>
      </c>
      <c r="BH91" s="612">
        <v>0</v>
      </c>
      <c r="BI91" s="614" t="s">
        <v>97</v>
      </c>
      <c r="BJ91" s="612">
        <v>0</v>
      </c>
      <c r="BK91" s="197" t="s">
        <v>97</v>
      </c>
      <c r="BL91" s="197" t="s">
        <v>97</v>
      </c>
      <c r="BM91" s="606">
        <v>0</v>
      </c>
      <c r="BN91" s="619" t="s">
        <v>97</v>
      </c>
      <c r="BO91" s="197" t="s">
        <v>97</v>
      </c>
      <c r="BP91" s="197" t="s">
        <v>97</v>
      </c>
      <c r="BQ91" s="197" t="s">
        <v>97</v>
      </c>
      <c r="BR91" s="197" t="s">
        <v>97</v>
      </c>
      <c r="BS91" s="197" t="s">
        <v>97</v>
      </c>
      <c r="BT91" s="197" t="s">
        <v>97</v>
      </c>
      <c r="BU91" s="197" t="s">
        <v>97</v>
      </c>
      <c r="BV91" s="612">
        <v>0</v>
      </c>
      <c r="BW91" s="614" t="s">
        <v>97</v>
      </c>
      <c r="BX91" s="612">
        <v>0</v>
      </c>
      <c r="BY91" s="197" t="s">
        <v>97</v>
      </c>
      <c r="BZ91" s="197" t="s">
        <v>97</v>
      </c>
      <c r="CA91" s="612">
        <v>0</v>
      </c>
      <c r="CB91" s="612">
        <v>0</v>
      </c>
      <c r="CC91" s="198" t="s">
        <v>97</v>
      </c>
      <c r="CD91" s="198" t="s">
        <v>97</v>
      </c>
      <c r="CE91" s="198" t="s">
        <v>97</v>
      </c>
      <c r="CF91" s="198" t="s">
        <v>97</v>
      </c>
      <c r="CG91" s="198" t="s">
        <v>97</v>
      </c>
      <c r="CH91" s="198" t="s">
        <v>97</v>
      </c>
      <c r="CI91" s="198" t="s">
        <v>97</v>
      </c>
      <c r="CJ91" s="661">
        <v>0</v>
      </c>
      <c r="CK91" s="682" t="s">
        <v>97</v>
      </c>
      <c r="CL91" s="670">
        <v>0.7</v>
      </c>
      <c r="CM91" s="197" t="s">
        <v>97</v>
      </c>
      <c r="CN91" s="197" t="s">
        <v>97</v>
      </c>
      <c r="CO91" s="612">
        <v>0</v>
      </c>
      <c r="CP91" s="612">
        <v>0</v>
      </c>
      <c r="CQ91" s="198" t="s">
        <v>97</v>
      </c>
      <c r="CR91" s="198" t="s">
        <v>97</v>
      </c>
      <c r="CS91" s="198" t="s">
        <v>97</v>
      </c>
      <c r="CT91" s="198" t="s">
        <v>97</v>
      </c>
      <c r="CU91" s="198" t="s">
        <v>97</v>
      </c>
      <c r="CV91" s="198" t="s">
        <v>97</v>
      </c>
      <c r="CW91" s="198" t="s">
        <v>97</v>
      </c>
      <c r="CX91" s="607" t="s">
        <v>97</v>
      </c>
      <c r="CY91" s="607" t="s">
        <v>97</v>
      </c>
      <c r="CZ91" s="865">
        <f>CL91++BX91+BJ91+AV91+AH91</f>
        <v>0.7</v>
      </c>
      <c r="DA91" s="197" t="s">
        <v>97</v>
      </c>
      <c r="DB91" s="197" t="s">
        <v>97</v>
      </c>
      <c r="DC91" s="607">
        <f t="shared" si="90"/>
        <v>0</v>
      </c>
      <c r="DD91" s="866" t="s">
        <v>97</v>
      </c>
      <c r="DE91" s="198" t="s">
        <v>97</v>
      </c>
      <c r="DF91" s="198" t="s">
        <v>97</v>
      </c>
      <c r="DG91" s="198" t="s">
        <v>97</v>
      </c>
      <c r="DH91" s="198" t="s">
        <v>97</v>
      </c>
      <c r="DI91" s="198" t="s">
        <v>97</v>
      </c>
      <c r="DJ91" s="198" t="s">
        <v>97</v>
      </c>
      <c r="DK91" s="198" t="s">
        <v>97</v>
      </c>
      <c r="DL91" s="306" t="s">
        <v>97</v>
      </c>
    </row>
    <row r="92" spans="1:116" ht="23.25" customHeight="1">
      <c r="A92" s="570" t="s">
        <v>897</v>
      </c>
      <c r="B92" s="239" t="s">
        <v>880</v>
      </c>
      <c r="C92" s="217" t="s">
        <v>1023</v>
      </c>
      <c r="D92" s="937">
        <v>0</v>
      </c>
      <c r="E92" s="937">
        <v>0</v>
      </c>
      <c r="F92" s="937">
        <v>0</v>
      </c>
      <c r="G92" s="937">
        <v>0</v>
      </c>
      <c r="H92" s="937">
        <v>0</v>
      </c>
      <c r="I92" s="937">
        <v>0</v>
      </c>
      <c r="J92" s="937">
        <v>0</v>
      </c>
      <c r="K92" s="198" t="s">
        <v>97</v>
      </c>
      <c r="L92" s="198" t="s">
        <v>97</v>
      </c>
      <c r="M92" s="301" t="s">
        <v>97</v>
      </c>
      <c r="N92" s="198" t="s">
        <v>97</v>
      </c>
      <c r="O92" s="301">
        <f t="shared" ref="O92:P92" si="120">SUM(O93:O98)</f>
        <v>0</v>
      </c>
      <c r="P92" s="301">
        <f t="shared" si="120"/>
        <v>0</v>
      </c>
      <c r="Q92" s="198" t="s">
        <v>97</v>
      </c>
      <c r="R92" s="590">
        <f t="shared" si="107"/>
        <v>0</v>
      </c>
      <c r="S92" s="301">
        <f t="shared" si="107"/>
        <v>0</v>
      </c>
      <c r="T92" s="141">
        <v>0</v>
      </c>
      <c r="U92" s="301">
        <f t="shared" si="107"/>
        <v>0</v>
      </c>
      <c r="V92" s="301">
        <v>0</v>
      </c>
      <c r="W92" s="301">
        <f t="shared" si="107"/>
        <v>0</v>
      </c>
      <c r="X92" s="197">
        <v>0</v>
      </c>
      <c r="Y92" s="301">
        <f t="shared" si="107"/>
        <v>0</v>
      </c>
      <c r="Z92" s="301">
        <f t="shared" si="107"/>
        <v>0</v>
      </c>
      <c r="AA92" s="301">
        <f t="shared" si="107"/>
        <v>0</v>
      </c>
      <c r="AB92" s="301">
        <f t="shared" si="107"/>
        <v>0</v>
      </c>
      <c r="AC92" s="301">
        <f t="shared" si="107"/>
        <v>0</v>
      </c>
      <c r="AD92" s="301">
        <f t="shared" si="107"/>
        <v>0</v>
      </c>
      <c r="AE92" s="594">
        <f t="shared" si="107"/>
        <v>0</v>
      </c>
      <c r="AF92" s="619" t="s">
        <v>97</v>
      </c>
      <c r="AG92" s="619" t="s">
        <v>97</v>
      </c>
      <c r="AH92" s="606">
        <v>0</v>
      </c>
      <c r="AI92" s="406" t="s">
        <v>97</v>
      </c>
      <c r="AJ92" s="427">
        <v>0</v>
      </c>
      <c r="AK92" s="606">
        <v>0</v>
      </c>
      <c r="AL92" s="619" t="s">
        <v>97</v>
      </c>
      <c r="AM92" s="197" t="s">
        <v>97</v>
      </c>
      <c r="AN92" s="197" t="s">
        <v>97</v>
      </c>
      <c r="AO92" s="197" t="s">
        <v>97</v>
      </c>
      <c r="AP92" s="197" t="s">
        <v>97</v>
      </c>
      <c r="AQ92" s="197" t="s">
        <v>97</v>
      </c>
      <c r="AR92" s="197" t="s">
        <v>97</v>
      </c>
      <c r="AS92" s="197" t="s">
        <v>97</v>
      </c>
      <c r="AT92" s="612">
        <v>0</v>
      </c>
      <c r="AU92" s="619" t="s">
        <v>97</v>
      </c>
      <c r="AV92" s="606">
        <v>0</v>
      </c>
      <c r="AW92" s="197" t="s">
        <v>97</v>
      </c>
      <c r="AX92" s="197" t="s">
        <v>97</v>
      </c>
      <c r="AY92" s="606">
        <v>0</v>
      </c>
      <c r="AZ92" s="619" t="s">
        <v>97</v>
      </c>
      <c r="BA92" s="197" t="s">
        <v>97</v>
      </c>
      <c r="BB92" s="197" t="s">
        <v>97</v>
      </c>
      <c r="BC92" s="197" t="s">
        <v>97</v>
      </c>
      <c r="BD92" s="197" t="s">
        <v>97</v>
      </c>
      <c r="BE92" s="197" t="s">
        <v>97</v>
      </c>
      <c r="BF92" s="197" t="s">
        <v>97</v>
      </c>
      <c r="BG92" s="197" t="s">
        <v>97</v>
      </c>
      <c r="BH92" s="612">
        <v>0</v>
      </c>
      <c r="BI92" s="614" t="s">
        <v>97</v>
      </c>
      <c r="BJ92" s="612">
        <v>0</v>
      </c>
      <c r="BK92" s="197" t="s">
        <v>97</v>
      </c>
      <c r="BL92" s="197" t="s">
        <v>97</v>
      </c>
      <c r="BM92" s="606">
        <v>0</v>
      </c>
      <c r="BN92" s="619" t="s">
        <v>97</v>
      </c>
      <c r="BO92" s="197" t="s">
        <v>97</v>
      </c>
      <c r="BP92" s="197" t="s">
        <v>97</v>
      </c>
      <c r="BQ92" s="197" t="s">
        <v>97</v>
      </c>
      <c r="BR92" s="197" t="s">
        <v>97</v>
      </c>
      <c r="BS92" s="197" t="s">
        <v>97</v>
      </c>
      <c r="BT92" s="197" t="s">
        <v>97</v>
      </c>
      <c r="BU92" s="197" t="s">
        <v>97</v>
      </c>
      <c r="BV92" s="612">
        <v>0</v>
      </c>
      <c r="BW92" s="619" t="s">
        <v>97</v>
      </c>
      <c r="BX92" s="612">
        <v>0</v>
      </c>
      <c r="BY92" s="197" t="s">
        <v>97</v>
      </c>
      <c r="BZ92" s="197" t="s">
        <v>97</v>
      </c>
      <c r="CA92" s="606">
        <v>0</v>
      </c>
      <c r="CB92" s="606">
        <v>0</v>
      </c>
      <c r="CC92" s="198" t="s">
        <v>97</v>
      </c>
      <c r="CD92" s="198" t="s">
        <v>97</v>
      </c>
      <c r="CE92" s="198" t="s">
        <v>97</v>
      </c>
      <c r="CF92" s="198" t="s">
        <v>97</v>
      </c>
      <c r="CG92" s="198" t="s">
        <v>97</v>
      </c>
      <c r="CH92" s="198" t="s">
        <v>97</v>
      </c>
      <c r="CI92" s="198" t="s">
        <v>97</v>
      </c>
      <c r="CJ92" s="661">
        <v>0</v>
      </c>
      <c r="CK92" s="682" t="s">
        <v>97</v>
      </c>
      <c r="CL92" s="682" t="s">
        <v>97</v>
      </c>
      <c r="CM92" s="197" t="s">
        <v>97</v>
      </c>
      <c r="CN92" s="197" t="s">
        <v>97</v>
      </c>
      <c r="CO92" s="612">
        <v>0</v>
      </c>
      <c r="CP92" s="612">
        <v>0</v>
      </c>
      <c r="CQ92" s="198" t="s">
        <v>97</v>
      </c>
      <c r="CR92" s="198" t="s">
        <v>97</v>
      </c>
      <c r="CS92" s="198" t="s">
        <v>97</v>
      </c>
      <c r="CT92" s="198" t="s">
        <v>97</v>
      </c>
      <c r="CU92" s="198" t="s">
        <v>97</v>
      </c>
      <c r="CV92" s="198" t="s">
        <v>97</v>
      </c>
      <c r="CW92" s="198" t="s">
        <v>97</v>
      </c>
      <c r="CX92" s="607" t="s">
        <v>97</v>
      </c>
      <c r="CY92" s="607" t="s">
        <v>97</v>
      </c>
      <c r="CZ92" s="607" t="s">
        <v>97</v>
      </c>
      <c r="DA92" s="197" t="s">
        <v>97</v>
      </c>
      <c r="DB92" s="197" t="s">
        <v>97</v>
      </c>
      <c r="DC92" s="607">
        <f t="shared" si="90"/>
        <v>0</v>
      </c>
      <c r="DD92" s="866" t="s">
        <v>97</v>
      </c>
      <c r="DE92" s="198" t="s">
        <v>97</v>
      </c>
      <c r="DF92" s="198" t="s">
        <v>97</v>
      </c>
      <c r="DG92" s="198" t="s">
        <v>97</v>
      </c>
      <c r="DH92" s="198" t="s">
        <v>97</v>
      </c>
      <c r="DI92" s="198" t="s">
        <v>97</v>
      </c>
      <c r="DJ92" s="198" t="s">
        <v>97</v>
      </c>
      <c r="DK92" s="198" t="s">
        <v>97</v>
      </c>
      <c r="DL92" s="306" t="s">
        <v>97</v>
      </c>
    </row>
    <row r="93" spans="1:116" ht="31.5">
      <c r="A93" s="238" t="s">
        <v>189</v>
      </c>
      <c r="B93" s="568" t="s">
        <v>190</v>
      </c>
      <c r="C93" s="267" t="s">
        <v>97</v>
      </c>
      <c r="D93" s="198" t="s">
        <v>97</v>
      </c>
      <c r="E93" s="197" t="s">
        <v>97</v>
      </c>
      <c r="F93" s="197" t="s">
        <v>97</v>
      </c>
      <c r="G93" s="197" t="s">
        <v>97</v>
      </c>
      <c r="H93" s="197" t="s">
        <v>97</v>
      </c>
      <c r="I93" s="197">
        <v>0</v>
      </c>
      <c r="J93" s="197" t="s">
        <v>97</v>
      </c>
      <c r="K93" s="198" t="s">
        <v>97</v>
      </c>
      <c r="L93" s="198" t="s">
        <v>97</v>
      </c>
      <c r="M93" s="301" t="s">
        <v>97</v>
      </c>
      <c r="N93" s="198" t="s">
        <v>97</v>
      </c>
      <c r="O93" s="301">
        <f t="shared" ref="O93:P93" si="121">SUM(O94:O99)</f>
        <v>0</v>
      </c>
      <c r="P93" s="301">
        <f t="shared" si="121"/>
        <v>0</v>
      </c>
      <c r="Q93" s="198" t="s">
        <v>97</v>
      </c>
      <c r="R93" s="590">
        <f t="shared" si="107"/>
        <v>0</v>
      </c>
      <c r="S93" s="301">
        <f t="shared" si="107"/>
        <v>0</v>
      </c>
      <c r="T93" s="141">
        <v>0</v>
      </c>
      <c r="U93" s="301">
        <f t="shared" si="107"/>
        <v>0</v>
      </c>
      <c r="V93" s="301">
        <v>0</v>
      </c>
      <c r="W93" s="301">
        <f t="shared" si="107"/>
        <v>0</v>
      </c>
      <c r="X93" s="197">
        <v>0</v>
      </c>
      <c r="Y93" s="301">
        <f t="shared" si="107"/>
        <v>0</v>
      </c>
      <c r="Z93" s="301">
        <f t="shared" si="107"/>
        <v>0</v>
      </c>
      <c r="AA93" s="301">
        <f t="shared" si="107"/>
        <v>0</v>
      </c>
      <c r="AB93" s="301">
        <f t="shared" si="107"/>
        <v>0</v>
      </c>
      <c r="AC93" s="301">
        <f t="shared" si="107"/>
        <v>0</v>
      </c>
      <c r="AD93" s="301">
        <f t="shared" si="107"/>
        <v>0</v>
      </c>
      <c r="AE93" s="594">
        <f t="shared" si="107"/>
        <v>0</v>
      </c>
      <c r="AF93" s="619" t="s">
        <v>97</v>
      </c>
      <c r="AG93" s="619" t="s">
        <v>97</v>
      </c>
      <c r="AH93" s="606">
        <v>0</v>
      </c>
      <c r="AI93" s="406" t="s">
        <v>97</v>
      </c>
      <c r="AJ93" s="427">
        <v>0</v>
      </c>
      <c r="AK93" s="606">
        <v>0</v>
      </c>
      <c r="AL93" s="619" t="s">
        <v>97</v>
      </c>
      <c r="AM93" s="197" t="s">
        <v>97</v>
      </c>
      <c r="AN93" s="197" t="s">
        <v>97</v>
      </c>
      <c r="AO93" s="197" t="s">
        <v>97</v>
      </c>
      <c r="AP93" s="197" t="s">
        <v>97</v>
      </c>
      <c r="AQ93" s="197" t="s">
        <v>97</v>
      </c>
      <c r="AR93" s="197" t="s">
        <v>97</v>
      </c>
      <c r="AS93" s="197" t="s">
        <v>97</v>
      </c>
      <c r="AT93" s="612">
        <v>0</v>
      </c>
      <c r="AU93" s="619" t="s">
        <v>97</v>
      </c>
      <c r="AV93" s="606">
        <v>0</v>
      </c>
      <c r="AW93" s="197" t="s">
        <v>97</v>
      </c>
      <c r="AX93" s="197" t="s">
        <v>97</v>
      </c>
      <c r="AY93" s="606">
        <v>0</v>
      </c>
      <c r="AZ93" s="619" t="s">
        <v>97</v>
      </c>
      <c r="BA93" s="197" t="s">
        <v>97</v>
      </c>
      <c r="BB93" s="197" t="s">
        <v>97</v>
      </c>
      <c r="BC93" s="197" t="s">
        <v>97</v>
      </c>
      <c r="BD93" s="197" t="s">
        <v>97</v>
      </c>
      <c r="BE93" s="197" t="s">
        <v>97</v>
      </c>
      <c r="BF93" s="197" t="s">
        <v>97</v>
      </c>
      <c r="BG93" s="197" t="s">
        <v>97</v>
      </c>
      <c r="BH93" s="612">
        <v>0</v>
      </c>
      <c r="BI93" s="619" t="s">
        <v>97</v>
      </c>
      <c r="BJ93" s="606">
        <v>0</v>
      </c>
      <c r="BK93" s="197" t="s">
        <v>97</v>
      </c>
      <c r="BL93" s="197" t="s">
        <v>97</v>
      </c>
      <c r="BM93" s="606">
        <v>0</v>
      </c>
      <c r="BN93" s="619" t="s">
        <v>97</v>
      </c>
      <c r="BO93" s="197" t="s">
        <v>97</v>
      </c>
      <c r="BP93" s="197" t="s">
        <v>97</v>
      </c>
      <c r="BQ93" s="197" t="s">
        <v>97</v>
      </c>
      <c r="BR93" s="197" t="s">
        <v>97</v>
      </c>
      <c r="BS93" s="197" t="s">
        <v>97</v>
      </c>
      <c r="BT93" s="197" t="s">
        <v>97</v>
      </c>
      <c r="BU93" s="197" t="s">
        <v>97</v>
      </c>
      <c r="BV93" s="612">
        <v>0</v>
      </c>
      <c r="BW93" s="619" t="s">
        <v>97</v>
      </c>
      <c r="BX93" s="612">
        <v>0</v>
      </c>
      <c r="BY93" s="197" t="s">
        <v>97</v>
      </c>
      <c r="BZ93" s="197" t="s">
        <v>97</v>
      </c>
      <c r="CA93" s="606">
        <v>0</v>
      </c>
      <c r="CB93" s="606">
        <v>0</v>
      </c>
      <c r="CC93" s="198" t="s">
        <v>97</v>
      </c>
      <c r="CD93" s="198" t="s">
        <v>97</v>
      </c>
      <c r="CE93" s="198" t="s">
        <v>97</v>
      </c>
      <c r="CF93" s="198" t="s">
        <v>97</v>
      </c>
      <c r="CG93" s="198" t="s">
        <v>97</v>
      </c>
      <c r="CH93" s="198" t="s">
        <v>97</v>
      </c>
      <c r="CI93" s="198" t="s">
        <v>97</v>
      </c>
      <c r="CJ93" s="612">
        <v>0</v>
      </c>
      <c r="CK93" s="619" t="s">
        <v>97</v>
      </c>
      <c r="CL93" s="619" t="s">
        <v>97</v>
      </c>
      <c r="CM93" s="197" t="s">
        <v>97</v>
      </c>
      <c r="CN93" s="197" t="s">
        <v>97</v>
      </c>
      <c r="CO93" s="612">
        <v>0</v>
      </c>
      <c r="CP93" s="606">
        <v>0</v>
      </c>
      <c r="CQ93" s="198" t="s">
        <v>97</v>
      </c>
      <c r="CR93" s="198" t="s">
        <v>97</v>
      </c>
      <c r="CS93" s="198" t="s">
        <v>97</v>
      </c>
      <c r="CT93" s="198" t="s">
        <v>97</v>
      </c>
      <c r="CU93" s="198" t="s">
        <v>97</v>
      </c>
      <c r="CV93" s="198" t="s">
        <v>97</v>
      </c>
      <c r="CW93" s="198" t="s">
        <v>97</v>
      </c>
      <c r="CX93" s="607" t="str">
        <f>AF93</f>
        <v>нд</v>
      </c>
      <c r="CY93" s="607" t="s">
        <v>97</v>
      </c>
      <c r="CZ93" s="607" t="s">
        <v>97</v>
      </c>
      <c r="DA93" s="197" t="s">
        <v>97</v>
      </c>
      <c r="DB93" s="197" t="s">
        <v>97</v>
      </c>
      <c r="DC93" s="607">
        <f t="shared" si="90"/>
        <v>0</v>
      </c>
      <c r="DD93" s="866" t="s">
        <v>97</v>
      </c>
      <c r="DE93" s="198" t="s">
        <v>97</v>
      </c>
      <c r="DF93" s="198" t="s">
        <v>97</v>
      </c>
      <c r="DG93" s="198" t="s">
        <v>97</v>
      </c>
      <c r="DH93" s="198" t="s">
        <v>97</v>
      </c>
      <c r="DI93" s="198" t="s">
        <v>97</v>
      </c>
      <c r="DJ93" s="198" t="s">
        <v>97</v>
      </c>
      <c r="DK93" s="198" t="s">
        <v>97</v>
      </c>
      <c r="DL93" s="306" t="s">
        <v>97</v>
      </c>
    </row>
    <row r="94" spans="1:116" s="420" customFormat="1">
      <c r="A94" s="483" t="s">
        <v>191</v>
      </c>
      <c r="B94" s="474" t="s">
        <v>192</v>
      </c>
      <c r="C94" s="586" t="s">
        <v>97</v>
      </c>
      <c r="D94" s="936">
        <f t="shared" ref="D94:I94" si="122">D95+D96+D97+D98+D99+D100</f>
        <v>0</v>
      </c>
      <c r="E94" s="936">
        <f t="shared" si="122"/>
        <v>0</v>
      </c>
      <c r="F94" s="936">
        <f t="shared" si="122"/>
        <v>0</v>
      </c>
      <c r="G94" s="936">
        <f t="shared" si="122"/>
        <v>0</v>
      </c>
      <c r="H94" s="936">
        <f t="shared" si="122"/>
        <v>0</v>
      </c>
      <c r="I94" s="936">
        <f t="shared" si="122"/>
        <v>0</v>
      </c>
      <c r="J94" s="919">
        <f>J95+J96+J97+J98+J99+J100</f>
        <v>7</v>
      </c>
      <c r="K94" s="293" t="s">
        <v>97</v>
      </c>
      <c r="L94" s="293" t="s">
        <v>97</v>
      </c>
      <c r="M94" s="297" t="s">
        <v>97</v>
      </c>
      <c r="N94" s="293" t="s">
        <v>97</v>
      </c>
      <c r="O94" s="297">
        <f t="shared" ref="O94:P94" si="123">SUM(O95:O100)</f>
        <v>0</v>
      </c>
      <c r="P94" s="297">
        <f t="shared" si="123"/>
        <v>0</v>
      </c>
      <c r="Q94" s="293" t="s">
        <v>97</v>
      </c>
      <c r="R94" s="920">
        <f t="shared" si="107"/>
        <v>0</v>
      </c>
      <c r="S94" s="297">
        <f t="shared" si="107"/>
        <v>0</v>
      </c>
      <c r="T94" s="294">
        <v>0</v>
      </c>
      <c r="U94" s="297">
        <f t="shared" si="107"/>
        <v>0</v>
      </c>
      <c r="V94" s="297">
        <v>0</v>
      </c>
      <c r="W94" s="297">
        <f t="shared" si="107"/>
        <v>0</v>
      </c>
      <c r="X94" s="295">
        <v>0</v>
      </c>
      <c r="Y94" s="297">
        <f t="shared" si="107"/>
        <v>0</v>
      </c>
      <c r="Z94" s="297">
        <f t="shared" si="107"/>
        <v>0</v>
      </c>
      <c r="AA94" s="297">
        <f t="shared" si="107"/>
        <v>0</v>
      </c>
      <c r="AB94" s="297">
        <f t="shared" si="107"/>
        <v>0</v>
      </c>
      <c r="AC94" s="297">
        <f t="shared" si="107"/>
        <v>0</v>
      </c>
      <c r="AD94" s="297">
        <f t="shared" si="107"/>
        <v>0</v>
      </c>
      <c r="AE94" s="921">
        <f t="shared" si="107"/>
        <v>0</v>
      </c>
      <c r="AF94" s="641">
        <f t="shared" ref="AF94:AH94" si="124">SUM(AF95:AF100)</f>
        <v>0</v>
      </c>
      <c r="AG94" s="641">
        <f t="shared" si="124"/>
        <v>0</v>
      </c>
      <c r="AH94" s="641">
        <f t="shared" si="124"/>
        <v>0</v>
      </c>
      <c r="AI94" s="922" t="s">
        <v>97</v>
      </c>
      <c r="AJ94" s="923">
        <v>0</v>
      </c>
      <c r="AK94" s="641">
        <f t="shared" ref="AK94:AL94" si="125">SUM(AK95:AK100)</f>
        <v>0</v>
      </c>
      <c r="AL94" s="640">
        <f t="shared" si="125"/>
        <v>2</v>
      </c>
      <c r="AM94" s="295" t="s">
        <v>97</v>
      </c>
      <c r="AN94" s="295" t="s">
        <v>97</v>
      </c>
      <c r="AO94" s="295" t="s">
        <v>97</v>
      </c>
      <c r="AP94" s="295" t="s">
        <v>97</v>
      </c>
      <c r="AQ94" s="295" t="s">
        <v>97</v>
      </c>
      <c r="AR94" s="295" t="s">
        <v>97</v>
      </c>
      <c r="AS94" s="295" t="s">
        <v>97</v>
      </c>
      <c r="AT94" s="637">
        <v>0</v>
      </c>
      <c r="AU94" s="638" t="s">
        <v>97</v>
      </c>
      <c r="AV94" s="636">
        <f t="shared" ref="AV94:AV100" si="126">AV95</f>
        <v>0</v>
      </c>
      <c r="AW94" s="295" t="s">
        <v>97</v>
      </c>
      <c r="AX94" s="295" t="s">
        <v>97</v>
      </c>
      <c r="AY94" s="636">
        <f t="shared" ref="AY94:AY100" si="127">AY95</f>
        <v>0</v>
      </c>
      <c r="AZ94" s="636">
        <f>AZ97+AZ98</f>
        <v>2</v>
      </c>
      <c r="BA94" s="295" t="s">
        <v>97</v>
      </c>
      <c r="BB94" s="295" t="s">
        <v>97</v>
      </c>
      <c r="BC94" s="295" t="s">
        <v>97</v>
      </c>
      <c r="BD94" s="295" t="s">
        <v>97</v>
      </c>
      <c r="BE94" s="295" t="s">
        <v>97</v>
      </c>
      <c r="BF94" s="295" t="s">
        <v>97</v>
      </c>
      <c r="BG94" s="295" t="s">
        <v>97</v>
      </c>
      <c r="BH94" s="637">
        <v>0</v>
      </c>
      <c r="BI94" s="638" t="s">
        <v>97</v>
      </c>
      <c r="BJ94" s="636">
        <f t="shared" ref="BJ94:BJ100" si="128">BJ95</f>
        <v>0</v>
      </c>
      <c r="BK94" s="295" t="s">
        <v>97</v>
      </c>
      <c r="BL94" s="295" t="s">
        <v>97</v>
      </c>
      <c r="BM94" s="636">
        <f t="shared" ref="BM94:BM100" si="129">BM95</f>
        <v>0</v>
      </c>
      <c r="BN94" s="639">
        <f>BN99</f>
        <v>2</v>
      </c>
      <c r="BO94" s="295" t="s">
        <v>97</v>
      </c>
      <c r="BP94" s="295" t="s">
        <v>97</v>
      </c>
      <c r="BQ94" s="295" t="s">
        <v>97</v>
      </c>
      <c r="BR94" s="295" t="s">
        <v>97</v>
      </c>
      <c r="BS94" s="295" t="s">
        <v>97</v>
      </c>
      <c r="BT94" s="295" t="s">
        <v>97</v>
      </c>
      <c r="BU94" s="295" t="s">
        <v>97</v>
      </c>
      <c r="BV94" s="637">
        <v>0</v>
      </c>
      <c r="BW94" s="638" t="s">
        <v>97</v>
      </c>
      <c r="BX94" s="637">
        <v>0</v>
      </c>
      <c r="BY94" s="295" t="s">
        <v>97</v>
      </c>
      <c r="BZ94" s="295" t="s">
        <v>97</v>
      </c>
      <c r="CA94" s="636">
        <v>0</v>
      </c>
      <c r="CB94" s="635" t="s">
        <v>97</v>
      </c>
      <c r="CC94" s="293" t="s">
        <v>97</v>
      </c>
      <c r="CD94" s="293" t="s">
        <v>97</v>
      </c>
      <c r="CE94" s="293" t="s">
        <v>97</v>
      </c>
      <c r="CF94" s="293" t="s">
        <v>97</v>
      </c>
      <c r="CG94" s="293" t="s">
        <v>97</v>
      </c>
      <c r="CH94" s="293" t="s">
        <v>97</v>
      </c>
      <c r="CI94" s="293" t="s">
        <v>97</v>
      </c>
      <c r="CJ94" s="702">
        <v>0</v>
      </c>
      <c r="CK94" s="702">
        <v>0</v>
      </c>
      <c r="CL94" s="702">
        <v>0</v>
      </c>
      <c r="CM94" s="295" t="s">
        <v>97</v>
      </c>
      <c r="CN94" s="295" t="s">
        <v>97</v>
      </c>
      <c r="CO94" s="702">
        <f t="shared" ref="CO94:CP94" si="130">CO100</f>
        <v>0</v>
      </c>
      <c r="CP94" s="702">
        <f t="shared" si="130"/>
        <v>1</v>
      </c>
      <c r="CQ94" s="293" t="s">
        <v>97</v>
      </c>
      <c r="CR94" s="293" t="s">
        <v>97</v>
      </c>
      <c r="CS94" s="293" t="s">
        <v>97</v>
      </c>
      <c r="CT94" s="293" t="s">
        <v>97</v>
      </c>
      <c r="CU94" s="293" t="s">
        <v>97</v>
      </c>
      <c r="CV94" s="293" t="s">
        <v>97</v>
      </c>
      <c r="CW94" s="293" t="s">
        <v>97</v>
      </c>
      <c r="CX94" s="632">
        <f t="shared" ref="CX94:CX100" si="131">AF94+CJ94</f>
        <v>0</v>
      </c>
      <c r="CY94" s="632" t="s">
        <v>97</v>
      </c>
      <c r="CZ94" s="632">
        <f t="shared" ref="CZ94:CZ100" si="132">CL94++BX94+BJ94+AV94+AH94</f>
        <v>0</v>
      </c>
      <c r="DA94" s="295" t="s">
        <v>97</v>
      </c>
      <c r="DB94" s="295" t="s">
        <v>97</v>
      </c>
      <c r="DC94" s="632">
        <f t="shared" si="90"/>
        <v>0</v>
      </c>
      <c r="DD94" s="925">
        <v>7</v>
      </c>
      <c r="DE94" s="293" t="s">
        <v>97</v>
      </c>
      <c r="DF94" s="293" t="s">
        <v>97</v>
      </c>
      <c r="DG94" s="293" t="s">
        <v>97</v>
      </c>
      <c r="DH94" s="293" t="s">
        <v>97</v>
      </c>
      <c r="DI94" s="293" t="s">
        <v>97</v>
      </c>
      <c r="DJ94" s="293" t="s">
        <v>97</v>
      </c>
      <c r="DK94" s="293" t="s">
        <v>97</v>
      </c>
      <c r="DL94" s="906" t="s">
        <v>97</v>
      </c>
    </row>
    <row r="95" spans="1:116">
      <c r="A95" s="231" t="s">
        <v>636</v>
      </c>
      <c r="B95" s="239" t="s">
        <v>934</v>
      </c>
      <c r="C95" s="217" t="s">
        <v>1001</v>
      </c>
      <c r="D95" s="937">
        <v>0</v>
      </c>
      <c r="E95" s="937">
        <v>0</v>
      </c>
      <c r="F95" s="937">
        <v>0</v>
      </c>
      <c r="G95" s="937">
        <v>0</v>
      </c>
      <c r="H95" s="937">
        <v>0</v>
      </c>
      <c r="I95" s="937">
        <v>0</v>
      </c>
      <c r="J95" s="591">
        <v>1</v>
      </c>
      <c r="K95" s="198" t="s">
        <v>97</v>
      </c>
      <c r="L95" s="198" t="s">
        <v>97</v>
      </c>
      <c r="M95" s="301" t="s">
        <v>97</v>
      </c>
      <c r="N95" s="198" t="s">
        <v>97</v>
      </c>
      <c r="O95" s="301">
        <f t="shared" ref="O95:P95" si="133">SUM(O96:O101)</f>
        <v>0</v>
      </c>
      <c r="P95" s="301">
        <f t="shared" si="133"/>
        <v>0</v>
      </c>
      <c r="Q95" s="198" t="s">
        <v>97</v>
      </c>
      <c r="R95" s="590">
        <f t="shared" si="107"/>
        <v>0</v>
      </c>
      <c r="S95" s="301">
        <f t="shared" si="107"/>
        <v>0</v>
      </c>
      <c r="T95" s="141">
        <v>0</v>
      </c>
      <c r="U95" s="301">
        <f t="shared" si="107"/>
        <v>0</v>
      </c>
      <c r="V95" s="301">
        <v>0</v>
      </c>
      <c r="W95" s="301">
        <f t="shared" si="107"/>
        <v>0</v>
      </c>
      <c r="X95" s="197">
        <v>0</v>
      </c>
      <c r="Y95" s="301">
        <f t="shared" si="107"/>
        <v>0</v>
      </c>
      <c r="Z95" s="301">
        <f t="shared" si="107"/>
        <v>0</v>
      </c>
      <c r="AA95" s="301">
        <f t="shared" si="107"/>
        <v>0</v>
      </c>
      <c r="AB95" s="301">
        <f t="shared" si="107"/>
        <v>0</v>
      </c>
      <c r="AC95" s="301">
        <f t="shared" si="107"/>
        <v>0</v>
      </c>
      <c r="AD95" s="301">
        <f t="shared" si="107"/>
        <v>0</v>
      </c>
      <c r="AE95" s="594">
        <f t="shared" si="107"/>
        <v>0</v>
      </c>
      <c r="AF95" s="606">
        <v>0</v>
      </c>
      <c r="AG95" s="606">
        <v>0</v>
      </c>
      <c r="AH95" s="606">
        <v>0</v>
      </c>
      <c r="AI95" s="406" t="s">
        <v>97</v>
      </c>
      <c r="AJ95" s="427">
        <v>0</v>
      </c>
      <c r="AK95" s="606">
        <v>0</v>
      </c>
      <c r="AL95" s="627">
        <v>1</v>
      </c>
      <c r="AM95" s="197" t="s">
        <v>97</v>
      </c>
      <c r="AN95" s="197" t="s">
        <v>97</v>
      </c>
      <c r="AO95" s="197" t="s">
        <v>97</v>
      </c>
      <c r="AP95" s="197" t="s">
        <v>97</v>
      </c>
      <c r="AQ95" s="197" t="s">
        <v>97</v>
      </c>
      <c r="AR95" s="197" t="s">
        <v>97</v>
      </c>
      <c r="AS95" s="197" t="s">
        <v>97</v>
      </c>
      <c r="AT95" s="612">
        <v>0</v>
      </c>
      <c r="AU95" s="613" t="s">
        <v>97</v>
      </c>
      <c r="AV95" s="611">
        <f t="shared" si="126"/>
        <v>0</v>
      </c>
      <c r="AW95" s="197" t="s">
        <v>97</v>
      </c>
      <c r="AX95" s="197" t="s">
        <v>97</v>
      </c>
      <c r="AY95" s="611">
        <f t="shared" si="127"/>
        <v>0</v>
      </c>
      <c r="AZ95" s="606">
        <v>0</v>
      </c>
      <c r="BA95" s="197" t="s">
        <v>97</v>
      </c>
      <c r="BB95" s="197" t="s">
        <v>97</v>
      </c>
      <c r="BC95" s="197" t="s">
        <v>97</v>
      </c>
      <c r="BD95" s="197" t="s">
        <v>97</v>
      </c>
      <c r="BE95" s="197" t="s">
        <v>97</v>
      </c>
      <c r="BF95" s="197" t="s">
        <v>97</v>
      </c>
      <c r="BG95" s="197" t="s">
        <v>97</v>
      </c>
      <c r="BH95" s="612">
        <v>0</v>
      </c>
      <c r="BI95" s="613" t="s">
        <v>97</v>
      </c>
      <c r="BJ95" s="611">
        <f t="shared" si="128"/>
        <v>0</v>
      </c>
      <c r="BK95" s="197" t="s">
        <v>97</v>
      </c>
      <c r="BL95" s="197" t="s">
        <v>97</v>
      </c>
      <c r="BM95" s="611">
        <f t="shared" si="129"/>
        <v>0</v>
      </c>
      <c r="BN95" s="606">
        <v>0</v>
      </c>
      <c r="BO95" s="197" t="s">
        <v>97</v>
      </c>
      <c r="BP95" s="197" t="s">
        <v>97</v>
      </c>
      <c r="BQ95" s="197" t="s">
        <v>97</v>
      </c>
      <c r="BR95" s="197" t="s">
        <v>97</v>
      </c>
      <c r="BS95" s="197" t="s">
        <v>97</v>
      </c>
      <c r="BT95" s="197" t="s">
        <v>97</v>
      </c>
      <c r="BU95" s="197" t="s">
        <v>97</v>
      </c>
      <c r="BV95" s="612">
        <v>0</v>
      </c>
      <c r="BW95" s="613" t="s">
        <v>97</v>
      </c>
      <c r="BX95" s="612">
        <v>0</v>
      </c>
      <c r="BY95" s="197" t="s">
        <v>97</v>
      </c>
      <c r="BZ95" s="197" t="s">
        <v>97</v>
      </c>
      <c r="CA95" s="611">
        <v>0</v>
      </c>
      <c r="CB95" s="610" t="s">
        <v>97</v>
      </c>
      <c r="CC95" s="198" t="s">
        <v>97</v>
      </c>
      <c r="CD95" s="198" t="s">
        <v>97</v>
      </c>
      <c r="CE95" s="198" t="s">
        <v>97</v>
      </c>
      <c r="CF95" s="198" t="s">
        <v>97</v>
      </c>
      <c r="CG95" s="198" t="s">
        <v>97</v>
      </c>
      <c r="CH95" s="198" t="s">
        <v>97</v>
      </c>
      <c r="CI95" s="198" t="s">
        <v>97</v>
      </c>
      <c r="CJ95" s="607">
        <v>0</v>
      </c>
      <c r="CK95" s="607">
        <v>0</v>
      </c>
      <c r="CL95" s="607">
        <v>0</v>
      </c>
      <c r="CM95" s="197" t="s">
        <v>97</v>
      </c>
      <c r="CN95" s="197" t="s">
        <v>97</v>
      </c>
      <c r="CO95" s="607">
        <v>0</v>
      </c>
      <c r="CP95" s="607">
        <v>0</v>
      </c>
      <c r="CQ95" s="198" t="s">
        <v>97</v>
      </c>
      <c r="CR95" s="198" t="s">
        <v>97</v>
      </c>
      <c r="CS95" s="198" t="s">
        <v>97</v>
      </c>
      <c r="CT95" s="198" t="s">
        <v>97</v>
      </c>
      <c r="CU95" s="198" t="s">
        <v>97</v>
      </c>
      <c r="CV95" s="198" t="s">
        <v>97</v>
      </c>
      <c r="CW95" s="198" t="s">
        <v>97</v>
      </c>
      <c r="CX95" s="607">
        <f t="shared" si="131"/>
        <v>0</v>
      </c>
      <c r="CY95" s="607" t="s">
        <v>97</v>
      </c>
      <c r="CZ95" s="607">
        <f t="shared" si="132"/>
        <v>0</v>
      </c>
      <c r="DA95" s="197" t="s">
        <v>97</v>
      </c>
      <c r="DB95" s="197" t="s">
        <v>97</v>
      </c>
      <c r="DC95" s="607">
        <f t="shared" si="90"/>
        <v>0</v>
      </c>
      <c r="DD95" s="867">
        <v>1</v>
      </c>
      <c r="DE95" s="198" t="s">
        <v>97</v>
      </c>
      <c r="DF95" s="198" t="s">
        <v>97</v>
      </c>
      <c r="DG95" s="198" t="s">
        <v>97</v>
      </c>
      <c r="DH95" s="198" t="s">
        <v>97</v>
      </c>
      <c r="DI95" s="198" t="s">
        <v>97</v>
      </c>
      <c r="DJ95" s="198" t="s">
        <v>97</v>
      </c>
      <c r="DK95" s="198" t="s">
        <v>97</v>
      </c>
      <c r="DL95" s="306" t="s">
        <v>97</v>
      </c>
    </row>
    <row r="96" spans="1:116">
      <c r="A96" s="388" t="s">
        <v>637</v>
      </c>
      <c r="B96" s="386" t="s">
        <v>877</v>
      </c>
      <c r="C96" s="217" t="s">
        <v>1002</v>
      </c>
      <c r="D96" s="937">
        <v>0</v>
      </c>
      <c r="E96" s="937">
        <v>0</v>
      </c>
      <c r="F96" s="937">
        <v>0</v>
      </c>
      <c r="G96" s="937">
        <v>0</v>
      </c>
      <c r="H96" s="937">
        <v>0</v>
      </c>
      <c r="I96" s="937">
        <v>0</v>
      </c>
      <c r="J96" s="591">
        <v>1</v>
      </c>
      <c r="K96" s="198" t="s">
        <v>97</v>
      </c>
      <c r="L96" s="198" t="s">
        <v>97</v>
      </c>
      <c r="M96" s="301" t="s">
        <v>97</v>
      </c>
      <c r="N96" s="198" t="s">
        <v>97</v>
      </c>
      <c r="O96" s="301">
        <f t="shared" ref="O96:P96" si="134">SUM(O97:O102)</f>
        <v>0</v>
      </c>
      <c r="P96" s="301">
        <f t="shared" si="134"/>
        <v>0</v>
      </c>
      <c r="Q96" s="198" t="s">
        <v>97</v>
      </c>
      <c r="R96" s="590">
        <f t="shared" si="107"/>
        <v>0</v>
      </c>
      <c r="S96" s="301">
        <f t="shared" si="107"/>
        <v>0</v>
      </c>
      <c r="T96" s="141">
        <v>0</v>
      </c>
      <c r="U96" s="301">
        <f t="shared" si="107"/>
        <v>0</v>
      </c>
      <c r="V96" s="301">
        <v>0</v>
      </c>
      <c r="W96" s="301">
        <f t="shared" si="107"/>
        <v>0</v>
      </c>
      <c r="X96" s="197">
        <v>0</v>
      </c>
      <c r="Y96" s="301">
        <f t="shared" si="107"/>
        <v>0</v>
      </c>
      <c r="Z96" s="301">
        <f t="shared" si="107"/>
        <v>0</v>
      </c>
      <c r="AA96" s="301">
        <f t="shared" si="107"/>
        <v>0</v>
      </c>
      <c r="AB96" s="301">
        <f t="shared" si="107"/>
        <v>0</v>
      </c>
      <c r="AC96" s="301">
        <f t="shared" si="107"/>
        <v>0</v>
      </c>
      <c r="AD96" s="301">
        <f t="shared" si="107"/>
        <v>0</v>
      </c>
      <c r="AE96" s="594">
        <f t="shared" si="107"/>
        <v>0</v>
      </c>
      <c r="AF96" s="621">
        <v>0</v>
      </c>
      <c r="AG96" s="621">
        <v>0</v>
      </c>
      <c r="AH96" s="621">
        <v>0</v>
      </c>
      <c r="AI96" s="406" t="s">
        <v>97</v>
      </c>
      <c r="AJ96" s="427">
        <v>0</v>
      </c>
      <c r="AK96" s="621">
        <v>0</v>
      </c>
      <c r="AL96" s="623">
        <v>1</v>
      </c>
      <c r="AM96" s="197" t="s">
        <v>97</v>
      </c>
      <c r="AN96" s="197" t="s">
        <v>97</v>
      </c>
      <c r="AO96" s="197" t="s">
        <v>97</v>
      </c>
      <c r="AP96" s="197" t="s">
        <v>97</v>
      </c>
      <c r="AQ96" s="197" t="s">
        <v>97</v>
      </c>
      <c r="AR96" s="197" t="s">
        <v>97</v>
      </c>
      <c r="AS96" s="197" t="s">
        <v>97</v>
      </c>
      <c r="AT96" s="612">
        <v>0</v>
      </c>
      <c r="AU96" s="613" t="s">
        <v>97</v>
      </c>
      <c r="AV96" s="611">
        <f t="shared" si="126"/>
        <v>0</v>
      </c>
      <c r="AW96" s="197" t="s">
        <v>97</v>
      </c>
      <c r="AX96" s="197" t="s">
        <v>97</v>
      </c>
      <c r="AY96" s="611">
        <f t="shared" si="127"/>
        <v>0</v>
      </c>
      <c r="AZ96" s="621">
        <v>0</v>
      </c>
      <c r="BA96" s="197" t="s">
        <v>97</v>
      </c>
      <c r="BB96" s="197" t="s">
        <v>97</v>
      </c>
      <c r="BC96" s="197" t="s">
        <v>97</v>
      </c>
      <c r="BD96" s="197" t="s">
        <v>97</v>
      </c>
      <c r="BE96" s="197" t="s">
        <v>97</v>
      </c>
      <c r="BF96" s="197" t="s">
        <v>97</v>
      </c>
      <c r="BG96" s="197" t="s">
        <v>97</v>
      </c>
      <c r="BH96" s="612">
        <v>0</v>
      </c>
      <c r="BI96" s="613" t="s">
        <v>97</v>
      </c>
      <c r="BJ96" s="611">
        <f t="shared" si="128"/>
        <v>0</v>
      </c>
      <c r="BK96" s="197" t="s">
        <v>97</v>
      </c>
      <c r="BL96" s="197" t="s">
        <v>97</v>
      </c>
      <c r="BM96" s="611">
        <f t="shared" si="129"/>
        <v>0</v>
      </c>
      <c r="BN96" s="621">
        <v>0</v>
      </c>
      <c r="BO96" s="197" t="s">
        <v>97</v>
      </c>
      <c r="BP96" s="197" t="s">
        <v>97</v>
      </c>
      <c r="BQ96" s="197" t="s">
        <v>97</v>
      </c>
      <c r="BR96" s="197" t="s">
        <v>97</v>
      </c>
      <c r="BS96" s="197" t="s">
        <v>97</v>
      </c>
      <c r="BT96" s="197" t="s">
        <v>97</v>
      </c>
      <c r="BU96" s="197" t="s">
        <v>97</v>
      </c>
      <c r="BV96" s="612">
        <v>0</v>
      </c>
      <c r="BW96" s="613" t="s">
        <v>97</v>
      </c>
      <c r="BX96" s="612">
        <v>0</v>
      </c>
      <c r="BY96" s="197" t="s">
        <v>97</v>
      </c>
      <c r="BZ96" s="197" t="s">
        <v>97</v>
      </c>
      <c r="CA96" s="611">
        <v>0</v>
      </c>
      <c r="CB96" s="610" t="s">
        <v>97</v>
      </c>
      <c r="CC96" s="198" t="s">
        <v>97</v>
      </c>
      <c r="CD96" s="198" t="s">
        <v>97</v>
      </c>
      <c r="CE96" s="198" t="s">
        <v>97</v>
      </c>
      <c r="CF96" s="198" t="s">
        <v>97</v>
      </c>
      <c r="CG96" s="198" t="s">
        <v>97</v>
      </c>
      <c r="CH96" s="198" t="s">
        <v>97</v>
      </c>
      <c r="CI96" s="198" t="s">
        <v>97</v>
      </c>
      <c r="CJ96" s="607">
        <v>0</v>
      </c>
      <c r="CK96" s="607">
        <v>0</v>
      </c>
      <c r="CL96" s="607">
        <v>0</v>
      </c>
      <c r="CM96" s="197" t="s">
        <v>97</v>
      </c>
      <c r="CN96" s="197" t="s">
        <v>97</v>
      </c>
      <c r="CO96" s="607">
        <v>0</v>
      </c>
      <c r="CP96" s="607">
        <v>0</v>
      </c>
      <c r="CQ96" s="198" t="s">
        <v>97</v>
      </c>
      <c r="CR96" s="198" t="s">
        <v>97</v>
      </c>
      <c r="CS96" s="198" t="s">
        <v>97</v>
      </c>
      <c r="CT96" s="198" t="s">
        <v>97</v>
      </c>
      <c r="CU96" s="198" t="s">
        <v>97</v>
      </c>
      <c r="CV96" s="198" t="s">
        <v>97</v>
      </c>
      <c r="CW96" s="198" t="s">
        <v>97</v>
      </c>
      <c r="CX96" s="607">
        <f t="shared" si="131"/>
        <v>0</v>
      </c>
      <c r="CY96" s="607" t="s">
        <v>97</v>
      </c>
      <c r="CZ96" s="607">
        <f t="shared" si="132"/>
        <v>0</v>
      </c>
      <c r="DA96" s="197" t="s">
        <v>97</v>
      </c>
      <c r="DB96" s="197" t="s">
        <v>97</v>
      </c>
      <c r="DC96" s="607">
        <f t="shared" si="90"/>
        <v>0</v>
      </c>
      <c r="DD96" s="867">
        <v>1</v>
      </c>
      <c r="DE96" s="198" t="s">
        <v>97</v>
      </c>
      <c r="DF96" s="198" t="s">
        <v>97</v>
      </c>
      <c r="DG96" s="198" t="s">
        <v>97</v>
      </c>
      <c r="DH96" s="198" t="s">
        <v>97</v>
      </c>
      <c r="DI96" s="198" t="s">
        <v>97</v>
      </c>
      <c r="DJ96" s="198" t="s">
        <v>97</v>
      </c>
      <c r="DK96" s="198" t="s">
        <v>97</v>
      </c>
      <c r="DL96" s="306" t="s">
        <v>97</v>
      </c>
    </row>
    <row r="97" spans="1:116">
      <c r="A97" s="388" t="s">
        <v>873</v>
      </c>
      <c r="B97" s="239" t="s">
        <v>934</v>
      </c>
      <c r="C97" s="217" t="s">
        <v>1007</v>
      </c>
      <c r="D97" s="937">
        <v>0</v>
      </c>
      <c r="E97" s="937">
        <v>0</v>
      </c>
      <c r="F97" s="937">
        <v>0</v>
      </c>
      <c r="G97" s="937">
        <v>0</v>
      </c>
      <c r="H97" s="937">
        <v>0</v>
      </c>
      <c r="I97" s="937">
        <v>0</v>
      </c>
      <c r="J97" s="591">
        <v>1</v>
      </c>
      <c r="K97" s="198" t="s">
        <v>97</v>
      </c>
      <c r="L97" s="198" t="s">
        <v>97</v>
      </c>
      <c r="M97" s="301" t="s">
        <v>97</v>
      </c>
      <c r="N97" s="198" t="s">
        <v>97</v>
      </c>
      <c r="O97" s="301">
        <f t="shared" ref="O97:P97" si="135">SUM(O98:O103)</f>
        <v>0</v>
      </c>
      <c r="P97" s="301">
        <f t="shared" si="135"/>
        <v>0</v>
      </c>
      <c r="Q97" s="198" t="s">
        <v>97</v>
      </c>
      <c r="R97" s="590">
        <f t="shared" si="107"/>
        <v>0</v>
      </c>
      <c r="S97" s="301">
        <f t="shared" si="107"/>
        <v>0</v>
      </c>
      <c r="T97" s="141">
        <v>0</v>
      </c>
      <c r="U97" s="301">
        <f t="shared" si="107"/>
        <v>0</v>
      </c>
      <c r="V97" s="301">
        <v>0</v>
      </c>
      <c r="W97" s="301">
        <f t="shared" si="107"/>
        <v>0</v>
      </c>
      <c r="X97" s="197">
        <v>0</v>
      </c>
      <c r="Y97" s="301">
        <f t="shared" si="107"/>
        <v>0</v>
      </c>
      <c r="Z97" s="301">
        <f t="shared" si="107"/>
        <v>0</v>
      </c>
      <c r="AA97" s="301">
        <f t="shared" si="107"/>
        <v>0</v>
      </c>
      <c r="AB97" s="301">
        <f t="shared" si="107"/>
        <v>0</v>
      </c>
      <c r="AC97" s="301">
        <f t="shared" si="107"/>
        <v>0</v>
      </c>
      <c r="AD97" s="301">
        <f t="shared" si="107"/>
        <v>0</v>
      </c>
      <c r="AE97" s="594">
        <f t="shared" si="107"/>
        <v>0</v>
      </c>
      <c r="AF97" s="608">
        <v>0</v>
      </c>
      <c r="AG97" s="608">
        <v>0</v>
      </c>
      <c r="AH97" s="608">
        <v>0</v>
      </c>
      <c r="AI97" s="406" t="s">
        <v>97</v>
      </c>
      <c r="AJ97" s="427">
        <v>0</v>
      </c>
      <c r="AK97" s="608">
        <v>0</v>
      </c>
      <c r="AL97" s="608">
        <v>0</v>
      </c>
      <c r="AM97" s="197" t="s">
        <v>97</v>
      </c>
      <c r="AN97" s="197" t="s">
        <v>97</v>
      </c>
      <c r="AO97" s="197" t="s">
        <v>97</v>
      </c>
      <c r="AP97" s="197" t="s">
        <v>97</v>
      </c>
      <c r="AQ97" s="197" t="s">
        <v>97</v>
      </c>
      <c r="AR97" s="197" t="s">
        <v>97</v>
      </c>
      <c r="AS97" s="197" t="s">
        <v>97</v>
      </c>
      <c r="AT97" s="612">
        <v>0</v>
      </c>
      <c r="AU97" s="613" t="s">
        <v>97</v>
      </c>
      <c r="AV97" s="611">
        <f t="shared" si="126"/>
        <v>0</v>
      </c>
      <c r="AW97" s="197" t="s">
        <v>97</v>
      </c>
      <c r="AX97" s="197" t="s">
        <v>97</v>
      </c>
      <c r="AY97" s="611">
        <f t="shared" si="127"/>
        <v>0</v>
      </c>
      <c r="AZ97" s="609">
        <v>1</v>
      </c>
      <c r="BA97" s="197" t="s">
        <v>97</v>
      </c>
      <c r="BB97" s="197" t="s">
        <v>97</v>
      </c>
      <c r="BC97" s="197" t="s">
        <v>97</v>
      </c>
      <c r="BD97" s="197" t="s">
        <v>97</v>
      </c>
      <c r="BE97" s="197" t="s">
        <v>97</v>
      </c>
      <c r="BF97" s="197" t="s">
        <v>97</v>
      </c>
      <c r="BG97" s="197" t="s">
        <v>97</v>
      </c>
      <c r="BH97" s="612">
        <v>0</v>
      </c>
      <c r="BI97" s="613" t="s">
        <v>97</v>
      </c>
      <c r="BJ97" s="611">
        <f t="shared" si="128"/>
        <v>0</v>
      </c>
      <c r="BK97" s="197" t="s">
        <v>97</v>
      </c>
      <c r="BL97" s="197" t="s">
        <v>97</v>
      </c>
      <c r="BM97" s="611">
        <f t="shared" si="129"/>
        <v>0</v>
      </c>
      <c r="BN97" s="608">
        <v>0</v>
      </c>
      <c r="BO97" s="197" t="s">
        <v>97</v>
      </c>
      <c r="BP97" s="197" t="s">
        <v>97</v>
      </c>
      <c r="BQ97" s="197" t="s">
        <v>97</v>
      </c>
      <c r="BR97" s="197" t="s">
        <v>97</v>
      </c>
      <c r="BS97" s="197" t="s">
        <v>97</v>
      </c>
      <c r="BT97" s="197" t="s">
        <v>97</v>
      </c>
      <c r="BU97" s="197" t="s">
        <v>97</v>
      </c>
      <c r="BV97" s="612">
        <v>0</v>
      </c>
      <c r="BW97" s="613" t="s">
        <v>97</v>
      </c>
      <c r="BX97" s="612">
        <v>0</v>
      </c>
      <c r="BY97" s="197" t="s">
        <v>97</v>
      </c>
      <c r="BZ97" s="197" t="s">
        <v>97</v>
      </c>
      <c r="CA97" s="611">
        <v>0</v>
      </c>
      <c r="CB97" s="610" t="s">
        <v>97</v>
      </c>
      <c r="CC97" s="198" t="s">
        <v>97</v>
      </c>
      <c r="CD97" s="198" t="s">
        <v>97</v>
      </c>
      <c r="CE97" s="198" t="s">
        <v>97</v>
      </c>
      <c r="CF97" s="198" t="s">
        <v>97</v>
      </c>
      <c r="CG97" s="198" t="s">
        <v>97</v>
      </c>
      <c r="CH97" s="198" t="s">
        <v>97</v>
      </c>
      <c r="CI97" s="198" t="s">
        <v>97</v>
      </c>
      <c r="CJ97" s="607">
        <v>0</v>
      </c>
      <c r="CK97" s="607">
        <v>0</v>
      </c>
      <c r="CL97" s="607">
        <v>0</v>
      </c>
      <c r="CM97" s="197" t="s">
        <v>97</v>
      </c>
      <c r="CN97" s="197" t="s">
        <v>97</v>
      </c>
      <c r="CO97" s="607">
        <v>0</v>
      </c>
      <c r="CP97" s="607">
        <v>0</v>
      </c>
      <c r="CQ97" s="198" t="s">
        <v>97</v>
      </c>
      <c r="CR97" s="198" t="s">
        <v>97</v>
      </c>
      <c r="CS97" s="198" t="s">
        <v>97</v>
      </c>
      <c r="CT97" s="198" t="s">
        <v>97</v>
      </c>
      <c r="CU97" s="198" t="s">
        <v>97</v>
      </c>
      <c r="CV97" s="198" t="s">
        <v>97</v>
      </c>
      <c r="CW97" s="198" t="s">
        <v>97</v>
      </c>
      <c r="CX97" s="607">
        <f t="shared" si="131"/>
        <v>0</v>
      </c>
      <c r="CY97" s="607" t="s">
        <v>97</v>
      </c>
      <c r="CZ97" s="607">
        <f t="shared" si="132"/>
        <v>0</v>
      </c>
      <c r="DA97" s="197" t="s">
        <v>97</v>
      </c>
      <c r="DB97" s="197" t="s">
        <v>97</v>
      </c>
      <c r="DC97" s="607">
        <f t="shared" si="90"/>
        <v>0</v>
      </c>
      <c r="DD97" s="867">
        <v>1</v>
      </c>
      <c r="DE97" s="198" t="s">
        <v>97</v>
      </c>
      <c r="DF97" s="198" t="s">
        <v>97</v>
      </c>
      <c r="DG97" s="198" t="s">
        <v>97</v>
      </c>
      <c r="DH97" s="198" t="s">
        <v>97</v>
      </c>
      <c r="DI97" s="198" t="s">
        <v>97</v>
      </c>
      <c r="DJ97" s="198" t="s">
        <v>97</v>
      </c>
      <c r="DK97" s="198" t="s">
        <v>97</v>
      </c>
      <c r="DL97" s="306" t="s">
        <v>97</v>
      </c>
    </row>
    <row r="98" spans="1:116">
      <c r="A98" s="231" t="s">
        <v>874</v>
      </c>
      <c r="B98" s="239" t="s">
        <v>937</v>
      </c>
      <c r="C98" s="217" t="s">
        <v>1008</v>
      </c>
      <c r="D98" s="937">
        <v>0</v>
      </c>
      <c r="E98" s="937">
        <v>0</v>
      </c>
      <c r="F98" s="937">
        <v>0</v>
      </c>
      <c r="G98" s="937">
        <v>0</v>
      </c>
      <c r="H98" s="937">
        <v>0</v>
      </c>
      <c r="I98" s="937">
        <v>0</v>
      </c>
      <c r="J98" s="591">
        <v>1</v>
      </c>
      <c r="K98" s="198" t="s">
        <v>97</v>
      </c>
      <c r="L98" s="198" t="s">
        <v>97</v>
      </c>
      <c r="M98" s="301" t="s">
        <v>97</v>
      </c>
      <c r="N98" s="198" t="s">
        <v>97</v>
      </c>
      <c r="O98" s="301">
        <f t="shared" ref="O98:P98" si="136">SUM(O99:O104)</f>
        <v>0</v>
      </c>
      <c r="P98" s="301">
        <f t="shared" si="136"/>
        <v>0</v>
      </c>
      <c r="Q98" s="198" t="s">
        <v>97</v>
      </c>
      <c r="R98" s="590">
        <f t="shared" si="107"/>
        <v>0</v>
      </c>
      <c r="S98" s="301">
        <f t="shared" si="107"/>
        <v>0</v>
      </c>
      <c r="T98" s="141">
        <v>0</v>
      </c>
      <c r="U98" s="301">
        <f t="shared" si="107"/>
        <v>0</v>
      </c>
      <c r="V98" s="301">
        <v>0</v>
      </c>
      <c r="W98" s="301">
        <f t="shared" si="107"/>
        <v>0</v>
      </c>
      <c r="X98" s="197">
        <v>0</v>
      </c>
      <c r="Y98" s="301">
        <f t="shared" si="107"/>
        <v>0</v>
      </c>
      <c r="Z98" s="301">
        <f t="shared" si="107"/>
        <v>0</v>
      </c>
      <c r="AA98" s="301">
        <f t="shared" si="107"/>
        <v>0</v>
      </c>
      <c r="AB98" s="301">
        <f t="shared" si="107"/>
        <v>0</v>
      </c>
      <c r="AC98" s="301">
        <f t="shared" si="107"/>
        <v>0</v>
      </c>
      <c r="AD98" s="301">
        <f t="shared" si="107"/>
        <v>0</v>
      </c>
      <c r="AE98" s="594">
        <f t="shared" si="107"/>
        <v>0</v>
      </c>
      <c r="AF98" s="608">
        <v>0</v>
      </c>
      <c r="AG98" s="608">
        <v>0</v>
      </c>
      <c r="AH98" s="608">
        <v>0</v>
      </c>
      <c r="AI98" s="406" t="s">
        <v>97</v>
      </c>
      <c r="AJ98" s="427">
        <v>0</v>
      </c>
      <c r="AK98" s="608">
        <v>0</v>
      </c>
      <c r="AL98" s="608">
        <v>0</v>
      </c>
      <c r="AM98" s="197" t="s">
        <v>97</v>
      </c>
      <c r="AN98" s="197" t="s">
        <v>97</v>
      </c>
      <c r="AO98" s="197" t="s">
        <v>97</v>
      </c>
      <c r="AP98" s="197" t="s">
        <v>97</v>
      </c>
      <c r="AQ98" s="197" t="s">
        <v>97</v>
      </c>
      <c r="AR98" s="197" t="s">
        <v>97</v>
      </c>
      <c r="AS98" s="197" t="s">
        <v>97</v>
      </c>
      <c r="AT98" s="612">
        <v>0</v>
      </c>
      <c r="AU98" s="613" t="s">
        <v>97</v>
      </c>
      <c r="AV98" s="611">
        <f t="shared" si="126"/>
        <v>0</v>
      </c>
      <c r="AW98" s="197" t="s">
        <v>97</v>
      </c>
      <c r="AX98" s="197" t="s">
        <v>97</v>
      </c>
      <c r="AY98" s="611">
        <f t="shared" si="127"/>
        <v>0</v>
      </c>
      <c r="AZ98" s="609">
        <v>1</v>
      </c>
      <c r="BA98" s="197" t="s">
        <v>97</v>
      </c>
      <c r="BB98" s="197" t="s">
        <v>97</v>
      </c>
      <c r="BC98" s="197" t="s">
        <v>97</v>
      </c>
      <c r="BD98" s="197" t="s">
        <v>97</v>
      </c>
      <c r="BE98" s="197" t="s">
        <v>97</v>
      </c>
      <c r="BF98" s="197" t="s">
        <v>97</v>
      </c>
      <c r="BG98" s="197" t="s">
        <v>97</v>
      </c>
      <c r="BH98" s="612">
        <v>0</v>
      </c>
      <c r="BI98" s="613" t="s">
        <v>97</v>
      </c>
      <c r="BJ98" s="611">
        <f t="shared" si="128"/>
        <v>0</v>
      </c>
      <c r="BK98" s="197" t="s">
        <v>97</v>
      </c>
      <c r="BL98" s="197" t="s">
        <v>97</v>
      </c>
      <c r="BM98" s="611">
        <f t="shared" si="129"/>
        <v>0</v>
      </c>
      <c r="BN98" s="608">
        <v>0</v>
      </c>
      <c r="BO98" s="197" t="s">
        <v>97</v>
      </c>
      <c r="BP98" s="197" t="s">
        <v>97</v>
      </c>
      <c r="BQ98" s="197" t="s">
        <v>97</v>
      </c>
      <c r="BR98" s="197" t="s">
        <v>97</v>
      </c>
      <c r="BS98" s="197" t="s">
        <v>97</v>
      </c>
      <c r="BT98" s="197" t="s">
        <v>97</v>
      </c>
      <c r="BU98" s="197" t="s">
        <v>97</v>
      </c>
      <c r="BV98" s="612">
        <v>0</v>
      </c>
      <c r="BW98" s="613" t="s">
        <v>97</v>
      </c>
      <c r="BX98" s="612">
        <v>0</v>
      </c>
      <c r="BY98" s="197" t="s">
        <v>97</v>
      </c>
      <c r="BZ98" s="197" t="s">
        <v>97</v>
      </c>
      <c r="CA98" s="611">
        <v>0</v>
      </c>
      <c r="CB98" s="610" t="s">
        <v>97</v>
      </c>
      <c r="CC98" s="198" t="s">
        <v>97</v>
      </c>
      <c r="CD98" s="198" t="s">
        <v>97</v>
      </c>
      <c r="CE98" s="198" t="s">
        <v>97</v>
      </c>
      <c r="CF98" s="198" t="s">
        <v>97</v>
      </c>
      <c r="CG98" s="198" t="s">
        <v>97</v>
      </c>
      <c r="CH98" s="198" t="s">
        <v>97</v>
      </c>
      <c r="CI98" s="198" t="s">
        <v>97</v>
      </c>
      <c r="CJ98" s="607">
        <v>0</v>
      </c>
      <c r="CK98" s="607">
        <v>0</v>
      </c>
      <c r="CL98" s="607">
        <v>0</v>
      </c>
      <c r="CM98" s="197" t="s">
        <v>97</v>
      </c>
      <c r="CN98" s="197" t="s">
        <v>97</v>
      </c>
      <c r="CO98" s="607">
        <v>0</v>
      </c>
      <c r="CP98" s="607">
        <v>0</v>
      </c>
      <c r="CQ98" s="198" t="s">
        <v>97</v>
      </c>
      <c r="CR98" s="198" t="s">
        <v>97</v>
      </c>
      <c r="CS98" s="198" t="s">
        <v>97</v>
      </c>
      <c r="CT98" s="198" t="s">
        <v>97</v>
      </c>
      <c r="CU98" s="198" t="s">
        <v>97</v>
      </c>
      <c r="CV98" s="198" t="s">
        <v>97</v>
      </c>
      <c r="CW98" s="198" t="s">
        <v>97</v>
      </c>
      <c r="CX98" s="607">
        <f t="shared" si="131"/>
        <v>0</v>
      </c>
      <c r="CY98" s="607" t="s">
        <v>97</v>
      </c>
      <c r="CZ98" s="607">
        <f t="shared" si="132"/>
        <v>0</v>
      </c>
      <c r="DA98" s="197" t="s">
        <v>97</v>
      </c>
      <c r="DB98" s="197" t="s">
        <v>97</v>
      </c>
      <c r="DC98" s="607">
        <f t="shared" si="90"/>
        <v>0</v>
      </c>
      <c r="DD98" s="867">
        <v>1</v>
      </c>
      <c r="DE98" s="198" t="s">
        <v>97</v>
      </c>
      <c r="DF98" s="198" t="s">
        <v>97</v>
      </c>
      <c r="DG98" s="198" t="s">
        <v>97</v>
      </c>
      <c r="DH98" s="198" t="s">
        <v>97</v>
      </c>
      <c r="DI98" s="198" t="s">
        <v>97</v>
      </c>
      <c r="DJ98" s="198" t="s">
        <v>97</v>
      </c>
      <c r="DK98" s="198" t="s">
        <v>97</v>
      </c>
      <c r="DL98" s="306" t="s">
        <v>97</v>
      </c>
    </row>
    <row r="99" spans="1:116">
      <c r="A99" s="231" t="s">
        <v>878</v>
      </c>
      <c r="B99" s="239" t="s">
        <v>934</v>
      </c>
      <c r="C99" s="217" t="s">
        <v>1013</v>
      </c>
      <c r="D99" s="937">
        <v>0</v>
      </c>
      <c r="E99" s="937">
        <v>0</v>
      </c>
      <c r="F99" s="937">
        <v>0</v>
      </c>
      <c r="G99" s="937">
        <v>0</v>
      </c>
      <c r="H99" s="937">
        <v>0</v>
      </c>
      <c r="I99" s="937">
        <v>0</v>
      </c>
      <c r="J99" s="591">
        <v>2</v>
      </c>
      <c r="K99" s="198" t="s">
        <v>97</v>
      </c>
      <c r="L99" s="198" t="s">
        <v>97</v>
      </c>
      <c r="M99" s="301" t="s">
        <v>97</v>
      </c>
      <c r="N99" s="198" t="s">
        <v>97</v>
      </c>
      <c r="O99" s="301">
        <f t="shared" ref="O99:P99" si="137">SUM(O100:O105)</f>
        <v>0</v>
      </c>
      <c r="P99" s="301">
        <f t="shared" si="137"/>
        <v>0</v>
      </c>
      <c r="Q99" s="198" t="s">
        <v>97</v>
      </c>
      <c r="R99" s="590">
        <f t="shared" si="107"/>
        <v>0</v>
      </c>
      <c r="S99" s="301">
        <f t="shared" si="107"/>
        <v>0</v>
      </c>
      <c r="T99" s="141">
        <v>0</v>
      </c>
      <c r="U99" s="301">
        <f t="shared" si="107"/>
        <v>0</v>
      </c>
      <c r="V99" s="301">
        <v>0</v>
      </c>
      <c r="W99" s="301">
        <f t="shared" si="107"/>
        <v>0</v>
      </c>
      <c r="X99" s="197">
        <v>0</v>
      </c>
      <c r="Y99" s="301">
        <f t="shared" si="107"/>
        <v>0</v>
      </c>
      <c r="Z99" s="301">
        <f t="shared" si="107"/>
        <v>0</v>
      </c>
      <c r="AA99" s="301">
        <f t="shared" si="107"/>
        <v>0</v>
      </c>
      <c r="AB99" s="301">
        <f t="shared" si="107"/>
        <v>0</v>
      </c>
      <c r="AC99" s="301">
        <f t="shared" si="107"/>
        <v>0</v>
      </c>
      <c r="AD99" s="301">
        <f t="shared" si="107"/>
        <v>0</v>
      </c>
      <c r="AE99" s="594">
        <f t="shared" si="107"/>
        <v>0</v>
      </c>
      <c r="AF99" s="608">
        <v>0</v>
      </c>
      <c r="AG99" s="608">
        <v>0</v>
      </c>
      <c r="AH99" s="608">
        <v>0</v>
      </c>
      <c r="AI99" s="406" t="s">
        <v>97</v>
      </c>
      <c r="AJ99" s="427">
        <v>0</v>
      </c>
      <c r="AK99" s="608">
        <v>0</v>
      </c>
      <c r="AL99" s="608">
        <v>0</v>
      </c>
      <c r="AM99" s="197" t="s">
        <v>97</v>
      </c>
      <c r="AN99" s="197" t="s">
        <v>97</v>
      </c>
      <c r="AO99" s="197" t="s">
        <v>97</v>
      </c>
      <c r="AP99" s="197" t="s">
        <v>97</v>
      </c>
      <c r="AQ99" s="197" t="s">
        <v>97</v>
      </c>
      <c r="AR99" s="197" t="s">
        <v>97</v>
      </c>
      <c r="AS99" s="197" t="s">
        <v>97</v>
      </c>
      <c r="AT99" s="612">
        <v>0</v>
      </c>
      <c r="AU99" s="613" t="s">
        <v>97</v>
      </c>
      <c r="AV99" s="611">
        <f t="shared" si="126"/>
        <v>0</v>
      </c>
      <c r="AW99" s="197" t="s">
        <v>97</v>
      </c>
      <c r="AX99" s="197" t="s">
        <v>97</v>
      </c>
      <c r="AY99" s="611">
        <f t="shared" si="127"/>
        <v>0</v>
      </c>
      <c r="AZ99" s="608">
        <v>0</v>
      </c>
      <c r="BA99" s="197" t="s">
        <v>97</v>
      </c>
      <c r="BB99" s="197" t="s">
        <v>97</v>
      </c>
      <c r="BC99" s="197" t="s">
        <v>97</v>
      </c>
      <c r="BD99" s="197" t="s">
        <v>97</v>
      </c>
      <c r="BE99" s="197" t="s">
        <v>97</v>
      </c>
      <c r="BF99" s="197" t="s">
        <v>97</v>
      </c>
      <c r="BG99" s="197" t="s">
        <v>97</v>
      </c>
      <c r="BH99" s="612">
        <v>0</v>
      </c>
      <c r="BI99" s="613" t="s">
        <v>97</v>
      </c>
      <c r="BJ99" s="611">
        <f t="shared" si="128"/>
        <v>0</v>
      </c>
      <c r="BK99" s="197" t="s">
        <v>97</v>
      </c>
      <c r="BL99" s="197" t="s">
        <v>97</v>
      </c>
      <c r="BM99" s="611">
        <f t="shared" si="129"/>
        <v>0</v>
      </c>
      <c r="BN99" s="618">
        <v>2</v>
      </c>
      <c r="BO99" s="197" t="s">
        <v>97</v>
      </c>
      <c r="BP99" s="197" t="s">
        <v>97</v>
      </c>
      <c r="BQ99" s="197" t="s">
        <v>97</v>
      </c>
      <c r="BR99" s="197" t="s">
        <v>97</v>
      </c>
      <c r="BS99" s="197" t="s">
        <v>97</v>
      </c>
      <c r="BT99" s="197" t="s">
        <v>97</v>
      </c>
      <c r="BU99" s="197" t="s">
        <v>97</v>
      </c>
      <c r="BV99" s="612">
        <v>0</v>
      </c>
      <c r="BW99" s="613" t="s">
        <v>97</v>
      </c>
      <c r="BX99" s="612">
        <v>0</v>
      </c>
      <c r="BY99" s="197" t="s">
        <v>97</v>
      </c>
      <c r="BZ99" s="197" t="s">
        <v>97</v>
      </c>
      <c r="CA99" s="611">
        <v>0</v>
      </c>
      <c r="CB99" s="610" t="s">
        <v>97</v>
      </c>
      <c r="CC99" s="198" t="s">
        <v>97</v>
      </c>
      <c r="CD99" s="198" t="s">
        <v>97</v>
      </c>
      <c r="CE99" s="198" t="s">
        <v>97</v>
      </c>
      <c r="CF99" s="198" t="s">
        <v>97</v>
      </c>
      <c r="CG99" s="198" t="s">
        <v>97</v>
      </c>
      <c r="CH99" s="198" t="s">
        <v>97</v>
      </c>
      <c r="CI99" s="198" t="s">
        <v>97</v>
      </c>
      <c r="CJ99" s="607">
        <v>0</v>
      </c>
      <c r="CK99" s="607">
        <v>0</v>
      </c>
      <c r="CL99" s="607">
        <v>0</v>
      </c>
      <c r="CM99" s="197" t="s">
        <v>97</v>
      </c>
      <c r="CN99" s="197" t="s">
        <v>97</v>
      </c>
      <c r="CO99" s="607">
        <v>0</v>
      </c>
      <c r="CP99" s="607">
        <v>0</v>
      </c>
      <c r="CQ99" s="198" t="s">
        <v>97</v>
      </c>
      <c r="CR99" s="198" t="s">
        <v>97</v>
      </c>
      <c r="CS99" s="198" t="s">
        <v>97</v>
      </c>
      <c r="CT99" s="198" t="s">
        <v>97</v>
      </c>
      <c r="CU99" s="198" t="s">
        <v>97</v>
      </c>
      <c r="CV99" s="198" t="s">
        <v>97</v>
      </c>
      <c r="CW99" s="198" t="s">
        <v>97</v>
      </c>
      <c r="CX99" s="607">
        <f t="shared" si="131"/>
        <v>0</v>
      </c>
      <c r="CY99" s="607" t="s">
        <v>97</v>
      </c>
      <c r="CZ99" s="607">
        <f t="shared" si="132"/>
        <v>0</v>
      </c>
      <c r="DA99" s="197" t="s">
        <v>97</v>
      </c>
      <c r="DB99" s="197" t="s">
        <v>97</v>
      </c>
      <c r="DC99" s="607">
        <f t="shared" si="90"/>
        <v>0</v>
      </c>
      <c r="DD99" s="867">
        <v>2</v>
      </c>
      <c r="DE99" s="198" t="s">
        <v>97</v>
      </c>
      <c r="DF99" s="198" t="s">
        <v>97</v>
      </c>
      <c r="DG99" s="198" t="s">
        <v>97</v>
      </c>
      <c r="DH99" s="198" t="s">
        <v>97</v>
      </c>
      <c r="DI99" s="198" t="s">
        <v>97</v>
      </c>
      <c r="DJ99" s="198" t="s">
        <v>97</v>
      </c>
      <c r="DK99" s="198" t="s">
        <v>97</v>
      </c>
      <c r="DL99" s="306" t="s">
        <v>97</v>
      </c>
    </row>
    <row r="100" spans="1:116">
      <c r="A100" s="231" t="s">
        <v>879</v>
      </c>
      <c r="B100" s="239" t="s">
        <v>935</v>
      </c>
      <c r="C100" s="217" t="s">
        <v>1024</v>
      </c>
      <c r="D100" s="937">
        <v>0</v>
      </c>
      <c r="E100" s="937">
        <v>0</v>
      </c>
      <c r="F100" s="937">
        <v>0</v>
      </c>
      <c r="G100" s="937">
        <v>0</v>
      </c>
      <c r="H100" s="937">
        <v>0</v>
      </c>
      <c r="I100" s="937">
        <v>0</v>
      </c>
      <c r="J100" s="591">
        <v>1</v>
      </c>
      <c r="K100" s="198" t="s">
        <v>97</v>
      </c>
      <c r="L100" s="198" t="s">
        <v>97</v>
      </c>
      <c r="M100" s="301" t="s">
        <v>97</v>
      </c>
      <c r="N100" s="198" t="s">
        <v>97</v>
      </c>
      <c r="O100" s="301">
        <f t="shared" ref="O100:P100" si="138">SUM(O101:O106)</f>
        <v>0</v>
      </c>
      <c r="P100" s="301">
        <f t="shared" si="138"/>
        <v>0</v>
      </c>
      <c r="Q100" s="198" t="s">
        <v>97</v>
      </c>
      <c r="R100" s="590">
        <f t="shared" si="107"/>
        <v>0</v>
      </c>
      <c r="S100" s="301">
        <f t="shared" si="107"/>
        <v>0</v>
      </c>
      <c r="T100" s="141">
        <v>0</v>
      </c>
      <c r="U100" s="301">
        <f t="shared" si="107"/>
        <v>0</v>
      </c>
      <c r="V100" s="301">
        <v>0</v>
      </c>
      <c r="W100" s="301">
        <f t="shared" si="107"/>
        <v>0</v>
      </c>
      <c r="X100" s="197">
        <v>0</v>
      </c>
      <c r="Y100" s="301">
        <f t="shared" si="107"/>
        <v>0</v>
      </c>
      <c r="Z100" s="301">
        <f t="shared" si="107"/>
        <v>0</v>
      </c>
      <c r="AA100" s="301">
        <f t="shared" si="107"/>
        <v>0</v>
      </c>
      <c r="AB100" s="301">
        <f t="shared" si="107"/>
        <v>0</v>
      </c>
      <c r="AC100" s="301">
        <f t="shared" si="107"/>
        <v>0</v>
      </c>
      <c r="AD100" s="301">
        <f t="shared" si="107"/>
        <v>0</v>
      </c>
      <c r="AE100" s="594">
        <f t="shared" si="107"/>
        <v>0</v>
      </c>
      <c r="AF100" s="608">
        <v>0</v>
      </c>
      <c r="AG100" s="608">
        <v>0</v>
      </c>
      <c r="AH100" s="608">
        <v>0</v>
      </c>
      <c r="AI100" s="406" t="s">
        <v>97</v>
      </c>
      <c r="AJ100" s="427">
        <v>0</v>
      </c>
      <c r="AK100" s="608">
        <v>0</v>
      </c>
      <c r="AL100" s="608">
        <v>0</v>
      </c>
      <c r="AM100" s="197" t="s">
        <v>97</v>
      </c>
      <c r="AN100" s="197" t="s">
        <v>97</v>
      </c>
      <c r="AO100" s="197" t="s">
        <v>97</v>
      </c>
      <c r="AP100" s="197" t="s">
        <v>97</v>
      </c>
      <c r="AQ100" s="197" t="s">
        <v>97</v>
      </c>
      <c r="AR100" s="197" t="s">
        <v>97</v>
      </c>
      <c r="AS100" s="197" t="s">
        <v>97</v>
      </c>
      <c r="AT100" s="612">
        <v>0</v>
      </c>
      <c r="AU100" s="613" t="s">
        <v>97</v>
      </c>
      <c r="AV100" s="611">
        <f t="shared" si="126"/>
        <v>0</v>
      </c>
      <c r="AW100" s="197" t="s">
        <v>97</v>
      </c>
      <c r="AX100" s="197" t="s">
        <v>97</v>
      </c>
      <c r="AY100" s="611">
        <f t="shared" si="127"/>
        <v>0</v>
      </c>
      <c r="AZ100" s="608">
        <v>0</v>
      </c>
      <c r="BA100" s="197" t="s">
        <v>97</v>
      </c>
      <c r="BB100" s="197" t="s">
        <v>97</v>
      </c>
      <c r="BC100" s="197" t="s">
        <v>97</v>
      </c>
      <c r="BD100" s="197" t="s">
        <v>97</v>
      </c>
      <c r="BE100" s="197" t="s">
        <v>97</v>
      </c>
      <c r="BF100" s="197" t="s">
        <v>97</v>
      </c>
      <c r="BG100" s="197" t="s">
        <v>97</v>
      </c>
      <c r="BH100" s="612">
        <v>0</v>
      </c>
      <c r="BI100" s="613" t="s">
        <v>97</v>
      </c>
      <c r="BJ100" s="611">
        <f t="shared" si="128"/>
        <v>0</v>
      </c>
      <c r="BK100" s="197" t="s">
        <v>97</v>
      </c>
      <c r="BL100" s="197" t="s">
        <v>97</v>
      </c>
      <c r="BM100" s="611">
        <f t="shared" si="129"/>
        <v>0</v>
      </c>
      <c r="BN100" s="608">
        <v>0</v>
      </c>
      <c r="BO100" s="197" t="s">
        <v>97</v>
      </c>
      <c r="BP100" s="197" t="s">
        <v>97</v>
      </c>
      <c r="BQ100" s="197" t="s">
        <v>97</v>
      </c>
      <c r="BR100" s="197" t="s">
        <v>97</v>
      </c>
      <c r="BS100" s="197" t="s">
        <v>97</v>
      </c>
      <c r="BT100" s="197" t="s">
        <v>97</v>
      </c>
      <c r="BU100" s="197" t="s">
        <v>97</v>
      </c>
      <c r="BV100" s="612">
        <v>0</v>
      </c>
      <c r="BW100" s="613" t="s">
        <v>97</v>
      </c>
      <c r="BX100" s="612">
        <v>0</v>
      </c>
      <c r="BY100" s="197" t="s">
        <v>97</v>
      </c>
      <c r="BZ100" s="197" t="s">
        <v>97</v>
      </c>
      <c r="CA100" s="611">
        <v>0</v>
      </c>
      <c r="CB100" s="610" t="s">
        <v>97</v>
      </c>
      <c r="CC100" s="198" t="s">
        <v>97</v>
      </c>
      <c r="CD100" s="198" t="s">
        <v>97</v>
      </c>
      <c r="CE100" s="198" t="s">
        <v>97</v>
      </c>
      <c r="CF100" s="198" t="s">
        <v>97</v>
      </c>
      <c r="CG100" s="198" t="s">
        <v>97</v>
      </c>
      <c r="CH100" s="198" t="s">
        <v>97</v>
      </c>
      <c r="CI100" s="198" t="s">
        <v>97</v>
      </c>
      <c r="CJ100" s="607">
        <v>0</v>
      </c>
      <c r="CK100" s="607">
        <v>0</v>
      </c>
      <c r="CL100" s="607">
        <v>0</v>
      </c>
      <c r="CM100" s="197" t="s">
        <v>97</v>
      </c>
      <c r="CN100" s="197" t="s">
        <v>97</v>
      </c>
      <c r="CO100" s="607">
        <v>0</v>
      </c>
      <c r="CP100" s="682">
        <v>1</v>
      </c>
      <c r="CQ100" s="198" t="s">
        <v>97</v>
      </c>
      <c r="CR100" s="198" t="s">
        <v>97</v>
      </c>
      <c r="CS100" s="198" t="s">
        <v>97</v>
      </c>
      <c r="CT100" s="198" t="s">
        <v>97</v>
      </c>
      <c r="CU100" s="198" t="s">
        <v>97</v>
      </c>
      <c r="CV100" s="198" t="s">
        <v>97</v>
      </c>
      <c r="CW100" s="198" t="s">
        <v>97</v>
      </c>
      <c r="CX100" s="607">
        <f t="shared" si="131"/>
        <v>0</v>
      </c>
      <c r="CY100" s="607" t="s">
        <v>97</v>
      </c>
      <c r="CZ100" s="607">
        <f t="shared" si="132"/>
        <v>0</v>
      </c>
      <c r="DA100" s="197" t="s">
        <v>97</v>
      </c>
      <c r="DB100" s="197" t="s">
        <v>97</v>
      </c>
      <c r="DC100" s="607">
        <f t="shared" si="90"/>
        <v>0</v>
      </c>
      <c r="DD100" s="867">
        <v>1</v>
      </c>
      <c r="DE100" s="198" t="s">
        <v>97</v>
      </c>
      <c r="DF100" s="198" t="s">
        <v>97</v>
      </c>
      <c r="DG100" s="198" t="s">
        <v>97</v>
      </c>
      <c r="DH100" s="198" t="s">
        <v>97</v>
      </c>
      <c r="DI100" s="198" t="s">
        <v>97</v>
      </c>
      <c r="DJ100" s="198" t="s">
        <v>97</v>
      </c>
      <c r="DK100" s="198" t="s">
        <v>97</v>
      </c>
      <c r="DL100" s="306" t="s">
        <v>97</v>
      </c>
    </row>
    <row r="101" spans="1:116">
      <c r="CJ101" s="376"/>
      <c r="CK101" s="376"/>
      <c r="CL101" s="410"/>
      <c r="CM101" s="376"/>
      <c r="CN101" s="410"/>
      <c r="CO101" s="410"/>
      <c r="CP101" s="412"/>
      <c r="CQ101" s="376"/>
      <c r="CR101" s="376"/>
      <c r="CS101" s="410"/>
      <c r="CT101" s="376"/>
      <c r="CU101" s="410"/>
      <c r="CV101" s="410"/>
      <c r="CW101" s="412"/>
      <c r="DL101" s="147"/>
    </row>
    <row r="102" spans="1:116">
      <c r="CJ102" s="376"/>
      <c r="CK102" s="376"/>
      <c r="CL102" s="410"/>
      <c r="CM102" s="376"/>
      <c r="CN102" s="410"/>
      <c r="CO102" s="410"/>
      <c r="CP102" s="412"/>
      <c r="CQ102" s="376"/>
      <c r="CR102" s="376"/>
      <c r="CS102" s="410"/>
      <c r="CT102" s="376"/>
      <c r="CU102" s="410"/>
      <c r="CV102" s="410"/>
      <c r="CW102" s="412"/>
      <c r="DL102" s="147"/>
    </row>
    <row r="103" spans="1:116">
      <c r="CJ103" s="376"/>
      <c r="CK103" s="376"/>
      <c r="CL103" s="410"/>
      <c r="CM103" s="376"/>
      <c r="CN103" s="410"/>
      <c r="CO103" s="410"/>
      <c r="CP103" s="412"/>
      <c r="CQ103" s="376"/>
      <c r="CR103" s="376"/>
      <c r="CS103" s="410"/>
      <c r="CT103" s="376"/>
      <c r="CU103" s="410"/>
      <c r="CV103" s="410"/>
      <c r="CW103" s="412"/>
      <c r="DL103" s="147"/>
    </row>
    <row r="104" spans="1:116">
      <c r="CJ104" s="376"/>
      <c r="CK104" s="376"/>
      <c r="CL104" s="410"/>
      <c r="CM104" s="376"/>
      <c r="CN104" s="410"/>
      <c r="CO104" s="410"/>
      <c r="CP104" s="412"/>
      <c r="CQ104" s="376"/>
      <c r="CR104" s="376"/>
      <c r="CS104" s="410"/>
      <c r="CT104" s="376"/>
      <c r="CU104" s="410"/>
      <c r="CV104" s="410"/>
      <c r="CW104" s="412"/>
      <c r="DL104" s="147"/>
    </row>
    <row r="105" spans="1:116">
      <c r="CJ105" s="147"/>
      <c r="CK105" s="147"/>
      <c r="CL105" s="147"/>
      <c r="CM105" s="147"/>
      <c r="CN105" s="147"/>
      <c r="CO105" s="147"/>
      <c r="CP105" s="413"/>
      <c r="CQ105" s="147"/>
      <c r="CR105" s="147"/>
      <c r="CS105" s="47"/>
      <c r="CT105" s="147"/>
      <c r="CU105" s="147"/>
      <c r="CV105" s="147"/>
      <c r="CW105" s="416"/>
      <c r="DL105" s="147"/>
    </row>
    <row r="106" spans="1:116">
      <c r="CJ106" s="147"/>
      <c r="CK106" s="147"/>
      <c r="CL106" s="147"/>
      <c r="CM106" s="147"/>
      <c r="CN106" s="147"/>
      <c r="CO106" s="147"/>
      <c r="CP106" s="413"/>
      <c r="CQ106" s="147"/>
      <c r="CR106" s="147"/>
      <c r="CS106" s="47"/>
      <c r="CT106" s="147"/>
      <c r="CU106" s="147"/>
      <c r="CV106" s="147"/>
      <c r="CW106" s="416"/>
      <c r="DL106" s="147"/>
    </row>
    <row r="107" spans="1:116">
      <c r="CJ107" s="147"/>
      <c r="CK107" s="147"/>
      <c r="CL107" s="147"/>
      <c r="CM107" s="147"/>
      <c r="CN107" s="147"/>
      <c r="CO107" s="147"/>
      <c r="CP107" s="413"/>
      <c r="CQ107" s="147"/>
      <c r="CR107" s="147"/>
      <c r="CS107" s="47"/>
      <c r="CT107" s="147"/>
      <c r="CU107" s="147"/>
      <c r="CV107" s="147"/>
      <c r="CW107" s="416"/>
      <c r="DL107" s="147"/>
    </row>
  </sheetData>
  <sheetProtection selectLockedCells="1" selectUnlockedCells="1"/>
  <mergeCells count="39">
    <mergeCell ref="CX14:DK15"/>
    <mergeCell ref="A4:AS4"/>
    <mergeCell ref="A5:AS5"/>
    <mergeCell ref="A6:AS6"/>
    <mergeCell ref="A7:AS7"/>
    <mergeCell ref="A8:AS8"/>
    <mergeCell ref="A9:AS9"/>
    <mergeCell ref="A10:AS10"/>
    <mergeCell ref="A11:AS11"/>
    <mergeCell ref="A12:AS12"/>
    <mergeCell ref="A13:BU13"/>
    <mergeCell ref="A14:A17"/>
    <mergeCell ref="B14:B17"/>
    <mergeCell ref="C14:C17"/>
    <mergeCell ref="D14:Q15"/>
    <mergeCell ref="BH16:BN16"/>
    <mergeCell ref="CX16:DD16"/>
    <mergeCell ref="AF16:AL16"/>
    <mergeCell ref="AM16:AS16"/>
    <mergeCell ref="D16:J16"/>
    <mergeCell ref="K16:Q16"/>
    <mergeCell ref="R16:X16"/>
    <mergeCell ref="Y16:AE16"/>
    <mergeCell ref="DE16:DK16"/>
    <mergeCell ref="R14:AE15"/>
    <mergeCell ref="DL14:DL17"/>
    <mergeCell ref="AF15:AS15"/>
    <mergeCell ref="AT15:BG15"/>
    <mergeCell ref="BH15:BU15"/>
    <mergeCell ref="BV15:CI15"/>
    <mergeCell ref="CJ15:CW15"/>
    <mergeCell ref="AT16:AZ16"/>
    <mergeCell ref="BA16:BG16"/>
    <mergeCell ref="AF14:CW14"/>
    <mergeCell ref="CQ16:CW16"/>
    <mergeCell ref="BO16:BU16"/>
    <mergeCell ref="BV16:CB16"/>
    <mergeCell ref="CC16:CI16"/>
    <mergeCell ref="CJ16:CP16"/>
  </mergeCells>
  <pageMargins left="0.70833333333333337" right="0.70833333333333337" top="0.74861111111111112" bottom="0.74791666666666667" header="0.31527777777777777" footer="0.51180555555555551"/>
  <pageSetup paperSize="77" scale="60" firstPageNumber="0" orientation="landscape" horizontalDpi="300" verticalDpi="300" r:id="rId1"/>
  <headerFooter alignWithMargins="0">
    <oddHeader>&amp;C&amp;P</oddHeader>
  </headerFooter>
  <colBreaks count="1" manualBreakCount="1">
    <brk id="4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IQ209"/>
  <sheetViews>
    <sheetView zoomScale="70" zoomScaleNormal="70" zoomScaleSheetLayoutView="70" workbookViewId="0">
      <selection activeCell="C75" sqref="C75"/>
    </sheetView>
  </sheetViews>
  <sheetFormatPr defaultColWidth="9.375" defaultRowHeight="15.75"/>
  <cols>
    <col min="1" max="1" width="10.125" style="28" customWidth="1"/>
    <col min="2" max="2" width="74.625" style="28" customWidth="1"/>
    <col min="3" max="3" width="14.875" style="28" customWidth="1"/>
    <col min="4" max="4" width="9.125" style="28" customWidth="1"/>
    <col min="5" max="6" width="5.375" style="28" customWidth="1"/>
    <col min="7" max="7" width="7.375" style="28" customWidth="1"/>
    <col min="8" max="8" width="6.375" style="28" customWidth="1"/>
    <col min="9" max="11" width="6.25" style="28" customWidth="1"/>
    <col min="12" max="12" width="7.75" style="28" customWidth="1"/>
    <col min="13" max="16" width="6.25" style="28" customWidth="1"/>
    <col min="17" max="17" width="7.125" style="28" customWidth="1"/>
    <col min="18" max="19" width="6.25" style="28" customWidth="1"/>
    <col min="20" max="20" width="6" style="28" customWidth="1"/>
    <col min="21" max="21" width="6.375" style="28" customWidth="1"/>
    <col min="22" max="22" width="7.125" style="28" customWidth="1"/>
    <col min="23" max="23" width="6.25" style="28" customWidth="1"/>
    <col min="24" max="24" width="6.625" style="28" customWidth="1"/>
    <col min="25" max="25" width="7" style="28" customWidth="1"/>
    <col min="26" max="26" width="6.25" style="28" customWidth="1"/>
    <col min="27" max="28" width="7" style="28" customWidth="1"/>
    <col min="29" max="29" width="6" style="28" customWidth="1"/>
    <col min="30" max="30" width="5.75" style="28" customWidth="1"/>
    <col min="31" max="31" width="17.625" style="28" customWidth="1"/>
    <col min="32" max="32" width="5.125" style="28" customWidth="1"/>
    <col min="33" max="33" width="13.375" style="28" customWidth="1"/>
    <col min="34" max="43" width="5.125" style="28" customWidth="1"/>
    <col min="44" max="16384" width="9.375" style="28"/>
  </cols>
  <sheetData>
    <row r="1" spans="1:251">
      <c r="A1"/>
      <c r="B1"/>
      <c r="C1"/>
      <c r="D1"/>
      <c r="E1"/>
      <c r="F1"/>
      <c r="G1"/>
      <c r="H1"/>
      <c r="I1"/>
      <c r="J1"/>
      <c r="K1"/>
      <c r="L1" s="30"/>
      <c r="M1" s="30"/>
      <c r="N1" s="30"/>
      <c r="O1"/>
      <c r="P1"/>
      <c r="Q1"/>
      <c r="R1"/>
      <c r="S1"/>
      <c r="T1"/>
      <c r="U1"/>
      <c r="V1"/>
      <c r="W1"/>
      <c r="X1"/>
      <c r="Y1"/>
      <c r="Z1"/>
      <c r="AA1"/>
      <c r="AB1"/>
      <c r="AC1" s="2" t="s">
        <v>480</v>
      </c>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c r="A2"/>
      <c r="B2"/>
      <c r="C2"/>
      <c r="D2"/>
      <c r="E2"/>
      <c r="F2"/>
      <c r="G2"/>
      <c r="H2"/>
      <c r="I2"/>
      <c r="J2"/>
      <c r="K2"/>
      <c r="L2" s="30"/>
      <c r="M2" s="30"/>
      <c r="N2" s="30"/>
      <c r="O2"/>
      <c r="P2"/>
      <c r="Q2"/>
      <c r="R2"/>
      <c r="S2"/>
      <c r="T2"/>
      <c r="U2"/>
      <c r="V2"/>
      <c r="W2"/>
      <c r="X2"/>
      <c r="Y2"/>
      <c r="Z2"/>
      <c r="AA2"/>
      <c r="AB2"/>
      <c r="AC2" s="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c r="A3"/>
      <c r="B3"/>
      <c r="C3"/>
      <c r="D3"/>
      <c r="E3"/>
      <c r="F3"/>
      <c r="G3"/>
      <c r="H3"/>
      <c r="I3"/>
      <c r="J3"/>
      <c r="K3"/>
      <c r="L3" s="30"/>
      <c r="M3" s="30"/>
      <c r="N3" s="30"/>
      <c r="O3"/>
      <c r="P3"/>
      <c r="Q3"/>
      <c r="R3"/>
      <c r="S3"/>
      <c r="T3"/>
      <c r="U3"/>
      <c r="V3"/>
      <c r="W3"/>
      <c r="X3"/>
      <c r="Y3"/>
      <c r="Z3"/>
      <c r="AA3"/>
      <c r="AB3"/>
      <c r="AC3" s="2"/>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c r="A4"/>
      <c r="B4"/>
      <c r="C4"/>
      <c r="D4"/>
      <c r="E4"/>
      <c r="F4"/>
      <c r="G4"/>
      <c r="H4"/>
      <c r="I4"/>
      <c r="J4"/>
      <c r="K4"/>
      <c r="L4" s="30"/>
      <c r="M4" s="30"/>
      <c r="N4" s="30"/>
      <c r="O4"/>
      <c r="P4"/>
      <c r="Q4"/>
      <c r="R4"/>
      <c r="S4"/>
      <c r="T4"/>
      <c r="U4"/>
      <c r="V4"/>
      <c r="W4"/>
      <c r="X4"/>
      <c r="Y4"/>
      <c r="Z4"/>
      <c r="AA4"/>
      <c r="AB4"/>
      <c r="AC4" s="4" t="s">
        <v>1</v>
      </c>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c r="A5"/>
      <c r="B5"/>
      <c r="C5"/>
      <c r="D5"/>
      <c r="E5"/>
      <c r="F5"/>
      <c r="G5"/>
      <c r="H5"/>
      <c r="I5"/>
      <c r="J5"/>
      <c r="K5"/>
      <c r="L5" s="30"/>
      <c r="M5" s="30"/>
      <c r="N5" s="30"/>
      <c r="O5"/>
      <c r="P5"/>
      <c r="Q5"/>
      <c r="R5"/>
      <c r="S5"/>
      <c r="T5"/>
      <c r="U5"/>
      <c r="V5"/>
      <c r="W5"/>
      <c r="X5"/>
      <c r="Y5"/>
      <c r="Z5"/>
      <c r="AA5"/>
      <c r="AB5"/>
      <c r="AC5" s="4" t="s">
        <v>2</v>
      </c>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spans="1:251">
      <c r="A6" s="1063" t="s">
        <v>481</v>
      </c>
      <c r="B6" s="1063"/>
      <c r="C6" s="1063"/>
      <c r="D6" s="1063"/>
      <c r="E6" s="1063"/>
      <c r="F6" s="1063"/>
      <c r="G6" s="1063"/>
      <c r="H6" s="1063"/>
      <c r="I6" s="1063"/>
      <c r="J6" s="1063"/>
      <c r="K6" s="1063"/>
      <c r="L6" s="1063"/>
      <c r="M6" s="1063"/>
      <c r="N6" s="1063"/>
      <c r="O6" s="1063"/>
      <c r="P6" s="1063"/>
      <c r="Q6" s="1063"/>
      <c r="R6" s="1063"/>
      <c r="S6" s="1063"/>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8" spans="1:251" ht="18.75">
      <c r="A8" s="1068" t="s">
        <v>841</v>
      </c>
      <c r="B8" s="1068"/>
      <c r="C8" s="1068"/>
      <c r="D8" s="1068"/>
      <c r="E8" s="1068"/>
      <c r="F8" s="1068"/>
      <c r="G8" s="1068"/>
      <c r="H8" s="1068"/>
      <c r="I8" s="1068"/>
      <c r="J8" s="1068"/>
      <c r="K8" s="1068"/>
      <c r="L8" s="1068"/>
      <c r="M8" s="1068"/>
      <c r="N8" s="1068"/>
      <c r="O8" s="1068"/>
      <c r="P8" s="1068"/>
      <c r="Q8" s="1068"/>
      <c r="R8" s="1068"/>
      <c r="S8" s="106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c r="A9" s="962" t="s">
        <v>4</v>
      </c>
      <c r="B9" s="962"/>
      <c r="C9" s="962"/>
      <c r="D9" s="962"/>
      <c r="E9" s="962"/>
      <c r="F9" s="962"/>
      <c r="G9" s="962"/>
      <c r="H9" s="962"/>
      <c r="I9" s="962"/>
      <c r="J9" s="962"/>
      <c r="K9" s="962"/>
      <c r="L9" s="962"/>
      <c r="M9" s="962"/>
      <c r="N9" s="962"/>
      <c r="O9" s="962"/>
      <c r="P9" s="962"/>
      <c r="Q9" s="962"/>
      <c r="R9" s="962"/>
      <c r="S9" s="962"/>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c r="A10" s="52"/>
      <c r="B10" s="52"/>
      <c r="C10" s="52"/>
      <c r="D10" s="52"/>
      <c r="E10" s="52"/>
      <c r="F10" s="52"/>
      <c r="G10" s="52"/>
      <c r="H10" s="52"/>
      <c r="I10" s="52"/>
      <c r="J10" s="52"/>
      <c r="K10" s="52"/>
      <c r="L10" s="52"/>
      <c r="M10" s="52"/>
      <c r="N10" s="52"/>
      <c r="O10" s="52"/>
      <c r="P10" s="52"/>
      <c r="Q10" s="52"/>
      <c r="R10" s="52"/>
      <c r="S10" s="52"/>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c r="A11" s="52"/>
      <c r="B11" s="52"/>
      <c r="C11" s="52"/>
      <c r="D11" s="52"/>
      <c r="E11" s="52"/>
      <c r="F11" s="52"/>
      <c r="G11" s="52"/>
      <c r="H11" s="52"/>
      <c r="I11" s="52"/>
      <c r="J11" s="52"/>
      <c r="K11" s="52"/>
      <c r="L11" s="52"/>
      <c r="M11" s="52"/>
      <c r="N11" s="52"/>
      <c r="O11" s="52"/>
      <c r="P11" s="52"/>
      <c r="Q11" s="52"/>
      <c r="R11" s="52"/>
      <c r="S11" s="52"/>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18.75" customHeight="1">
      <c r="A12" s="960" t="s">
        <v>839</v>
      </c>
      <c r="B12" s="960"/>
      <c r="C12" s="960"/>
      <c r="D12" s="960"/>
      <c r="E12" s="960"/>
      <c r="F12" s="960"/>
      <c r="G12" s="960"/>
      <c r="H12" s="960"/>
      <c r="I12" s="960"/>
      <c r="J12" s="960"/>
      <c r="K12" s="960"/>
      <c r="L12" s="960"/>
      <c r="M12" s="960"/>
      <c r="N12" s="960"/>
      <c r="O12" s="960"/>
      <c r="P12" s="960"/>
      <c r="Q12" s="960"/>
      <c r="R12" s="960"/>
      <c r="S12" s="960"/>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c r="A13" s="1043"/>
      <c r="B13" s="1043"/>
      <c r="C13" s="1043"/>
      <c r="D13" s="1043"/>
      <c r="E13" s="1043"/>
      <c r="F13" s="1043"/>
      <c r="G13" s="1043"/>
      <c r="H13" s="1043"/>
      <c r="I13" s="1043"/>
      <c r="J13" s="1043"/>
      <c r="K13" s="1043"/>
      <c r="L13" s="1043"/>
      <c r="M13" s="1043"/>
      <c r="N13" s="1043"/>
      <c r="O13" s="57"/>
      <c r="P13" s="30"/>
      <c r="Q13" s="30"/>
      <c r="R13" s="30"/>
      <c r="S13" s="30"/>
      <c r="T13" s="30"/>
      <c r="U13" s="30"/>
      <c r="V13" s="30"/>
      <c r="W13" s="30"/>
      <c r="X13" s="30"/>
      <c r="Y13" s="30"/>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21.75" customHeight="1">
      <c r="A14" s="1058" t="s">
        <v>6</v>
      </c>
      <c r="B14" s="1058" t="s">
        <v>7</v>
      </c>
      <c r="C14" s="1058" t="s">
        <v>8</v>
      </c>
      <c r="D14" s="1058" t="s">
        <v>482</v>
      </c>
      <c r="E14" s="1058" t="s">
        <v>933</v>
      </c>
      <c r="F14" s="1058"/>
      <c r="G14" s="1058"/>
      <c r="H14" s="1058"/>
      <c r="I14" s="1058"/>
      <c r="J14" s="1066"/>
      <c r="K14" s="1066"/>
      <c r="L14" s="1066"/>
      <c r="M14" s="1066"/>
      <c r="N14" s="1066"/>
      <c r="O14" s="1066"/>
      <c r="P14" s="1066"/>
      <c r="Q14" s="1066"/>
      <c r="R14" s="1066"/>
      <c r="S14" s="1066"/>
      <c r="T14" s="1066"/>
      <c r="U14" s="1066"/>
      <c r="V14" s="1066"/>
      <c r="W14" s="1066"/>
      <c r="X14" s="1066"/>
      <c r="Y14" s="1066"/>
      <c r="Z14" s="1066"/>
      <c r="AA14" s="1066"/>
      <c r="AB14" s="1066"/>
      <c r="AC14" s="1066"/>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60.6" customHeight="1">
      <c r="A15" s="1058"/>
      <c r="B15" s="1058"/>
      <c r="C15" s="1058"/>
      <c r="D15" s="1058"/>
      <c r="E15" s="1058"/>
      <c r="F15" s="1058"/>
      <c r="G15" s="1058"/>
      <c r="H15" s="1058"/>
      <c r="I15" s="1058"/>
      <c r="J15" s="1054" t="s">
        <v>907</v>
      </c>
      <c r="K15" s="1054"/>
      <c r="L15" s="1054"/>
      <c r="M15" s="1054"/>
      <c r="N15" s="1054"/>
      <c r="O15" s="1054" t="s">
        <v>908</v>
      </c>
      <c r="P15" s="1054"/>
      <c r="Q15" s="1054"/>
      <c r="R15" s="1054"/>
      <c r="S15" s="1054"/>
      <c r="T15" s="1054" t="s">
        <v>909</v>
      </c>
      <c r="U15" s="1054"/>
      <c r="V15" s="1054"/>
      <c r="W15" s="1054"/>
      <c r="X15" s="1054"/>
      <c r="Y15" s="1058" t="s">
        <v>256</v>
      </c>
      <c r="Z15" s="1058"/>
      <c r="AA15" s="1058"/>
      <c r="AB15" s="1058"/>
      <c r="AC15" s="1058"/>
      <c r="AD15"/>
      <c r="AE15" s="353"/>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3" customHeight="1">
      <c r="A16" s="1058"/>
      <c r="B16" s="1058"/>
      <c r="C16" s="1058"/>
      <c r="D16" s="1058"/>
      <c r="E16" s="1067" t="s">
        <v>432</v>
      </c>
      <c r="F16" s="1067"/>
      <c r="G16" s="1067"/>
      <c r="H16" s="1067"/>
      <c r="I16" s="1067"/>
      <c r="J16" s="1054" t="s">
        <v>236</v>
      </c>
      <c r="K16" s="1054"/>
      <c r="L16" s="1054"/>
      <c r="M16" s="1054"/>
      <c r="N16" s="1054"/>
      <c r="O16" s="1054" t="s">
        <v>241</v>
      </c>
      <c r="P16" s="1054"/>
      <c r="Q16" s="1054"/>
      <c r="R16" s="1054"/>
      <c r="S16" s="1054"/>
      <c r="T16" s="1054" t="s">
        <v>241</v>
      </c>
      <c r="U16" s="1054"/>
      <c r="V16" s="1054"/>
      <c r="W16" s="1054"/>
      <c r="X16" s="1054"/>
      <c r="Y16" s="1054" t="s">
        <v>236</v>
      </c>
      <c r="Z16" s="1054"/>
      <c r="AA16" s="1054"/>
      <c r="AB16" s="1054"/>
      <c r="AC16" s="1054"/>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65.25" customHeight="1">
      <c r="A17" s="1058"/>
      <c r="B17" s="1058"/>
      <c r="C17" s="1058"/>
      <c r="D17" s="1058"/>
      <c r="E17" s="59" t="s">
        <v>260</v>
      </c>
      <c r="F17" s="59" t="s">
        <v>261</v>
      </c>
      <c r="G17" s="59" t="s">
        <v>262</v>
      </c>
      <c r="H17" s="59" t="s">
        <v>263</v>
      </c>
      <c r="I17" s="59" t="s">
        <v>264</v>
      </c>
      <c r="J17" s="59" t="s">
        <v>260</v>
      </c>
      <c r="K17" s="59" t="s">
        <v>261</v>
      </c>
      <c r="L17" s="59" t="s">
        <v>262</v>
      </c>
      <c r="M17" s="59" t="s">
        <v>263</v>
      </c>
      <c r="N17" s="59" t="s">
        <v>264</v>
      </c>
      <c r="O17" s="59" t="s">
        <v>260</v>
      </c>
      <c r="P17" s="59" t="s">
        <v>261</v>
      </c>
      <c r="Q17" s="59" t="s">
        <v>262</v>
      </c>
      <c r="R17" s="59" t="s">
        <v>263</v>
      </c>
      <c r="S17" s="59" t="s">
        <v>264</v>
      </c>
      <c r="T17" s="59" t="s">
        <v>260</v>
      </c>
      <c r="U17" s="59" t="s">
        <v>261</v>
      </c>
      <c r="V17" s="59" t="s">
        <v>262</v>
      </c>
      <c r="W17" s="59" t="s">
        <v>263</v>
      </c>
      <c r="X17" s="59" t="s">
        <v>264</v>
      </c>
      <c r="Y17" s="59" t="s">
        <v>260</v>
      </c>
      <c r="Z17" s="59" t="s">
        <v>261</v>
      </c>
      <c r="AA17" s="59" t="s">
        <v>262</v>
      </c>
      <c r="AB17" s="59" t="s">
        <v>263</v>
      </c>
      <c r="AC17" s="59" t="s">
        <v>264</v>
      </c>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s="289" customFormat="1">
      <c r="A18" s="211">
        <v>1</v>
      </c>
      <c r="B18" s="211">
        <v>2</v>
      </c>
      <c r="C18" s="211">
        <v>3</v>
      </c>
      <c r="D18" s="211">
        <v>4</v>
      </c>
      <c r="E18" s="292" t="s">
        <v>383</v>
      </c>
      <c r="F18" s="292" t="s">
        <v>384</v>
      </c>
      <c r="G18" s="292" t="s">
        <v>385</v>
      </c>
      <c r="H18" s="292" t="s">
        <v>386</v>
      </c>
      <c r="I18" s="292" t="s">
        <v>387</v>
      </c>
      <c r="J18" s="292" t="s">
        <v>265</v>
      </c>
      <c r="K18" s="292" t="s">
        <v>266</v>
      </c>
      <c r="L18" s="292" t="s">
        <v>267</v>
      </c>
      <c r="M18" s="292" t="s">
        <v>268</v>
      </c>
      <c r="N18" s="292" t="s">
        <v>269</v>
      </c>
      <c r="O18" s="292" t="s">
        <v>272</v>
      </c>
      <c r="P18" s="292" t="s">
        <v>273</v>
      </c>
      <c r="Q18" s="292" t="s">
        <v>274</v>
      </c>
      <c r="R18" s="292" t="s">
        <v>275</v>
      </c>
      <c r="S18" s="292" t="s">
        <v>276</v>
      </c>
      <c r="T18" s="292" t="s">
        <v>438</v>
      </c>
      <c r="U18" s="292" t="s">
        <v>439</v>
      </c>
      <c r="V18" s="292" t="s">
        <v>440</v>
      </c>
      <c r="W18" s="292" t="s">
        <v>441</v>
      </c>
      <c r="X18" s="292" t="s">
        <v>442</v>
      </c>
      <c r="Y18" s="292" t="s">
        <v>279</v>
      </c>
      <c r="Z18" s="292" t="s">
        <v>280</v>
      </c>
      <c r="AA18" s="292" t="s">
        <v>281</v>
      </c>
      <c r="AB18" s="292" t="s">
        <v>282</v>
      </c>
      <c r="AC18" s="292" t="s">
        <v>283</v>
      </c>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288"/>
      <c r="FB18" s="288"/>
      <c r="FC18" s="288"/>
      <c r="FD18" s="288"/>
      <c r="FE18" s="288"/>
      <c r="FF18" s="288"/>
      <c r="FG18" s="288"/>
      <c r="FH18" s="288"/>
      <c r="FI18" s="288"/>
      <c r="FJ18" s="288"/>
      <c r="FK18" s="288"/>
      <c r="FL18" s="288"/>
      <c r="FM18" s="288"/>
      <c r="FN18" s="288"/>
      <c r="FO18" s="288"/>
      <c r="FP18" s="288"/>
      <c r="FQ18" s="288"/>
      <c r="FR18" s="288"/>
      <c r="FS18" s="288"/>
      <c r="FT18" s="288"/>
      <c r="FU18" s="288"/>
      <c r="FV18" s="288"/>
      <c r="FW18" s="288"/>
      <c r="FX18" s="288"/>
      <c r="FY18" s="288"/>
      <c r="FZ18" s="288"/>
      <c r="GA18" s="288"/>
      <c r="GB18" s="288"/>
      <c r="GC18" s="288"/>
      <c r="GD18" s="288"/>
      <c r="GE18" s="288"/>
      <c r="GF18" s="288"/>
      <c r="GG18" s="288"/>
      <c r="GH18" s="288"/>
      <c r="GI18" s="288"/>
      <c r="GJ18" s="288"/>
      <c r="GK18" s="288"/>
      <c r="GL18" s="288"/>
      <c r="GM18" s="288"/>
      <c r="GN18" s="288"/>
      <c r="GO18" s="288"/>
      <c r="GP18" s="288"/>
      <c r="GQ18" s="288"/>
      <c r="GR18" s="288"/>
      <c r="GS18" s="288"/>
      <c r="GT18" s="288"/>
      <c r="GU18" s="288"/>
      <c r="GV18" s="288"/>
      <c r="GW18" s="288"/>
      <c r="GX18" s="288"/>
      <c r="GY18" s="288"/>
      <c r="GZ18" s="288"/>
      <c r="HA18" s="288"/>
      <c r="HB18" s="288"/>
      <c r="HC18" s="288"/>
      <c r="HD18" s="288"/>
      <c r="HE18" s="288"/>
      <c r="HF18" s="288"/>
      <c r="HG18" s="288"/>
      <c r="HH18" s="288"/>
      <c r="HI18" s="288"/>
      <c r="HJ18" s="288"/>
      <c r="HK18" s="288"/>
      <c r="HL18" s="288"/>
      <c r="HM18" s="288"/>
      <c r="HN18" s="288"/>
      <c r="HO18" s="288"/>
      <c r="HP18" s="288"/>
      <c r="HQ18" s="288"/>
      <c r="HR18" s="288"/>
      <c r="HS18" s="288"/>
      <c r="HT18" s="288"/>
      <c r="HU18" s="288"/>
      <c r="HV18" s="288"/>
      <c r="HW18" s="288"/>
      <c r="HX18" s="288"/>
      <c r="HY18" s="288"/>
      <c r="HZ18" s="288"/>
      <c r="IA18" s="288"/>
      <c r="IB18" s="288"/>
      <c r="IC18" s="288"/>
      <c r="ID18" s="288"/>
      <c r="IE18" s="288"/>
      <c r="IF18" s="288"/>
      <c r="IG18" s="288"/>
      <c r="IH18" s="288"/>
      <c r="II18" s="288"/>
      <c r="IJ18" s="288"/>
      <c r="IK18" s="288"/>
      <c r="IL18" s="288"/>
      <c r="IM18" s="288"/>
      <c r="IN18" s="288"/>
      <c r="IO18" s="288"/>
      <c r="IP18" s="288"/>
      <c r="IQ18" s="288"/>
    </row>
    <row r="19" spans="1:251" s="287" customFormat="1" ht="24" customHeight="1">
      <c r="A19" s="242">
        <v>0</v>
      </c>
      <c r="B19" s="243" t="s">
        <v>96</v>
      </c>
      <c r="C19" s="293" t="s">
        <v>97</v>
      </c>
      <c r="D19" s="293" t="s">
        <v>97</v>
      </c>
      <c r="E19" s="293" t="s">
        <v>97</v>
      </c>
      <c r="F19" s="293" t="s">
        <v>97</v>
      </c>
      <c r="G19" s="294">
        <v>0</v>
      </c>
      <c r="H19" s="294">
        <v>0</v>
      </c>
      <c r="I19" s="294">
        <v>0</v>
      </c>
      <c r="J19" s="294">
        <v>0</v>
      </c>
      <c r="K19" s="294">
        <v>0</v>
      </c>
      <c r="L19" s="294">
        <v>0</v>
      </c>
      <c r="M19" s="294">
        <v>0</v>
      </c>
      <c r="N19" s="294">
        <v>0</v>
      </c>
      <c r="O19" s="294">
        <v>0</v>
      </c>
      <c r="P19" s="294">
        <v>0</v>
      </c>
      <c r="Q19" s="294">
        <v>0</v>
      </c>
      <c r="R19" s="294">
        <v>0</v>
      </c>
      <c r="S19" s="294">
        <v>0</v>
      </c>
      <c r="T19" s="294">
        <v>0</v>
      </c>
      <c r="U19" s="294">
        <v>0</v>
      </c>
      <c r="V19" s="294">
        <v>0</v>
      </c>
      <c r="W19" s="294">
        <v>0</v>
      </c>
      <c r="X19" s="294">
        <v>0</v>
      </c>
      <c r="Y19" s="294">
        <v>0</v>
      </c>
      <c r="Z19" s="294">
        <v>0</v>
      </c>
      <c r="AA19" s="294">
        <v>0</v>
      </c>
      <c r="AB19" s="294">
        <v>0</v>
      </c>
      <c r="AC19" s="294">
        <v>0</v>
      </c>
      <c r="BF19" s="288"/>
      <c r="BG19" s="288"/>
      <c r="BH19" s="288"/>
      <c r="BI19" s="288"/>
      <c r="BJ19" s="288"/>
    </row>
    <row r="20" spans="1:251" s="287" customFormat="1" ht="19.5" customHeight="1">
      <c r="A20" s="247" t="s">
        <v>98</v>
      </c>
      <c r="B20" s="248" t="s">
        <v>99</v>
      </c>
      <c r="C20" s="198" t="s">
        <v>97</v>
      </c>
      <c r="D20" s="198" t="s">
        <v>97</v>
      </c>
      <c r="E20" s="198" t="s">
        <v>97</v>
      </c>
      <c r="F20" s="198" t="s">
        <v>97</v>
      </c>
      <c r="G20" s="141">
        <f>G26</f>
        <v>0</v>
      </c>
      <c r="H20" s="141">
        <f t="shared" ref="H20:AC20" si="0">H26</f>
        <v>0</v>
      </c>
      <c r="I20" s="141">
        <f t="shared" si="0"/>
        <v>0</v>
      </c>
      <c r="J20" s="141">
        <f t="shared" si="0"/>
        <v>0</v>
      </c>
      <c r="K20" s="141">
        <f t="shared" si="0"/>
        <v>0</v>
      </c>
      <c r="L20" s="141">
        <f t="shared" si="0"/>
        <v>0</v>
      </c>
      <c r="M20" s="141">
        <f t="shared" si="0"/>
        <v>0</v>
      </c>
      <c r="N20" s="141">
        <f t="shared" si="0"/>
        <v>0</v>
      </c>
      <c r="O20" s="141">
        <f t="shared" si="0"/>
        <v>0</v>
      </c>
      <c r="P20" s="141">
        <f t="shared" si="0"/>
        <v>0</v>
      </c>
      <c r="Q20" s="141">
        <f t="shared" si="0"/>
        <v>0</v>
      </c>
      <c r="R20" s="141">
        <f t="shared" si="0"/>
        <v>0</v>
      </c>
      <c r="S20" s="141">
        <f t="shared" si="0"/>
        <v>0</v>
      </c>
      <c r="T20" s="141">
        <f t="shared" si="0"/>
        <v>0</v>
      </c>
      <c r="U20" s="141">
        <f t="shared" si="0"/>
        <v>0</v>
      </c>
      <c r="V20" s="141">
        <f t="shared" si="0"/>
        <v>0</v>
      </c>
      <c r="W20" s="141">
        <f t="shared" si="0"/>
        <v>0</v>
      </c>
      <c r="X20" s="141">
        <f t="shared" si="0"/>
        <v>0</v>
      </c>
      <c r="Y20" s="141">
        <f t="shared" si="0"/>
        <v>0</v>
      </c>
      <c r="Z20" s="141">
        <f t="shared" si="0"/>
        <v>0</v>
      </c>
      <c r="AA20" s="141">
        <f t="shared" si="0"/>
        <v>0</v>
      </c>
      <c r="AB20" s="141">
        <f t="shared" si="0"/>
        <v>0</v>
      </c>
      <c r="AC20" s="141">
        <f t="shared" si="0"/>
        <v>0</v>
      </c>
      <c r="BF20" s="288"/>
      <c r="BG20" s="288"/>
      <c r="BH20" s="288"/>
      <c r="BI20" s="288"/>
      <c r="BJ20" s="288"/>
    </row>
    <row r="21" spans="1:251" s="287" customFormat="1" ht="21" customHeight="1">
      <c r="A21" s="247" t="s">
        <v>100</v>
      </c>
      <c r="B21" s="248" t="s">
        <v>101</v>
      </c>
      <c r="C21" s="198" t="s">
        <v>97</v>
      </c>
      <c r="D21" s="198" t="s">
        <v>97</v>
      </c>
      <c r="E21" s="198" t="s">
        <v>97</v>
      </c>
      <c r="F21" s="198" t="s">
        <v>97</v>
      </c>
      <c r="G21" s="141">
        <f t="shared" ref="G21:AC21" si="1">G27</f>
        <v>0</v>
      </c>
      <c r="H21" s="141">
        <f t="shared" si="1"/>
        <v>0</v>
      </c>
      <c r="I21" s="141">
        <f t="shared" si="1"/>
        <v>0</v>
      </c>
      <c r="J21" s="141">
        <f t="shared" si="1"/>
        <v>0</v>
      </c>
      <c r="K21" s="141">
        <f t="shared" si="1"/>
        <v>0</v>
      </c>
      <c r="L21" s="141">
        <f t="shared" si="1"/>
        <v>0</v>
      </c>
      <c r="M21" s="141">
        <f t="shared" si="1"/>
        <v>0</v>
      </c>
      <c r="N21" s="141">
        <f t="shared" si="1"/>
        <v>0</v>
      </c>
      <c r="O21" s="141">
        <f t="shared" si="1"/>
        <v>0</v>
      </c>
      <c r="P21" s="141">
        <f t="shared" si="1"/>
        <v>0</v>
      </c>
      <c r="Q21" s="141">
        <f t="shared" si="1"/>
        <v>0</v>
      </c>
      <c r="R21" s="141">
        <f t="shared" si="1"/>
        <v>0</v>
      </c>
      <c r="S21" s="141">
        <f t="shared" si="1"/>
        <v>0</v>
      </c>
      <c r="T21" s="141">
        <f t="shared" si="1"/>
        <v>0</v>
      </c>
      <c r="U21" s="141">
        <f t="shared" si="1"/>
        <v>0</v>
      </c>
      <c r="V21" s="141">
        <f t="shared" si="1"/>
        <v>0</v>
      </c>
      <c r="W21" s="141">
        <f t="shared" si="1"/>
        <v>0</v>
      </c>
      <c r="X21" s="141">
        <f t="shared" si="1"/>
        <v>0</v>
      </c>
      <c r="Y21" s="141">
        <f t="shared" si="1"/>
        <v>0</v>
      </c>
      <c r="Z21" s="141">
        <f t="shared" si="1"/>
        <v>0</v>
      </c>
      <c r="AA21" s="141">
        <f t="shared" si="1"/>
        <v>0</v>
      </c>
      <c r="AB21" s="141">
        <f t="shared" si="1"/>
        <v>0</v>
      </c>
      <c r="AC21" s="141">
        <f t="shared" si="1"/>
        <v>0</v>
      </c>
      <c r="BF21" s="288"/>
      <c r="BG21" s="288"/>
      <c r="BH21" s="288"/>
      <c r="BI21" s="288"/>
      <c r="BJ21" s="288"/>
    </row>
    <row r="22" spans="1:251" s="287" customFormat="1" ht="31.5" customHeight="1">
      <c r="A22" s="247" t="s">
        <v>102</v>
      </c>
      <c r="B22" s="248" t="s">
        <v>103</v>
      </c>
      <c r="C22" s="198" t="s">
        <v>97</v>
      </c>
      <c r="D22" s="198" t="s">
        <v>97</v>
      </c>
      <c r="E22" s="198" t="s">
        <v>97</v>
      </c>
      <c r="F22" s="198" t="s">
        <v>97</v>
      </c>
      <c r="G22" s="141">
        <f t="shared" ref="G22:AC22" si="2">G28</f>
        <v>0</v>
      </c>
      <c r="H22" s="141">
        <f t="shared" si="2"/>
        <v>0</v>
      </c>
      <c r="I22" s="141">
        <f t="shared" si="2"/>
        <v>0</v>
      </c>
      <c r="J22" s="141">
        <f t="shared" si="2"/>
        <v>0</v>
      </c>
      <c r="K22" s="141">
        <f t="shared" si="2"/>
        <v>0</v>
      </c>
      <c r="L22" s="141">
        <f t="shared" si="2"/>
        <v>0</v>
      </c>
      <c r="M22" s="141">
        <f t="shared" si="2"/>
        <v>0</v>
      </c>
      <c r="N22" s="141">
        <f t="shared" si="2"/>
        <v>0</v>
      </c>
      <c r="O22" s="141">
        <f t="shared" si="2"/>
        <v>0</v>
      </c>
      <c r="P22" s="141">
        <f t="shared" si="2"/>
        <v>0</v>
      </c>
      <c r="Q22" s="141">
        <f t="shared" si="2"/>
        <v>0</v>
      </c>
      <c r="R22" s="141">
        <f t="shared" si="2"/>
        <v>0</v>
      </c>
      <c r="S22" s="141">
        <f t="shared" si="2"/>
        <v>0</v>
      </c>
      <c r="T22" s="141">
        <f t="shared" si="2"/>
        <v>0</v>
      </c>
      <c r="U22" s="141">
        <f t="shared" si="2"/>
        <v>0</v>
      </c>
      <c r="V22" s="141">
        <f t="shared" si="2"/>
        <v>0</v>
      </c>
      <c r="W22" s="141">
        <f t="shared" si="2"/>
        <v>0</v>
      </c>
      <c r="X22" s="141">
        <f t="shared" si="2"/>
        <v>0</v>
      </c>
      <c r="Y22" s="141">
        <f t="shared" si="2"/>
        <v>0</v>
      </c>
      <c r="Z22" s="141">
        <f t="shared" si="2"/>
        <v>0</v>
      </c>
      <c r="AA22" s="141">
        <f t="shared" si="2"/>
        <v>0</v>
      </c>
      <c r="AB22" s="141">
        <f t="shared" si="2"/>
        <v>0</v>
      </c>
      <c r="AC22" s="141">
        <f t="shared" si="2"/>
        <v>0</v>
      </c>
      <c r="BF22" s="288"/>
      <c r="BG22" s="288"/>
      <c r="BH22" s="288"/>
      <c r="BI22" s="288"/>
      <c r="BJ22" s="288"/>
    </row>
    <row r="23" spans="1:251" s="287" customFormat="1" ht="24" customHeight="1">
      <c r="A23" s="247" t="s">
        <v>104</v>
      </c>
      <c r="B23" s="248" t="s">
        <v>105</v>
      </c>
      <c r="C23" s="198" t="s">
        <v>97</v>
      </c>
      <c r="D23" s="198" t="s">
        <v>97</v>
      </c>
      <c r="E23" s="198" t="s">
        <v>97</v>
      </c>
      <c r="F23" s="198" t="s">
        <v>97</v>
      </c>
      <c r="G23" s="141">
        <f t="shared" ref="G23:AC23" si="3">G29</f>
        <v>0</v>
      </c>
      <c r="H23" s="141">
        <f t="shared" si="3"/>
        <v>0</v>
      </c>
      <c r="I23" s="141">
        <f t="shared" si="3"/>
        <v>0</v>
      </c>
      <c r="J23" s="141">
        <f t="shared" si="3"/>
        <v>0</v>
      </c>
      <c r="K23" s="141">
        <f t="shared" si="3"/>
        <v>0</v>
      </c>
      <c r="L23" s="141">
        <f t="shared" si="3"/>
        <v>0</v>
      </c>
      <c r="M23" s="141">
        <f t="shared" si="3"/>
        <v>0</v>
      </c>
      <c r="N23" s="141">
        <f t="shared" si="3"/>
        <v>0</v>
      </c>
      <c r="O23" s="141">
        <f t="shared" si="3"/>
        <v>0</v>
      </c>
      <c r="P23" s="141">
        <f t="shared" si="3"/>
        <v>0</v>
      </c>
      <c r="Q23" s="141">
        <f t="shared" si="3"/>
        <v>0</v>
      </c>
      <c r="R23" s="141">
        <f t="shared" si="3"/>
        <v>0</v>
      </c>
      <c r="S23" s="141">
        <f t="shared" si="3"/>
        <v>0</v>
      </c>
      <c r="T23" s="141">
        <f t="shared" si="3"/>
        <v>0</v>
      </c>
      <c r="U23" s="141">
        <f t="shared" si="3"/>
        <v>0</v>
      </c>
      <c r="V23" s="141">
        <f t="shared" si="3"/>
        <v>0</v>
      </c>
      <c r="W23" s="141">
        <f t="shared" si="3"/>
        <v>0</v>
      </c>
      <c r="X23" s="141">
        <f t="shared" si="3"/>
        <v>0</v>
      </c>
      <c r="Y23" s="141">
        <f t="shared" si="3"/>
        <v>0</v>
      </c>
      <c r="Z23" s="141">
        <f t="shared" si="3"/>
        <v>0</v>
      </c>
      <c r="AA23" s="141">
        <f t="shared" si="3"/>
        <v>0</v>
      </c>
      <c r="AB23" s="141">
        <f t="shared" si="3"/>
        <v>0</v>
      </c>
      <c r="AC23" s="141">
        <f t="shared" si="3"/>
        <v>0</v>
      </c>
      <c r="BF23" s="288"/>
      <c r="BG23" s="288"/>
      <c r="BH23" s="288"/>
      <c r="BI23" s="288"/>
      <c r="BJ23" s="288"/>
    </row>
    <row r="24" spans="1:251" s="287" customFormat="1" ht="31.5" customHeight="1">
      <c r="A24" s="247" t="s">
        <v>106</v>
      </c>
      <c r="B24" s="248" t="s">
        <v>107</v>
      </c>
      <c r="C24" s="198" t="s">
        <v>97</v>
      </c>
      <c r="D24" s="198" t="s">
        <v>97</v>
      </c>
      <c r="E24" s="198" t="s">
        <v>97</v>
      </c>
      <c r="F24" s="198" t="s">
        <v>97</v>
      </c>
      <c r="G24" s="141">
        <f t="shared" ref="G24:AC24" si="4">G30</f>
        <v>0</v>
      </c>
      <c r="H24" s="141">
        <f t="shared" si="4"/>
        <v>0</v>
      </c>
      <c r="I24" s="141">
        <f t="shared" si="4"/>
        <v>0</v>
      </c>
      <c r="J24" s="141">
        <f t="shared" si="4"/>
        <v>0</v>
      </c>
      <c r="K24" s="141">
        <f t="shared" si="4"/>
        <v>0</v>
      </c>
      <c r="L24" s="141">
        <f t="shared" si="4"/>
        <v>0</v>
      </c>
      <c r="M24" s="141">
        <f t="shared" si="4"/>
        <v>0</v>
      </c>
      <c r="N24" s="141">
        <f t="shared" si="4"/>
        <v>0</v>
      </c>
      <c r="O24" s="141">
        <f t="shared" si="4"/>
        <v>0</v>
      </c>
      <c r="P24" s="141">
        <f t="shared" si="4"/>
        <v>0</v>
      </c>
      <c r="Q24" s="141">
        <f t="shared" si="4"/>
        <v>0</v>
      </c>
      <c r="R24" s="141">
        <f t="shared" si="4"/>
        <v>0</v>
      </c>
      <c r="S24" s="141">
        <f t="shared" si="4"/>
        <v>0</v>
      </c>
      <c r="T24" s="141">
        <f t="shared" si="4"/>
        <v>0</v>
      </c>
      <c r="U24" s="141">
        <f t="shared" si="4"/>
        <v>0</v>
      </c>
      <c r="V24" s="141">
        <f t="shared" si="4"/>
        <v>0</v>
      </c>
      <c r="W24" s="141">
        <f t="shared" si="4"/>
        <v>0</v>
      </c>
      <c r="X24" s="141">
        <f t="shared" si="4"/>
        <v>0</v>
      </c>
      <c r="Y24" s="141">
        <f t="shared" si="4"/>
        <v>0</v>
      </c>
      <c r="Z24" s="141">
        <f t="shared" si="4"/>
        <v>0</v>
      </c>
      <c r="AA24" s="141">
        <f t="shared" si="4"/>
        <v>0</v>
      </c>
      <c r="AB24" s="141">
        <f t="shared" si="4"/>
        <v>0</v>
      </c>
      <c r="AC24" s="141">
        <f t="shared" si="4"/>
        <v>0</v>
      </c>
      <c r="BF24" s="288"/>
      <c r="BG24" s="288"/>
      <c r="BH24" s="288"/>
      <c r="BI24" s="288"/>
      <c r="BJ24" s="288"/>
    </row>
    <row r="25" spans="1:251" s="287" customFormat="1" ht="18.75" customHeight="1">
      <c r="A25" s="290" t="s">
        <v>108</v>
      </c>
      <c r="B25" s="248" t="s">
        <v>109</v>
      </c>
      <c r="C25" s="198" t="s">
        <v>97</v>
      </c>
      <c r="D25" s="198" t="s">
        <v>97</v>
      </c>
      <c r="E25" s="198" t="s">
        <v>97</v>
      </c>
      <c r="F25" s="198" t="s">
        <v>97</v>
      </c>
      <c r="G25" s="141">
        <f t="shared" ref="G25:AC25" si="5">G31</f>
        <v>0</v>
      </c>
      <c r="H25" s="141">
        <f t="shared" si="5"/>
        <v>0</v>
      </c>
      <c r="I25" s="141">
        <f t="shared" si="5"/>
        <v>0</v>
      </c>
      <c r="J25" s="141">
        <f t="shared" si="5"/>
        <v>0</v>
      </c>
      <c r="K25" s="141">
        <f t="shared" si="5"/>
        <v>0</v>
      </c>
      <c r="L25" s="141">
        <f t="shared" si="5"/>
        <v>0</v>
      </c>
      <c r="M25" s="141">
        <f t="shared" si="5"/>
        <v>0</v>
      </c>
      <c r="N25" s="141">
        <f t="shared" si="5"/>
        <v>0</v>
      </c>
      <c r="O25" s="141">
        <f t="shared" si="5"/>
        <v>0</v>
      </c>
      <c r="P25" s="141">
        <f t="shared" si="5"/>
        <v>0</v>
      </c>
      <c r="Q25" s="141">
        <f t="shared" si="5"/>
        <v>0</v>
      </c>
      <c r="R25" s="141">
        <f t="shared" si="5"/>
        <v>0</v>
      </c>
      <c r="S25" s="141">
        <f t="shared" si="5"/>
        <v>0</v>
      </c>
      <c r="T25" s="141">
        <f t="shared" si="5"/>
        <v>0</v>
      </c>
      <c r="U25" s="141">
        <f t="shared" si="5"/>
        <v>0</v>
      </c>
      <c r="V25" s="141">
        <f t="shared" si="5"/>
        <v>0</v>
      </c>
      <c r="W25" s="141">
        <f t="shared" si="5"/>
        <v>0</v>
      </c>
      <c r="X25" s="141">
        <f t="shared" si="5"/>
        <v>0</v>
      </c>
      <c r="Y25" s="141">
        <f t="shared" si="5"/>
        <v>0</v>
      </c>
      <c r="Z25" s="141">
        <f t="shared" si="5"/>
        <v>0</v>
      </c>
      <c r="AA25" s="141">
        <f t="shared" si="5"/>
        <v>0</v>
      </c>
      <c r="AB25" s="141">
        <f t="shared" si="5"/>
        <v>0</v>
      </c>
      <c r="AC25" s="141">
        <f t="shared" si="5"/>
        <v>0</v>
      </c>
      <c r="BF25" s="288"/>
      <c r="BG25" s="288"/>
      <c r="BH25" s="288"/>
      <c r="BI25" s="288"/>
      <c r="BJ25" s="288"/>
    </row>
    <row r="26" spans="1:251" s="287" customFormat="1">
      <c r="A26" s="238" t="s">
        <v>110</v>
      </c>
      <c r="B26" s="251" t="s">
        <v>111</v>
      </c>
      <c r="C26" s="198" t="s">
        <v>97</v>
      </c>
      <c r="D26" s="198" t="s">
        <v>97</v>
      </c>
      <c r="E26" s="198" t="s">
        <v>97</v>
      </c>
      <c r="F26" s="198" t="s">
        <v>97</v>
      </c>
      <c r="G26" s="141">
        <f t="shared" ref="G26:AC26" si="6">G32</f>
        <v>0</v>
      </c>
      <c r="H26" s="141">
        <f t="shared" si="6"/>
        <v>0</v>
      </c>
      <c r="I26" s="141">
        <f t="shared" si="6"/>
        <v>0</v>
      </c>
      <c r="J26" s="141">
        <f t="shared" si="6"/>
        <v>0</v>
      </c>
      <c r="K26" s="141">
        <f t="shared" si="6"/>
        <v>0</v>
      </c>
      <c r="L26" s="141">
        <f t="shared" si="6"/>
        <v>0</v>
      </c>
      <c r="M26" s="141">
        <f t="shared" si="6"/>
        <v>0</v>
      </c>
      <c r="N26" s="141">
        <f t="shared" si="6"/>
        <v>0</v>
      </c>
      <c r="O26" s="141">
        <f t="shared" si="6"/>
        <v>0</v>
      </c>
      <c r="P26" s="141">
        <f t="shared" si="6"/>
        <v>0</v>
      </c>
      <c r="Q26" s="141">
        <f t="shared" si="6"/>
        <v>0</v>
      </c>
      <c r="R26" s="141">
        <f t="shared" si="6"/>
        <v>0</v>
      </c>
      <c r="S26" s="141">
        <f t="shared" si="6"/>
        <v>0</v>
      </c>
      <c r="T26" s="141">
        <f t="shared" si="6"/>
        <v>0</v>
      </c>
      <c r="U26" s="141">
        <f t="shared" si="6"/>
        <v>0</v>
      </c>
      <c r="V26" s="141">
        <f t="shared" si="6"/>
        <v>0</v>
      </c>
      <c r="W26" s="141">
        <f t="shared" si="6"/>
        <v>0</v>
      </c>
      <c r="X26" s="141">
        <f t="shared" si="6"/>
        <v>0</v>
      </c>
      <c r="Y26" s="141">
        <f t="shared" si="6"/>
        <v>0</v>
      </c>
      <c r="Z26" s="141">
        <f t="shared" si="6"/>
        <v>0</v>
      </c>
      <c r="AA26" s="141">
        <f t="shared" si="6"/>
        <v>0</v>
      </c>
      <c r="AB26" s="141">
        <f t="shared" si="6"/>
        <v>0</v>
      </c>
      <c r="AC26" s="141">
        <f t="shared" si="6"/>
        <v>0</v>
      </c>
      <c r="BF26" s="288"/>
      <c r="BG26" s="288"/>
      <c r="BH26" s="288"/>
      <c r="BI26" s="288"/>
      <c r="BJ26" s="288"/>
    </row>
    <row r="27" spans="1:251" s="289" customFormat="1" ht="32.25" customHeight="1">
      <c r="A27" s="238" t="s">
        <v>112</v>
      </c>
      <c r="B27" s="251" t="s">
        <v>113</v>
      </c>
      <c r="C27" s="198" t="s">
        <v>97</v>
      </c>
      <c r="D27" s="198" t="s">
        <v>97</v>
      </c>
      <c r="E27" s="198" t="s">
        <v>97</v>
      </c>
      <c r="F27" s="198" t="s">
        <v>97</v>
      </c>
      <c r="G27" s="141">
        <f t="shared" ref="G27:AC27" si="7">G33</f>
        <v>0</v>
      </c>
      <c r="H27" s="141">
        <f t="shared" si="7"/>
        <v>0</v>
      </c>
      <c r="I27" s="141">
        <f t="shared" si="7"/>
        <v>0</v>
      </c>
      <c r="J27" s="141">
        <f t="shared" si="7"/>
        <v>0</v>
      </c>
      <c r="K27" s="141">
        <f t="shared" si="7"/>
        <v>0</v>
      </c>
      <c r="L27" s="141">
        <f t="shared" si="7"/>
        <v>0</v>
      </c>
      <c r="M27" s="141">
        <f t="shared" si="7"/>
        <v>0</v>
      </c>
      <c r="N27" s="141">
        <f t="shared" si="7"/>
        <v>0</v>
      </c>
      <c r="O27" s="141">
        <f t="shared" si="7"/>
        <v>0</v>
      </c>
      <c r="P27" s="141">
        <f t="shared" si="7"/>
        <v>0</v>
      </c>
      <c r="Q27" s="141">
        <f t="shared" si="7"/>
        <v>0</v>
      </c>
      <c r="R27" s="141">
        <f t="shared" si="7"/>
        <v>0</v>
      </c>
      <c r="S27" s="141">
        <f t="shared" si="7"/>
        <v>0</v>
      </c>
      <c r="T27" s="141">
        <f t="shared" si="7"/>
        <v>0</v>
      </c>
      <c r="U27" s="141">
        <f t="shared" si="7"/>
        <v>0</v>
      </c>
      <c r="V27" s="141">
        <f t="shared" si="7"/>
        <v>0</v>
      </c>
      <c r="W27" s="141">
        <f t="shared" si="7"/>
        <v>0</v>
      </c>
      <c r="X27" s="141">
        <f t="shared" si="7"/>
        <v>0</v>
      </c>
      <c r="Y27" s="141">
        <f t="shared" si="7"/>
        <v>0</v>
      </c>
      <c r="Z27" s="141">
        <f t="shared" si="7"/>
        <v>0</v>
      </c>
      <c r="AA27" s="141">
        <f t="shared" si="7"/>
        <v>0</v>
      </c>
      <c r="AB27" s="141">
        <f t="shared" si="7"/>
        <v>0</v>
      </c>
      <c r="AC27" s="141">
        <f t="shared" si="7"/>
        <v>0</v>
      </c>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c r="DP27" s="288"/>
      <c r="DQ27" s="288"/>
      <c r="DR27" s="288"/>
      <c r="DS27" s="288"/>
      <c r="DT27" s="288"/>
      <c r="DU27" s="288"/>
      <c r="DV27" s="288"/>
      <c r="DW27" s="288"/>
      <c r="DX27" s="288"/>
      <c r="DY27" s="288"/>
      <c r="DZ27" s="288"/>
      <c r="EA27" s="288"/>
      <c r="EB27" s="288"/>
      <c r="EC27" s="288"/>
      <c r="ED27" s="288"/>
      <c r="EE27" s="288"/>
      <c r="EF27" s="288"/>
      <c r="EG27" s="288"/>
      <c r="EH27" s="288"/>
      <c r="EI27" s="288"/>
      <c r="EJ27" s="288"/>
      <c r="EK27" s="288"/>
      <c r="EL27" s="288"/>
      <c r="EM27" s="288"/>
      <c r="EN27" s="288"/>
      <c r="EO27" s="288"/>
      <c r="EP27" s="288"/>
      <c r="EQ27" s="288"/>
      <c r="ER27" s="288"/>
      <c r="ES27" s="288"/>
      <c r="ET27" s="288"/>
      <c r="EU27" s="288"/>
      <c r="EV27" s="288"/>
      <c r="EW27" s="288"/>
      <c r="EX27" s="288"/>
      <c r="EY27" s="288"/>
      <c r="EZ27" s="288"/>
      <c r="FA27" s="288"/>
      <c r="FB27" s="288"/>
      <c r="FC27" s="288"/>
      <c r="FD27" s="288"/>
      <c r="FE27" s="288"/>
      <c r="FF27" s="288"/>
      <c r="FG27" s="288"/>
      <c r="FH27" s="288"/>
      <c r="FI27" s="288"/>
      <c r="FJ27" s="288"/>
      <c r="FK27" s="288"/>
      <c r="FL27" s="288"/>
      <c r="FM27" s="288"/>
      <c r="FN27" s="288"/>
      <c r="FO27" s="288"/>
      <c r="FP27" s="288"/>
      <c r="FQ27" s="288"/>
      <c r="FR27" s="288"/>
      <c r="FS27" s="288"/>
      <c r="FT27" s="288"/>
      <c r="FU27" s="288"/>
      <c r="FV27" s="288"/>
      <c r="FW27" s="288"/>
      <c r="FX27" s="288"/>
      <c r="FY27" s="288"/>
      <c r="FZ27" s="288"/>
      <c r="GA27" s="288"/>
      <c r="GB27" s="288"/>
      <c r="GC27" s="288"/>
      <c r="GD27" s="288"/>
      <c r="GE27" s="288"/>
      <c r="GF27" s="288"/>
      <c r="GG27" s="288"/>
      <c r="GH27" s="288"/>
      <c r="GI27" s="288"/>
      <c r="GJ27" s="288"/>
      <c r="GK27" s="288"/>
      <c r="GL27" s="288"/>
      <c r="GM27" s="288"/>
      <c r="GN27" s="288"/>
      <c r="GO27" s="288"/>
      <c r="GP27" s="288"/>
      <c r="GQ27" s="288"/>
      <c r="GR27" s="288"/>
      <c r="GS27" s="288"/>
      <c r="GT27" s="288"/>
      <c r="GU27" s="288"/>
      <c r="GV27" s="288"/>
      <c r="GW27" s="288"/>
      <c r="GX27" s="288"/>
      <c r="GY27" s="288"/>
      <c r="GZ27" s="288"/>
      <c r="HA27" s="288"/>
      <c r="HB27" s="288"/>
      <c r="HC27" s="288"/>
      <c r="HD27" s="288"/>
      <c r="HE27" s="288"/>
      <c r="HF27" s="288"/>
      <c r="HG27" s="288"/>
      <c r="HH27" s="288"/>
      <c r="HI27" s="288"/>
      <c r="HJ27" s="288"/>
      <c r="HK27" s="288"/>
      <c r="HL27" s="288"/>
      <c r="HM27" s="288"/>
      <c r="HN27" s="288"/>
      <c r="HO27" s="288"/>
      <c r="HP27" s="288"/>
      <c r="HQ27" s="288"/>
      <c r="HR27" s="288"/>
      <c r="HS27" s="288"/>
      <c r="HT27" s="288"/>
      <c r="HU27" s="288"/>
      <c r="HV27" s="288"/>
      <c r="HW27" s="288"/>
      <c r="HX27" s="288"/>
      <c r="HY27" s="288"/>
      <c r="HZ27" s="288"/>
      <c r="IA27" s="288"/>
      <c r="IB27" s="288"/>
      <c r="IC27" s="288"/>
      <c r="ID27" s="288"/>
      <c r="IE27" s="288"/>
      <c r="IF27" s="288"/>
      <c r="IG27" s="288"/>
      <c r="IH27" s="288"/>
      <c r="II27" s="288"/>
      <c r="IJ27" s="288"/>
      <c r="IK27" s="288"/>
      <c r="IL27" s="288"/>
      <c r="IM27" s="288"/>
      <c r="IN27" s="288"/>
      <c r="IO27" s="288"/>
      <c r="IP27" s="288"/>
      <c r="IQ27" s="288"/>
    </row>
    <row r="28" spans="1:251" s="289" customFormat="1" ht="42" customHeight="1">
      <c r="A28" s="238" t="s">
        <v>114</v>
      </c>
      <c r="B28" s="251" t="s">
        <v>115</v>
      </c>
      <c r="C28" s="198" t="s">
        <v>97</v>
      </c>
      <c r="D28" s="198" t="s">
        <v>97</v>
      </c>
      <c r="E28" s="198" t="s">
        <v>97</v>
      </c>
      <c r="F28" s="198" t="s">
        <v>97</v>
      </c>
      <c r="G28" s="141">
        <f t="shared" ref="G28:AC28" si="8">G34</f>
        <v>0</v>
      </c>
      <c r="H28" s="141">
        <f t="shared" si="8"/>
        <v>0</v>
      </c>
      <c r="I28" s="141">
        <f t="shared" si="8"/>
        <v>0</v>
      </c>
      <c r="J28" s="141">
        <f t="shared" si="8"/>
        <v>0</v>
      </c>
      <c r="K28" s="141">
        <f t="shared" si="8"/>
        <v>0</v>
      </c>
      <c r="L28" s="141">
        <f t="shared" si="8"/>
        <v>0</v>
      </c>
      <c r="M28" s="141">
        <f t="shared" si="8"/>
        <v>0</v>
      </c>
      <c r="N28" s="141">
        <f t="shared" si="8"/>
        <v>0</v>
      </c>
      <c r="O28" s="141">
        <f t="shared" si="8"/>
        <v>0</v>
      </c>
      <c r="P28" s="141">
        <f t="shared" si="8"/>
        <v>0</v>
      </c>
      <c r="Q28" s="141">
        <f t="shared" si="8"/>
        <v>0</v>
      </c>
      <c r="R28" s="141">
        <f t="shared" si="8"/>
        <v>0</v>
      </c>
      <c r="S28" s="141">
        <f t="shared" si="8"/>
        <v>0</v>
      </c>
      <c r="T28" s="141">
        <f t="shared" si="8"/>
        <v>0</v>
      </c>
      <c r="U28" s="141">
        <f t="shared" si="8"/>
        <v>0</v>
      </c>
      <c r="V28" s="141">
        <f t="shared" si="8"/>
        <v>0</v>
      </c>
      <c r="W28" s="141">
        <f t="shared" si="8"/>
        <v>0</v>
      </c>
      <c r="X28" s="141">
        <f t="shared" si="8"/>
        <v>0</v>
      </c>
      <c r="Y28" s="141">
        <f t="shared" si="8"/>
        <v>0</v>
      </c>
      <c r="Z28" s="141">
        <f t="shared" si="8"/>
        <v>0</v>
      </c>
      <c r="AA28" s="141">
        <f t="shared" si="8"/>
        <v>0</v>
      </c>
      <c r="AB28" s="141">
        <f t="shared" si="8"/>
        <v>0</v>
      </c>
      <c r="AC28" s="141">
        <f t="shared" si="8"/>
        <v>0</v>
      </c>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c r="DP28" s="288"/>
      <c r="DQ28" s="288"/>
      <c r="DR28" s="288"/>
      <c r="DS28" s="288"/>
      <c r="DT28" s="288"/>
      <c r="DU28" s="288"/>
      <c r="DV28" s="288"/>
      <c r="DW28" s="288"/>
      <c r="DX28" s="288"/>
      <c r="DY28" s="288"/>
      <c r="DZ28" s="288"/>
      <c r="EA28" s="288"/>
      <c r="EB28" s="288"/>
      <c r="EC28" s="288"/>
      <c r="ED28" s="288"/>
      <c r="EE28" s="288"/>
      <c r="EF28" s="288"/>
      <c r="EG28" s="288"/>
      <c r="EH28" s="288"/>
      <c r="EI28" s="288"/>
      <c r="EJ28" s="288"/>
      <c r="EK28" s="288"/>
      <c r="EL28" s="288"/>
      <c r="EM28" s="288"/>
      <c r="EN28" s="288"/>
      <c r="EO28" s="288"/>
      <c r="EP28" s="288"/>
      <c r="EQ28" s="288"/>
      <c r="ER28" s="288"/>
      <c r="ES28" s="288"/>
      <c r="ET28" s="288"/>
      <c r="EU28" s="288"/>
      <c r="EV28" s="288"/>
      <c r="EW28" s="288"/>
      <c r="EX28" s="288"/>
      <c r="EY28" s="288"/>
      <c r="EZ28" s="288"/>
      <c r="FA28" s="288"/>
      <c r="FB28" s="288"/>
      <c r="FC28" s="288"/>
      <c r="FD28" s="288"/>
      <c r="FE28" s="288"/>
      <c r="FF28" s="288"/>
      <c r="FG28" s="288"/>
      <c r="FH28" s="288"/>
      <c r="FI28" s="288"/>
      <c r="FJ28" s="288"/>
      <c r="FK28" s="288"/>
      <c r="FL28" s="288"/>
      <c r="FM28" s="288"/>
      <c r="FN28" s="288"/>
      <c r="FO28" s="288"/>
      <c r="FP28" s="288"/>
      <c r="FQ28" s="288"/>
      <c r="FR28" s="288"/>
      <c r="FS28" s="288"/>
      <c r="FT28" s="288"/>
      <c r="FU28" s="288"/>
      <c r="FV28" s="288"/>
      <c r="FW28" s="288"/>
      <c r="FX28" s="288"/>
      <c r="FY28" s="288"/>
      <c r="FZ28" s="288"/>
      <c r="GA28" s="288"/>
      <c r="GB28" s="288"/>
      <c r="GC28" s="288"/>
      <c r="GD28" s="288"/>
      <c r="GE28" s="288"/>
      <c r="GF28" s="288"/>
      <c r="GG28" s="288"/>
      <c r="GH28" s="288"/>
      <c r="GI28" s="288"/>
      <c r="GJ28" s="288"/>
      <c r="GK28" s="288"/>
      <c r="GL28" s="288"/>
      <c r="GM28" s="288"/>
      <c r="GN28" s="288"/>
      <c r="GO28" s="288"/>
      <c r="GP28" s="288"/>
      <c r="GQ28" s="288"/>
      <c r="GR28" s="288"/>
      <c r="GS28" s="288"/>
      <c r="GT28" s="288"/>
      <c r="GU28" s="288"/>
      <c r="GV28" s="288"/>
      <c r="GW28" s="288"/>
      <c r="GX28" s="288"/>
      <c r="GY28" s="288"/>
      <c r="GZ28" s="288"/>
      <c r="HA28" s="288"/>
      <c r="HB28" s="288"/>
      <c r="HC28" s="288"/>
      <c r="HD28" s="288"/>
      <c r="HE28" s="288"/>
      <c r="HF28" s="288"/>
      <c r="HG28" s="288"/>
      <c r="HH28" s="288"/>
      <c r="HI28" s="288"/>
      <c r="HJ28" s="288"/>
      <c r="HK28" s="288"/>
      <c r="HL28" s="288"/>
      <c r="HM28" s="288"/>
      <c r="HN28" s="288"/>
      <c r="HO28" s="288"/>
      <c r="HP28" s="288"/>
      <c r="HQ28" s="288"/>
      <c r="HR28" s="288"/>
      <c r="HS28" s="288"/>
      <c r="HT28" s="288"/>
      <c r="HU28" s="288"/>
      <c r="HV28" s="288"/>
      <c r="HW28" s="288"/>
      <c r="HX28" s="288"/>
      <c r="HY28" s="288"/>
      <c r="HZ28" s="288"/>
      <c r="IA28" s="288"/>
      <c r="IB28" s="288"/>
      <c r="IC28" s="288"/>
      <c r="ID28" s="288"/>
      <c r="IE28" s="288"/>
      <c r="IF28" s="288"/>
      <c r="IG28" s="288"/>
      <c r="IH28" s="288"/>
      <c r="II28" s="288"/>
      <c r="IJ28" s="288"/>
      <c r="IK28" s="288"/>
      <c r="IL28" s="288"/>
      <c r="IM28" s="288"/>
      <c r="IN28" s="288"/>
      <c r="IO28" s="288"/>
      <c r="IP28" s="288"/>
      <c r="IQ28" s="288"/>
    </row>
    <row r="29" spans="1:251" s="289" customFormat="1" ht="38.25" customHeight="1">
      <c r="A29" s="238" t="s">
        <v>116</v>
      </c>
      <c r="B29" s="251" t="s">
        <v>117</v>
      </c>
      <c r="C29" s="198" t="s">
        <v>97</v>
      </c>
      <c r="D29" s="198" t="s">
        <v>97</v>
      </c>
      <c r="E29" s="198" t="s">
        <v>97</v>
      </c>
      <c r="F29" s="198" t="s">
        <v>97</v>
      </c>
      <c r="G29" s="141">
        <f t="shared" ref="G29:AC29" si="9">G35</f>
        <v>0</v>
      </c>
      <c r="H29" s="141">
        <f t="shared" si="9"/>
        <v>0</v>
      </c>
      <c r="I29" s="141">
        <f t="shared" si="9"/>
        <v>0</v>
      </c>
      <c r="J29" s="141">
        <f t="shared" si="9"/>
        <v>0</v>
      </c>
      <c r="K29" s="141">
        <f t="shared" si="9"/>
        <v>0</v>
      </c>
      <c r="L29" s="141">
        <f t="shared" si="9"/>
        <v>0</v>
      </c>
      <c r="M29" s="141">
        <f t="shared" si="9"/>
        <v>0</v>
      </c>
      <c r="N29" s="141">
        <f t="shared" si="9"/>
        <v>0</v>
      </c>
      <c r="O29" s="141">
        <f t="shared" si="9"/>
        <v>0</v>
      </c>
      <c r="P29" s="141">
        <f t="shared" si="9"/>
        <v>0</v>
      </c>
      <c r="Q29" s="141">
        <f t="shared" si="9"/>
        <v>0</v>
      </c>
      <c r="R29" s="141">
        <f t="shared" si="9"/>
        <v>0</v>
      </c>
      <c r="S29" s="141">
        <f t="shared" si="9"/>
        <v>0</v>
      </c>
      <c r="T29" s="141">
        <f t="shared" si="9"/>
        <v>0</v>
      </c>
      <c r="U29" s="141">
        <f t="shared" si="9"/>
        <v>0</v>
      </c>
      <c r="V29" s="141">
        <f t="shared" si="9"/>
        <v>0</v>
      </c>
      <c r="W29" s="141">
        <f t="shared" si="9"/>
        <v>0</v>
      </c>
      <c r="X29" s="141">
        <f t="shared" si="9"/>
        <v>0</v>
      </c>
      <c r="Y29" s="141">
        <f t="shared" si="9"/>
        <v>0</v>
      </c>
      <c r="Z29" s="141">
        <f t="shared" si="9"/>
        <v>0</v>
      </c>
      <c r="AA29" s="141">
        <f t="shared" si="9"/>
        <v>0</v>
      </c>
      <c r="AB29" s="141">
        <f t="shared" si="9"/>
        <v>0</v>
      </c>
      <c r="AC29" s="141">
        <f t="shared" si="9"/>
        <v>0</v>
      </c>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8"/>
      <c r="CV29" s="288"/>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8"/>
      <c r="EI29" s="288"/>
      <c r="EJ29" s="288"/>
      <c r="EK29" s="288"/>
      <c r="EL29" s="288"/>
      <c r="EM29" s="288"/>
      <c r="EN29" s="288"/>
      <c r="EO29" s="288"/>
      <c r="EP29" s="288"/>
      <c r="EQ29" s="288"/>
      <c r="ER29" s="288"/>
      <c r="ES29" s="288"/>
      <c r="ET29" s="288"/>
      <c r="EU29" s="288"/>
      <c r="EV29" s="288"/>
      <c r="EW29" s="288"/>
      <c r="EX29" s="288"/>
      <c r="EY29" s="288"/>
      <c r="EZ29" s="288"/>
      <c r="FA29" s="288"/>
      <c r="FB29" s="288"/>
      <c r="FC29" s="288"/>
      <c r="FD29" s="288"/>
      <c r="FE29" s="288"/>
      <c r="FF29" s="288"/>
      <c r="FG29" s="288"/>
      <c r="FH29" s="288"/>
      <c r="FI29" s="288"/>
      <c r="FJ29" s="288"/>
      <c r="FK29" s="288"/>
      <c r="FL29" s="288"/>
      <c r="FM29" s="288"/>
      <c r="FN29" s="288"/>
      <c r="FO29" s="288"/>
      <c r="FP29" s="288"/>
      <c r="FQ29" s="288"/>
      <c r="FR29" s="288"/>
      <c r="FS29" s="288"/>
      <c r="FT29" s="288"/>
      <c r="FU29" s="288"/>
      <c r="FV29" s="288"/>
      <c r="FW29" s="288"/>
      <c r="FX29" s="288"/>
      <c r="FY29" s="288"/>
      <c r="FZ29" s="288"/>
      <c r="GA29" s="288"/>
      <c r="GB29" s="288"/>
      <c r="GC29" s="288"/>
      <c r="GD29" s="288"/>
      <c r="GE29" s="288"/>
      <c r="GF29" s="288"/>
      <c r="GG29" s="288"/>
      <c r="GH29" s="288"/>
      <c r="GI29" s="288"/>
      <c r="GJ29" s="288"/>
      <c r="GK29" s="288"/>
      <c r="GL29" s="288"/>
      <c r="GM29" s="288"/>
      <c r="GN29" s="288"/>
      <c r="GO29" s="288"/>
      <c r="GP29" s="288"/>
      <c r="GQ29" s="288"/>
      <c r="GR29" s="288"/>
      <c r="GS29" s="288"/>
      <c r="GT29" s="288"/>
      <c r="GU29" s="288"/>
      <c r="GV29" s="288"/>
      <c r="GW29" s="288"/>
      <c r="GX29" s="288"/>
      <c r="GY29" s="288"/>
      <c r="GZ29" s="288"/>
      <c r="HA29" s="288"/>
      <c r="HB29" s="288"/>
      <c r="HC29" s="288"/>
      <c r="HD29" s="288"/>
      <c r="HE29" s="288"/>
      <c r="HF29" s="288"/>
      <c r="HG29" s="288"/>
      <c r="HH29" s="288"/>
      <c r="HI29" s="288"/>
      <c r="HJ29" s="288"/>
      <c r="HK29" s="288"/>
      <c r="HL29" s="288"/>
      <c r="HM29" s="288"/>
      <c r="HN29" s="288"/>
      <c r="HO29" s="288"/>
      <c r="HP29" s="288"/>
      <c r="HQ29" s="288"/>
      <c r="HR29" s="288"/>
      <c r="HS29" s="288"/>
      <c r="HT29" s="288"/>
      <c r="HU29" s="288"/>
      <c r="HV29" s="288"/>
      <c r="HW29" s="288"/>
      <c r="HX29" s="288"/>
      <c r="HY29" s="288"/>
      <c r="HZ29" s="288"/>
      <c r="IA29" s="288"/>
      <c r="IB29" s="288"/>
      <c r="IC29" s="288"/>
      <c r="ID29" s="288"/>
      <c r="IE29" s="288"/>
      <c r="IF29" s="288"/>
      <c r="IG29" s="288"/>
      <c r="IH29" s="288"/>
      <c r="II29" s="288"/>
      <c r="IJ29" s="288"/>
      <c r="IK29" s="288"/>
      <c r="IL29" s="288"/>
      <c r="IM29" s="288"/>
      <c r="IN29" s="288"/>
      <c r="IO29" s="288"/>
      <c r="IP29" s="288"/>
      <c r="IQ29" s="288"/>
    </row>
    <row r="30" spans="1:251" s="289" customFormat="1" ht="37.5" customHeight="1">
      <c r="A30" s="238" t="s">
        <v>118</v>
      </c>
      <c r="B30" s="251" t="s">
        <v>119</v>
      </c>
      <c r="C30" s="198" t="s">
        <v>97</v>
      </c>
      <c r="D30" s="198" t="s">
        <v>97</v>
      </c>
      <c r="E30" s="198" t="s">
        <v>97</v>
      </c>
      <c r="F30" s="198" t="s">
        <v>97</v>
      </c>
      <c r="G30" s="141">
        <f t="shared" ref="G30:AC30" si="10">G36</f>
        <v>0</v>
      </c>
      <c r="H30" s="141">
        <f t="shared" si="10"/>
        <v>0</v>
      </c>
      <c r="I30" s="141">
        <f t="shared" si="10"/>
        <v>0</v>
      </c>
      <c r="J30" s="141">
        <f t="shared" si="10"/>
        <v>0</v>
      </c>
      <c r="K30" s="141">
        <f t="shared" si="10"/>
        <v>0</v>
      </c>
      <c r="L30" s="141">
        <f t="shared" si="10"/>
        <v>0</v>
      </c>
      <c r="M30" s="141">
        <f t="shared" si="10"/>
        <v>0</v>
      </c>
      <c r="N30" s="141">
        <f t="shared" si="10"/>
        <v>0</v>
      </c>
      <c r="O30" s="141">
        <f t="shared" si="10"/>
        <v>0</v>
      </c>
      <c r="P30" s="141">
        <f t="shared" si="10"/>
        <v>0</v>
      </c>
      <c r="Q30" s="141">
        <f t="shared" si="10"/>
        <v>0</v>
      </c>
      <c r="R30" s="141">
        <f t="shared" si="10"/>
        <v>0</v>
      </c>
      <c r="S30" s="141">
        <f t="shared" si="10"/>
        <v>0</v>
      </c>
      <c r="T30" s="141">
        <f t="shared" si="10"/>
        <v>0</v>
      </c>
      <c r="U30" s="141">
        <f t="shared" si="10"/>
        <v>0</v>
      </c>
      <c r="V30" s="141">
        <f t="shared" si="10"/>
        <v>0</v>
      </c>
      <c r="W30" s="141">
        <f t="shared" si="10"/>
        <v>0</v>
      </c>
      <c r="X30" s="141">
        <f t="shared" si="10"/>
        <v>0</v>
      </c>
      <c r="Y30" s="141">
        <f t="shared" si="10"/>
        <v>0</v>
      </c>
      <c r="Z30" s="141">
        <f t="shared" si="10"/>
        <v>0</v>
      </c>
      <c r="AA30" s="141">
        <f t="shared" si="10"/>
        <v>0</v>
      </c>
      <c r="AB30" s="141">
        <f t="shared" si="10"/>
        <v>0</v>
      </c>
      <c r="AC30" s="141">
        <f t="shared" si="10"/>
        <v>0</v>
      </c>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c r="DI30" s="288"/>
      <c r="DJ30" s="288"/>
      <c r="DK30" s="288"/>
      <c r="DL30" s="288"/>
      <c r="DM30" s="288"/>
      <c r="DN30" s="288"/>
      <c r="DO30" s="288"/>
      <c r="DP30" s="288"/>
      <c r="DQ30" s="288"/>
      <c r="DR30" s="288"/>
      <c r="DS30" s="288"/>
      <c r="DT30" s="288"/>
      <c r="DU30" s="288"/>
      <c r="DV30" s="288"/>
      <c r="DW30" s="288"/>
      <c r="DX30" s="288"/>
      <c r="DY30" s="288"/>
      <c r="DZ30" s="288"/>
      <c r="EA30" s="288"/>
      <c r="EB30" s="288"/>
      <c r="EC30" s="288"/>
      <c r="ED30" s="288"/>
      <c r="EE30" s="288"/>
      <c r="EF30" s="288"/>
      <c r="EG30" s="288"/>
      <c r="EH30" s="288"/>
      <c r="EI30" s="288"/>
      <c r="EJ30" s="288"/>
      <c r="EK30" s="288"/>
      <c r="EL30" s="288"/>
      <c r="EM30" s="288"/>
      <c r="EN30" s="288"/>
      <c r="EO30" s="288"/>
      <c r="EP30" s="288"/>
      <c r="EQ30" s="288"/>
      <c r="ER30" s="288"/>
      <c r="ES30" s="288"/>
      <c r="ET30" s="288"/>
      <c r="EU30" s="288"/>
      <c r="EV30" s="288"/>
      <c r="EW30" s="288"/>
      <c r="EX30" s="288"/>
      <c r="EY30" s="288"/>
      <c r="EZ30" s="288"/>
      <c r="FA30" s="288"/>
      <c r="FB30" s="288"/>
      <c r="FC30" s="288"/>
      <c r="FD30" s="288"/>
      <c r="FE30" s="288"/>
      <c r="FF30" s="288"/>
      <c r="FG30" s="288"/>
      <c r="FH30" s="288"/>
      <c r="FI30" s="288"/>
      <c r="FJ30" s="288"/>
      <c r="FK30" s="288"/>
      <c r="FL30" s="288"/>
      <c r="FM30" s="288"/>
      <c r="FN30" s="288"/>
      <c r="FO30" s="288"/>
      <c r="FP30" s="288"/>
      <c r="FQ30" s="288"/>
      <c r="FR30" s="288"/>
      <c r="FS30" s="288"/>
      <c r="FT30" s="288"/>
      <c r="FU30" s="288"/>
      <c r="FV30" s="288"/>
      <c r="FW30" s="288"/>
      <c r="FX30" s="288"/>
      <c r="FY30" s="288"/>
      <c r="FZ30" s="288"/>
      <c r="GA30" s="288"/>
      <c r="GB30" s="288"/>
      <c r="GC30" s="288"/>
      <c r="GD30" s="288"/>
      <c r="GE30" s="288"/>
      <c r="GF30" s="288"/>
      <c r="GG30" s="288"/>
      <c r="GH30" s="288"/>
      <c r="GI30" s="288"/>
      <c r="GJ30" s="288"/>
      <c r="GK30" s="288"/>
      <c r="GL30" s="288"/>
      <c r="GM30" s="288"/>
      <c r="GN30" s="288"/>
      <c r="GO30" s="288"/>
      <c r="GP30" s="288"/>
      <c r="GQ30" s="288"/>
      <c r="GR30" s="288"/>
      <c r="GS30" s="288"/>
      <c r="GT30" s="288"/>
      <c r="GU30" s="288"/>
      <c r="GV30" s="288"/>
      <c r="GW30" s="288"/>
      <c r="GX30" s="288"/>
      <c r="GY30" s="288"/>
      <c r="GZ30" s="288"/>
      <c r="HA30" s="288"/>
      <c r="HB30" s="288"/>
      <c r="HC30" s="288"/>
      <c r="HD30" s="288"/>
      <c r="HE30" s="288"/>
      <c r="HF30" s="288"/>
      <c r="HG30" s="288"/>
      <c r="HH30" s="288"/>
      <c r="HI30" s="288"/>
      <c r="HJ30" s="288"/>
      <c r="HK30" s="288"/>
      <c r="HL30" s="288"/>
      <c r="HM30" s="288"/>
      <c r="HN30" s="288"/>
      <c r="HO30" s="288"/>
      <c r="HP30" s="288"/>
      <c r="HQ30" s="288"/>
      <c r="HR30" s="288"/>
      <c r="HS30" s="288"/>
      <c r="HT30" s="288"/>
      <c r="HU30" s="288"/>
      <c r="HV30" s="288"/>
      <c r="HW30" s="288"/>
      <c r="HX30" s="288"/>
      <c r="HY30" s="288"/>
      <c r="HZ30" s="288"/>
      <c r="IA30" s="288"/>
      <c r="IB30" s="288"/>
      <c r="IC30" s="288"/>
      <c r="ID30" s="288"/>
      <c r="IE30" s="288"/>
      <c r="IF30" s="288"/>
      <c r="IG30" s="288"/>
      <c r="IH30" s="288"/>
      <c r="II30" s="288"/>
      <c r="IJ30" s="288"/>
      <c r="IK30" s="288"/>
      <c r="IL30" s="288"/>
      <c r="IM30" s="288"/>
      <c r="IN30" s="288"/>
      <c r="IO30" s="288"/>
      <c r="IP30" s="288"/>
      <c r="IQ30" s="288"/>
    </row>
    <row r="31" spans="1:251" s="289" customFormat="1" ht="38.25" customHeight="1">
      <c r="A31" s="238" t="s">
        <v>120</v>
      </c>
      <c r="B31" s="251" t="s">
        <v>121</v>
      </c>
      <c r="C31" s="198" t="s">
        <v>97</v>
      </c>
      <c r="D31" s="198" t="s">
        <v>97</v>
      </c>
      <c r="E31" s="198" t="s">
        <v>97</v>
      </c>
      <c r="F31" s="198" t="s">
        <v>97</v>
      </c>
      <c r="G31" s="141">
        <f t="shared" ref="G31:AC31" si="11">G37</f>
        <v>0</v>
      </c>
      <c r="H31" s="141">
        <f t="shared" si="11"/>
        <v>0</v>
      </c>
      <c r="I31" s="141">
        <f t="shared" si="11"/>
        <v>0</v>
      </c>
      <c r="J31" s="141">
        <f t="shared" si="11"/>
        <v>0</v>
      </c>
      <c r="K31" s="141">
        <f t="shared" si="11"/>
        <v>0</v>
      </c>
      <c r="L31" s="141">
        <f t="shared" si="11"/>
        <v>0</v>
      </c>
      <c r="M31" s="141">
        <f t="shared" si="11"/>
        <v>0</v>
      </c>
      <c r="N31" s="141">
        <f t="shared" si="11"/>
        <v>0</v>
      </c>
      <c r="O31" s="141">
        <f t="shared" si="11"/>
        <v>0</v>
      </c>
      <c r="P31" s="141">
        <f t="shared" si="11"/>
        <v>0</v>
      </c>
      <c r="Q31" s="141">
        <f t="shared" si="11"/>
        <v>0</v>
      </c>
      <c r="R31" s="141">
        <f t="shared" si="11"/>
        <v>0</v>
      </c>
      <c r="S31" s="141">
        <f t="shared" si="11"/>
        <v>0</v>
      </c>
      <c r="T31" s="141">
        <f t="shared" si="11"/>
        <v>0</v>
      </c>
      <c r="U31" s="141">
        <f t="shared" si="11"/>
        <v>0</v>
      </c>
      <c r="V31" s="141">
        <f t="shared" si="11"/>
        <v>0</v>
      </c>
      <c r="W31" s="141">
        <f t="shared" si="11"/>
        <v>0</v>
      </c>
      <c r="X31" s="141">
        <f t="shared" si="11"/>
        <v>0</v>
      </c>
      <c r="Y31" s="141">
        <f t="shared" si="11"/>
        <v>0</v>
      </c>
      <c r="Z31" s="141">
        <f t="shared" si="11"/>
        <v>0</v>
      </c>
      <c r="AA31" s="141">
        <f t="shared" si="11"/>
        <v>0</v>
      </c>
      <c r="AB31" s="141">
        <f t="shared" si="11"/>
        <v>0</v>
      </c>
      <c r="AC31" s="141">
        <f t="shared" si="11"/>
        <v>0</v>
      </c>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288"/>
      <c r="CY31" s="288"/>
      <c r="CZ31" s="288"/>
      <c r="DA31" s="288"/>
      <c r="DB31" s="288"/>
      <c r="DC31" s="288"/>
      <c r="DD31" s="288"/>
      <c r="DE31" s="288"/>
      <c r="DF31" s="288"/>
      <c r="DG31" s="288"/>
      <c r="DH31" s="288"/>
      <c r="DI31" s="288"/>
      <c r="DJ31" s="288"/>
      <c r="DK31" s="288"/>
      <c r="DL31" s="288"/>
      <c r="DM31" s="288"/>
      <c r="DN31" s="288"/>
      <c r="DO31" s="288"/>
      <c r="DP31" s="288"/>
      <c r="DQ31" s="288"/>
      <c r="DR31" s="288"/>
      <c r="DS31" s="288"/>
      <c r="DT31" s="288"/>
      <c r="DU31" s="288"/>
      <c r="DV31" s="288"/>
      <c r="DW31" s="288"/>
      <c r="DX31" s="288"/>
      <c r="DY31" s="288"/>
      <c r="DZ31" s="288"/>
      <c r="EA31" s="288"/>
      <c r="EB31" s="288"/>
      <c r="EC31" s="288"/>
      <c r="ED31" s="288"/>
      <c r="EE31" s="288"/>
      <c r="EF31" s="288"/>
      <c r="EG31" s="288"/>
      <c r="EH31" s="288"/>
      <c r="EI31" s="288"/>
      <c r="EJ31" s="288"/>
      <c r="EK31" s="288"/>
      <c r="EL31" s="288"/>
      <c r="EM31" s="288"/>
      <c r="EN31" s="288"/>
      <c r="EO31" s="288"/>
      <c r="EP31" s="288"/>
      <c r="EQ31" s="288"/>
      <c r="ER31" s="288"/>
      <c r="ES31" s="288"/>
      <c r="ET31" s="288"/>
      <c r="EU31" s="288"/>
      <c r="EV31" s="288"/>
      <c r="EW31" s="288"/>
      <c r="EX31" s="288"/>
      <c r="EY31" s="288"/>
      <c r="EZ31" s="288"/>
      <c r="FA31" s="288"/>
      <c r="FB31" s="288"/>
      <c r="FC31" s="288"/>
      <c r="FD31" s="288"/>
      <c r="FE31" s="288"/>
      <c r="FF31" s="288"/>
      <c r="FG31" s="288"/>
      <c r="FH31" s="288"/>
      <c r="FI31" s="288"/>
      <c r="FJ31" s="288"/>
      <c r="FK31" s="288"/>
      <c r="FL31" s="288"/>
      <c r="FM31" s="288"/>
      <c r="FN31" s="288"/>
      <c r="FO31" s="288"/>
      <c r="FP31" s="288"/>
      <c r="FQ31" s="288"/>
      <c r="FR31" s="288"/>
      <c r="FS31" s="288"/>
      <c r="FT31" s="288"/>
      <c r="FU31" s="288"/>
      <c r="FV31" s="288"/>
      <c r="FW31" s="288"/>
      <c r="FX31" s="288"/>
      <c r="FY31" s="288"/>
      <c r="FZ31" s="288"/>
      <c r="GA31" s="288"/>
      <c r="GB31" s="288"/>
      <c r="GC31" s="288"/>
      <c r="GD31" s="288"/>
      <c r="GE31" s="288"/>
      <c r="GF31" s="288"/>
      <c r="GG31" s="288"/>
      <c r="GH31" s="288"/>
      <c r="GI31" s="288"/>
      <c r="GJ31" s="288"/>
      <c r="GK31" s="288"/>
      <c r="GL31" s="288"/>
      <c r="GM31" s="288"/>
      <c r="GN31" s="288"/>
      <c r="GO31" s="288"/>
      <c r="GP31" s="288"/>
      <c r="GQ31" s="288"/>
      <c r="GR31" s="288"/>
      <c r="GS31" s="288"/>
      <c r="GT31" s="288"/>
      <c r="GU31" s="288"/>
      <c r="GV31" s="288"/>
      <c r="GW31" s="288"/>
      <c r="GX31" s="288"/>
      <c r="GY31" s="288"/>
      <c r="GZ31" s="288"/>
      <c r="HA31" s="288"/>
      <c r="HB31" s="288"/>
      <c r="HC31" s="288"/>
      <c r="HD31" s="288"/>
      <c r="HE31" s="288"/>
      <c r="HF31" s="288"/>
      <c r="HG31" s="288"/>
      <c r="HH31" s="288"/>
      <c r="HI31" s="288"/>
      <c r="HJ31" s="288"/>
      <c r="HK31" s="288"/>
      <c r="HL31" s="288"/>
      <c r="HM31" s="288"/>
      <c r="HN31" s="288"/>
      <c r="HO31" s="288"/>
      <c r="HP31" s="288"/>
      <c r="HQ31" s="288"/>
      <c r="HR31" s="288"/>
      <c r="HS31" s="288"/>
      <c r="HT31" s="288"/>
      <c r="HU31" s="288"/>
      <c r="HV31" s="288"/>
      <c r="HW31" s="288"/>
      <c r="HX31" s="288"/>
      <c r="HY31" s="288"/>
      <c r="HZ31" s="288"/>
      <c r="IA31" s="288"/>
      <c r="IB31" s="288"/>
      <c r="IC31" s="288"/>
      <c r="ID31" s="288"/>
      <c r="IE31" s="288"/>
      <c r="IF31" s="288"/>
      <c r="IG31" s="288"/>
      <c r="IH31" s="288"/>
      <c r="II31" s="288"/>
      <c r="IJ31" s="288"/>
      <c r="IK31" s="288"/>
      <c r="IL31" s="288"/>
      <c r="IM31" s="288"/>
      <c r="IN31" s="288"/>
      <c r="IO31" s="288"/>
      <c r="IP31" s="288"/>
      <c r="IQ31" s="288"/>
    </row>
    <row r="32" spans="1:251" s="289" customFormat="1" ht="41.25" customHeight="1">
      <c r="A32" s="238" t="s">
        <v>122</v>
      </c>
      <c r="B32" s="251" t="s">
        <v>123</v>
      </c>
      <c r="C32" s="198" t="s">
        <v>97</v>
      </c>
      <c r="D32" s="198" t="s">
        <v>97</v>
      </c>
      <c r="E32" s="198" t="s">
        <v>97</v>
      </c>
      <c r="F32" s="198" t="s">
        <v>97</v>
      </c>
      <c r="G32" s="141">
        <f t="shared" ref="G32:AC32" si="12">G38</f>
        <v>0</v>
      </c>
      <c r="H32" s="141">
        <f t="shared" si="12"/>
        <v>0</v>
      </c>
      <c r="I32" s="141">
        <f t="shared" si="12"/>
        <v>0</v>
      </c>
      <c r="J32" s="141">
        <f t="shared" si="12"/>
        <v>0</v>
      </c>
      <c r="K32" s="141">
        <f t="shared" si="12"/>
        <v>0</v>
      </c>
      <c r="L32" s="141">
        <f t="shared" si="12"/>
        <v>0</v>
      </c>
      <c r="M32" s="141">
        <f t="shared" si="12"/>
        <v>0</v>
      </c>
      <c r="N32" s="141">
        <f t="shared" si="12"/>
        <v>0</v>
      </c>
      <c r="O32" s="141">
        <f t="shared" si="12"/>
        <v>0</v>
      </c>
      <c r="P32" s="141">
        <f t="shared" si="12"/>
        <v>0</v>
      </c>
      <c r="Q32" s="141">
        <f t="shared" si="12"/>
        <v>0</v>
      </c>
      <c r="R32" s="141">
        <f t="shared" si="12"/>
        <v>0</v>
      </c>
      <c r="S32" s="141">
        <f t="shared" si="12"/>
        <v>0</v>
      </c>
      <c r="T32" s="141">
        <f t="shared" si="12"/>
        <v>0</v>
      </c>
      <c r="U32" s="141">
        <f t="shared" si="12"/>
        <v>0</v>
      </c>
      <c r="V32" s="141">
        <f t="shared" si="12"/>
        <v>0</v>
      </c>
      <c r="W32" s="141">
        <f t="shared" si="12"/>
        <v>0</v>
      </c>
      <c r="X32" s="141">
        <f t="shared" si="12"/>
        <v>0</v>
      </c>
      <c r="Y32" s="141">
        <f t="shared" si="12"/>
        <v>0</v>
      </c>
      <c r="Z32" s="141">
        <f t="shared" si="12"/>
        <v>0</v>
      </c>
      <c r="AA32" s="141">
        <f t="shared" si="12"/>
        <v>0</v>
      </c>
      <c r="AB32" s="141">
        <f t="shared" si="12"/>
        <v>0</v>
      </c>
      <c r="AC32" s="141">
        <f t="shared" si="12"/>
        <v>0</v>
      </c>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288"/>
      <c r="CI32" s="288"/>
      <c r="CJ32" s="288"/>
      <c r="CK32" s="288"/>
      <c r="CL32" s="288"/>
      <c r="CM32" s="288"/>
      <c r="CN32" s="288"/>
      <c r="CO32" s="288"/>
      <c r="CP32" s="288"/>
      <c r="CQ32" s="288"/>
      <c r="CR32" s="288"/>
      <c r="CS32" s="288"/>
      <c r="CT32" s="288"/>
      <c r="CU32" s="288"/>
      <c r="CV32" s="288"/>
      <c r="CW32" s="288"/>
      <c r="CX32" s="288"/>
      <c r="CY32" s="288"/>
      <c r="CZ32" s="288"/>
      <c r="DA32" s="288"/>
      <c r="DB32" s="288"/>
      <c r="DC32" s="288"/>
      <c r="DD32" s="288"/>
      <c r="DE32" s="288"/>
      <c r="DF32" s="288"/>
      <c r="DG32" s="288"/>
      <c r="DH32" s="288"/>
      <c r="DI32" s="288"/>
      <c r="DJ32" s="288"/>
      <c r="DK32" s="288"/>
      <c r="DL32" s="288"/>
      <c r="DM32" s="288"/>
      <c r="DN32" s="288"/>
      <c r="DO32" s="288"/>
      <c r="DP32" s="288"/>
      <c r="DQ32" s="288"/>
      <c r="DR32" s="288"/>
      <c r="DS32" s="288"/>
      <c r="DT32" s="288"/>
      <c r="DU32" s="288"/>
      <c r="DV32" s="288"/>
      <c r="DW32" s="288"/>
      <c r="DX32" s="288"/>
      <c r="DY32" s="288"/>
      <c r="DZ32" s="288"/>
      <c r="EA32" s="288"/>
      <c r="EB32" s="288"/>
      <c r="EC32" s="288"/>
      <c r="ED32" s="288"/>
      <c r="EE32" s="288"/>
      <c r="EF32" s="288"/>
      <c r="EG32" s="288"/>
      <c r="EH32" s="288"/>
      <c r="EI32" s="288"/>
      <c r="EJ32" s="288"/>
      <c r="EK32" s="288"/>
      <c r="EL32" s="288"/>
      <c r="EM32" s="288"/>
      <c r="EN32" s="288"/>
      <c r="EO32" s="288"/>
      <c r="EP32" s="288"/>
      <c r="EQ32" s="288"/>
      <c r="ER32" s="288"/>
      <c r="ES32" s="288"/>
      <c r="ET32" s="288"/>
      <c r="EU32" s="288"/>
      <c r="EV32" s="288"/>
      <c r="EW32" s="288"/>
      <c r="EX32" s="288"/>
      <c r="EY32" s="288"/>
      <c r="EZ32" s="288"/>
      <c r="FA32" s="288"/>
      <c r="FB32" s="288"/>
      <c r="FC32" s="288"/>
      <c r="FD32" s="288"/>
      <c r="FE32" s="288"/>
      <c r="FF32" s="288"/>
      <c r="FG32" s="288"/>
      <c r="FH32" s="288"/>
      <c r="FI32" s="288"/>
      <c r="FJ32" s="288"/>
      <c r="FK32" s="288"/>
      <c r="FL32" s="288"/>
      <c r="FM32" s="288"/>
      <c r="FN32" s="288"/>
      <c r="FO32" s="288"/>
      <c r="FP32" s="288"/>
      <c r="FQ32" s="288"/>
      <c r="FR32" s="288"/>
      <c r="FS32" s="288"/>
      <c r="FT32" s="288"/>
      <c r="FU32" s="288"/>
      <c r="FV32" s="288"/>
      <c r="FW32" s="288"/>
      <c r="FX32" s="288"/>
      <c r="FY32" s="288"/>
      <c r="FZ32" s="288"/>
      <c r="GA32" s="288"/>
      <c r="GB32" s="288"/>
      <c r="GC32" s="288"/>
      <c r="GD32" s="288"/>
      <c r="GE32" s="288"/>
      <c r="GF32" s="288"/>
      <c r="GG32" s="288"/>
      <c r="GH32" s="288"/>
      <c r="GI32" s="288"/>
      <c r="GJ32" s="288"/>
      <c r="GK32" s="288"/>
      <c r="GL32" s="288"/>
      <c r="GM32" s="288"/>
      <c r="GN32" s="288"/>
      <c r="GO32" s="288"/>
      <c r="GP32" s="288"/>
      <c r="GQ32" s="288"/>
      <c r="GR32" s="288"/>
      <c r="GS32" s="288"/>
      <c r="GT32" s="288"/>
      <c r="GU32" s="288"/>
      <c r="GV32" s="288"/>
      <c r="GW32" s="288"/>
      <c r="GX32" s="288"/>
      <c r="GY32" s="288"/>
      <c r="GZ32" s="288"/>
      <c r="HA32" s="288"/>
      <c r="HB32" s="288"/>
      <c r="HC32" s="288"/>
      <c r="HD32" s="288"/>
      <c r="HE32" s="288"/>
      <c r="HF32" s="288"/>
      <c r="HG32" s="288"/>
      <c r="HH32" s="288"/>
      <c r="HI32" s="288"/>
      <c r="HJ32" s="288"/>
      <c r="HK32" s="288"/>
      <c r="HL32" s="288"/>
      <c r="HM32" s="288"/>
      <c r="HN32" s="288"/>
      <c r="HO32" s="288"/>
      <c r="HP32" s="288"/>
      <c r="HQ32" s="288"/>
      <c r="HR32" s="288"/>
      <c r="HS32" s="288"/>
      <c r="HT32" s="288"/>
      <c r="HU32" s="288"/>
      <c r="HV32" s="288"/>
      <c r="HW32" s="288"/>
      <c r="HX32" s="288"/>
      <c r="HY32" s="288"/>
      <c r="HZ32" s="288"/>
      <c r="IA32" s="288"/>
      <c r="IB32" s="288"/>
      <c r="IC32" s="288"/>
      <c r="ID32" s="288"/>
      <c r="IE32" s="288"/>
      <c r="IF32" s="288"/>
      <c r="IG32" s="288"/>
      <c r="IH32" s="288"/>
      <c r="II32" s="288"/>
      <c r="IJ32" s="288"/>
      <c r="IK32" s="288"/>
      <c r="IL32" s="288"/>
      <c r="IM32" s="288"/>
      <c r="IN32" s="288"/>
      <c r="IO32" s="288"/>
      <c r="IP32" s="288"/>
      <c r="IQ32" s="288"/>
    </row>
    <row r="33" spans="1:251" s="289" customFormat="1" ht="33" customHeight="1">
      <c r="A33" s="238" t="s">
        <v>124</v>
      </c>
      <c r="B33" s="251" t="s">
        <v>125</v>
      </c>
      <c r="C33" s="198" t="s">
        <v>97</v>
      </c>
      <c r="D33" s="198" t="s">
        <v>97</v>
      </c>
      <c r="E33" s="198" t="s">
        <v>97</v>
      </c>
      <c r="F33" s="198" t="s">
        <v>97</v>
      </c>
      <c r="G33" s="141">
        <f t="shared" ref="G33:AC33" si="13">G39</f>
        <v>0</v>
      </c>
      <c r="H33" s="141">
        <f t="shared" si="13"/>
        <v>0</v>
      </c>
      <c r="I33" s="141">
        <f t="shared" si="13"/>
        <v>0</v>
      </c>
      <c r="J33" s="141">
        <f t="shared" si="13"/>
        <v>0</v>
      </c>
      <c r="K33" s="141">
        <f t="shared" si="13"/>
        <v>0</v>
      </c>
      <c r="L33" s="141">
        <f t="shared" si="13"/>
        <v>0</v>
      </c>
      <c r="M33" s="141">
        <f t="shared" si="13"/>
        <v>0</v>
      </c>
      <c r="N33" s="141">
        <f t="shared" si="13"/>
        <v>0</v>
      </c>
      <c r="O33" s="141">
        <f t="shared" si="13"/>
        <v>0</v>
      </c>
      <c r="P33" s="141">
        <f t="shared" si="13"/>
        <v>0</v>
      </c>
      <c r="Q33" s="141">
        <f t="shared" si="13"/>
        <v>0</v>
      </c>
      <c r="R33" s="141">
        <f t="shared" si="13"/>
        <v>0</v>
      </c>
      <c r="S33" s="141">
        <f t="shared" si="13"/>
        <v>0</v>
      </c>
      <c r="T33" s="141">
        <f t="shared" si="13"/>
        <v>0</v>
      </c>
      <c r="U33" s="141">
        <f t="shared" si="13"/>
        <v>0</v>
      </c>
      <c r="V33" s="141">
        <f t="shared" si="13"/>
        <v>0</v>
      </c>
      <c r="W33" s="141">
        <f t="shared" si="13"/>
        <v>0</v>
      </c>
      <c r="X33" s="141">
        <f t="shared" si="13"/>
        <v>0</v>
      </c>
      <c r="Y33" s="141">
        <f t="shared" si="13"/>
        <v>0</v>
      </c>
      <c r="Z33" s="141">
        <f t="shared" si="13"/>
        <v>0</v>
      </c>
      <c r="AA33" s="141">
        <f t="shared" si="13"/>
        <v>0</v>
      </c>
      <c r="AB33" s="141">
        <f t="shared" si="13"/>
        <v>0</v>
      </c>
      <c r="AC33" s="141">
        <f t="shared" si="13"/>
        <v>0</v>
      </c>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c r="CI33" s="288"/>
      <c r="CJ33" s="288"/>
      <c r="CK33" s="288"/>
      <c r="CL33" s="288"/>
      <c r="CM33" s="288"/>
      <c r="CN33" s="288"/>
      <c r="CO33" s="288"/>
      <c r="CP33" s="288"/>
      <c r="CQ33" s="288"/>
      <c r="CR33" s="288"/>
      <c r="CS33" s="288"/>
      <c r="CT33" s="288"/>
      <c r="CU33" s="288"/>
      <c r="CV33" s="288"/>
      <c r="CW33" s="288"/>
      <c r="CX33" s="288"/>
      <c r="CY33" s="288"/>
      <c r="CZ33" s="288"/>
      <c r="DA33" s="288"/>
      <c r="DB33" s="288"/>
      <c r="DC33" s="288"/>
      <c r="DD33" s="288"/>
      <c r="DE33" s="288"/>
      <c r="DF33" s="288"/>
      <c r="DG33" s="288"/>
      <c r="DH33" s="288"/>
      <c r="DI33" s="288"/>
      <c r="DJ33" s="288"/>
      <c r="DK33" s="288"/>
      <c r="DL33" s="288"/>
      <c r="DM33" s="288"/>
      <c r="DN33" s="288"/>
      <c r="DO33" s="288"/>
      <c r="DP33" s="288"/>
      <c r="DQ33" s="288"/>
      <c r="DR33" s="288"/>
      <c r="DS33" s="288"/>
      <c r="DT33" s="288"/>
      <c r="DU33" s="288"/>
      <c r="DV33" s="288"/>
      <c r="DW33" s="288"/>
      <c r="DX33" s="288"/>
      <c r="DY33" s="288"/>
      <c r="DZ33" s="288"/>
      <c r="EA33" s="288"/>
      <c r="EB33" s="288"/>
      <c r="EC33" s="288"/>
      <c r="ED33" s="288"/>
      <c r="EE33" s="288"/>
      <c r="EF33" s="288"/>
      <c r="EG33" s="288"/>
      <c r="EH33" s="288"/>
      <c r="EI33" s="288"/>
      <c r="EJ33" s="288"/>
      <c r="EK33" s="288"/>
      <c r="EL33" s="288"/>
      <c r="EM33" s="288"/>
      <c r="EN33" s="288"/>
      <c r="EO33" s="288"/>
      <c r="EP33" s="288"/>
      <c r="EQ33" s="288"/>
      <c r="ER33" s="288"/>
      <c r="ES33" s="288"/>
      <c r="ET33" s="288"/>
      <c r="EU33" s="288"/>
      <c r="EV33" s="288"/>
      <c r="EW33" s="288"/>
      <c r="EX33" s="288"/>
      <c r="EY33" s="288"/>
      <c r="EZ33" s="288"/>
      <c r="FA33" s="288"/>
      <c r="FB33" s="288"/>
      <c r="FC33" s="288"/>
      <c r="FD33" s="288"/>
      <c r="FE33" s="288"/>
      <c r="FF33" s="288"/>
      <c r="FG33" s="288"/>
      <c r="FH33" s="288"/>
      <c r="FI33" s="288"/>
      <c r="FJ33" s="288"/>
      <c r="FK33" s="288"/>
      <c r="FL33" s="288"/>
      <c r="FM33" s="288"/>
      <c r="FN33" s="288"/>
      <c r="FO33" s="288"/>
      <c r="FP33" s="288"/>
      <c r="FQ33" s="288"/>
      <c r="FR33" s="288"/>
      <c r="FS33" s="288"/>
      <c r="FT33" s="288"/>
      <c r="FU33" s="288"/>
      <c r="FV33" s="288"/>
      <c r="FW33" s="288"/>
      <c r="FX33" s="288"/>
      <c r="FY33" s="288"/>
      <c r="FZ33" s="288"/>
      <c r="GA33" s="288"/>
      <c r="GB33" s="288"/>
      <c r="GC33" s="288"/>
      <c r="GD33" s="288"/>
      <c r="GE33" s="288"/>
      <c r="GF33" s="288"/>
      <c r="GG33" s="288"/>
      <c r="GH33" s="288"/>
      <c r="GI33" s="288"/>
      <c r="GJ33" s="288"/>
      <c r="GK33" s="288"/>
      <c r="GL33" s="288"/>
      <c r="GM33" s="288"/>
      <c r="GN33" s="288"/>
      <c r="GO33" s="288"/>
      <c r="GP33" s="288"/>
      <c r="GQ33" s="288"/>
      <c r="GR33" s="288"/>
      <c r="GS33" s="288"/>
      <c r="GT33" s="288"/>
      <c r="GU33" s="288"/>
      <c r="GV33" s="288"/>
      <c r="GW33" s="288"/>
      <c r="GX33" s="288"/>
      <c r="GY33" s="288"/>
      <c r="GZ33" s="288"/>
      <c r="HA33" s="288"/>
      <c r="HB33" s="288"/>
      <c r="HC33" s="288"/>
      <c r="HD33" s="288"/>
      <c r="HE33" s="288"/>
      <c r="HF33" s="288"/>
      <c r="HG33" s="288"/>
      <c r="HH33" s="288"/>
      <c r="HI33" s="288"/>
      <c r="HJ33" s="288"/>
      <c r="HK33" s="288"/>
      <c r="HL33" s="288"/>
      <c r="HM33" s="288"/>
      <c r="HN33" s="288"/>
      <c r="HO33" s="288"/>
      <c r="HP33" s="288"/>
      <c r="HQ33" s="288"/>
      <c r="HR33" s="288"/>
      <c r="HS33" s="288"/>
      <c r="HT33" s="288"/>
      <c r="HU33" s="288"/>
      <c r="HV33" s="288"/>
      <c r="HW33" s="288"/>
      <c r="HX33" s="288"/>
      <c r="HY33" s="288"/>
      <c r="HZ33" s="288"/>
      <c r="IA33" s="288"/>
      <c r="IB33" s="288"/>
      <c r="IC33" s="288"/>
      <c r="ID33" s="288"/>
      <c r="IE33" s="288"/>
      <c r="IF33" s="288"/>
      <c r="IG33" s="288"/>
      <c r="IH33" s="288"/>
      <c r="II33" s="288"/>
      <c r="IJ33" s="288"/>
      <c r="IK33" s="288"/>
      <c r="IL33" s="288"/>
      <c r="IM33" s="288"/>
      <c r="IN33" s="288"/>
      <c r="IO33" s="288"/>
      <c r="IP33" s="288"/>
      <c r="IQ33" s="288"/>
    </row>
    <row r="34" spans="1:251" s="289" customFormat="1" ht="39.75" customHeight="1">
      <c r="A34" s="238" t="s">
        <v>126</v>
      </c>
      <c r="B34" s="251" t="s">
        <v>127</v>
      </c>
      <c r="C34" s="198" t="s">
        <v>97</v>
      </c>
      <c r="D34" s="198" t="s">
        <v>97</v>
      </c>
      <c r="E34" s="198" t="s">
        <v>97</v>
      </c>
      <c r="F34" s="198" t="s">
        <v>97</v>
      </c>
      <c r="G34" s="141">
        <f t="shared" ref="G34:AC34" si="14">G40</f>
        <v>0</v>
      </c>
      <c r="H34" s="141">
        <f t="shared" si="14"/>
        <v>0</v>
      </c>
      <c r="I34" s="141">
        <f t="shared" si="14"/>
        <v>0</v>
      </c>
      <c r="J34" s="141">
        <f t="shared" si="14"/>
        <v>0</v>
      </c>
      <c r="K34" s="141">
        <f t="shared" si="14"/>
        <v>0</v>
      </c>
      <c r="L34" s="141">
        <f t="shared" si="14"/>
        <v>0</v>
      </c>
      <c r="M34" s="141">
        <f t="shared" si="14"/>
        <v>0</v>
      </c>
      <c r="N34" s="141">
        <f t="shared" si="14"/>
        <v>0</v>
      </c>
      <c r="O34" s="141">
        <f t="shared" si="14"/>
        <v>0</v>
      </c>
      <c r="P34" s="141">
        <f t="shared" si="14"/>
        <v>0</v>
      </c>
      <c r="Q34" s="141">
        <f t="shared" si="14"/>
        <v>0</v>
      </c>
      <c r="R34" s="141">
        <f t="shared" si="14"/>
        <v>0</v>
      </c>
      <c r="S34" s="141">
        <f t="shared" si="14"/>
        <v>0</v>
      </c>
      <c r="T34" s="141">
        <f t="shared" si="14"/>
        <v>0</v>
      </c>
      <c r="U34" s="141">
        <f t="shared" si="14"/>
        <v>0</v>
      </c>
      <c r="V34" s="141">
        <f t="shared" si="14"/>
        <v>0</v>
      </c>
      <c r="W34" s="141">
        <f t="shared" si="14"/>
        <v>0</v>
      </c>
      <c r="X34" s="141">
        <f t="shared" si="14"/>
        <v>0</v>
      </c>
      <c r="Y34" s="141">
        <f t="shared" si="14"/>
        <v>0</v>
      </c>
      <c r="Z34" s="141">
        <f t="shared" si="14"/>
        <v>0</v>
      </c>
      <c r="AA34" s="141">
        <f t="shared" si="14"/>
        <v>0</v>
      </c>
      <c r="AB34" s="141">
        <f t="shared" si="14"/>
        <v>0</v>
      </c>
      <c r="AC34" s="141">
        <f t="shared" si="14"/>
        <v>0</v>
      </c>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88"/>
      <c r="CO34" s="288"/>
      <c r="CP34" s="288"/>
      <c r="CQ34" s="288"/>
      <c r="CR34" s="288"/>
      <c r="CS34" s="288"/>
      <c r="CT34" s="288"/>
      <c r="CU34" s="288"/>
      <c r="CV34" s="288"/>
      <c r="CW34" s="288"/>
      <c r="CX34" s="288"/>
      <c r="CY34" s="288"/>
      <c r="CZ34" s="288"/>
      <c r="DA34" s="288"/>
      <c r="DB34" s="288"/>
      <c r="DC34" s="288"/>
      <c r="DD34" s="288"/>
      <c r="DE34" s="288"/>
      <c r="DF34" s="288"/>
      <c r="DG34" s="288"/>
      <c r="DH34" s="288"/>
      <c r="DI34" s="288"/>
      <c r="DJ34" s="288"/>
      <c r="DK34" s="288"/>
      <c r="DL34" s="288"/>
      <c r="DM34" s="288"/>
      <c r="DN34" s="288"/>
      <c r="DO34" s="288"/>
      <c r="DP34" s="288"/>
      <c r="DQ34" s="288"/>
      <c r="DR34" s="288"/>
      <c r="DS34" s="288"/>
      <c r="DT34" s="288"/>
      <c r="DU34" s="288"/>
      <c r="DV34" s="288"/>
      <c r="DW34" s="288"/>
      <c r="DX34" s="288"/>
      <c r="DY34" s="288"/>
      <c r="DZ34" s="288"/>
      <c r="EA34" s="288"/>
      <c r="EB34" s="288"/>
      <c r="EC34" s="288"/>
      <c r="ED34" s="288"/>
      <c r="EE34" s="288"/>
      <c r="EF34" s="288"/>
      <c r="EG34" s="288"/>
      <c r="EH34" s="288"/>
      <c r="EI34" s="288"/>
      <c r="EJ34" s="288"/>
      <c r="EK34" s="288"/>
      <c r="EL34" s="288"/>
      <c r="EM34" s="288"/>
      <c r="EN34" s="288"/>
      <c r="EO34" s="288"/>
      <c r="EP34" s="288"/>
      <c r="EQ34" s="288"/>
      <c r="ER34" s="288"/>
      <c r="ES34" s="288"/>
      <c r="ET34" s="288"/>
      <c r="EU34" s="288"/>
      <c r="EV34" s="288"/>
      <c r="EW34" s="288"/>
      <c r="EX34" s="288"/>
      <c r="EY34" s="288"/>
      <c r="EZ34" s="288"/>
      <c r="FA34" s="288"/>
      <c r="FB34" s="288"/>
      <c r="FC34" s="288"/>
      <c r="FD34" s="288"/>
      <c r="FE34" s="288"/>
      <c r="FF34" s="288"/>
      <c r="FG34" s="288"/>
      <c r="FH34" s="288"/>
      <c r="FI34" s="288"/>
      <c r="FJ34" s="288"/>
      <c r="FK34" s="288"/>
      <c r="FL34" s="288"/>
      <c r="FM34" s="288"/>
      <c r="FN34" s="288"/>
      <c r="FO34" s="288"/>
      <c r="FP34" s="288"/>
      <c r="FQ34" s="288"/>
      <c r="FR34" s="288"/>
      <c r="FS34" s="288"/>
      <c r="FT34" s="288"/>
      <c r="FU34" s="288"/>
      <c r="FV34" s="288"/>
      <c r="FW34" s="288"/>
      <c r="FX34" s="288"/>
      <c r="FY34" s="288"/>
      <c r="FZ34" s="288"/>
      <c r="GA34" s="288"/>
      <c r="GB34" s="288"/>
      <c r="GC34" s="288"/>
      <c r="GD34" s="288"/>
      <c r="GE34" s="288"/>
      <c r="GF34" s="288"/>
      <c r="GG34" s="288"/>
      <c r="GH34" s="288"/>
      <c r="GI34" s="288"/>
      <c r="GJ34" s="288"/>
      <c r="GK34" s="288"/>
      <c r="GL34" s="288"/>
      <c r="GM34" s="288"/>
      <c r="GN34" s="288"/>
      <c r="GO34" s="288"/>
      <c r="GP34" s="288"/>
      <c r="GQ34" s="288"/>
      <c r="GR34" s="288"/>
      <c r="GS34" s="288"/>
      <c r="GT34" s="288"/>
      <c r="GU34" s="288"/>
      <c r="GV34" s="288"/>
      <c r="GW34" s="288"/>
      <c r="GX34" s="288"/>
      <c r="GY34" s="288"/>
      <c r="GZ34" s="288"/>
      <c r="HA34" s="288"/>
      <c r="HB34" s="288"/>
      <c r="HC34" s="288"/>
      <c r="HD34" s="288"/>
      <c r="HE34" s="288"/>
      <c r="HF34" s="288"/>
      <c r="HG34" s="288"/>
      <c r="HH34" s="288"/>
      <c r="HI34" s="288"/>
      <c r="HJ34" s="288"/>
      <c r="HK34" s="288"/>
      <c r="HL34" s="288"/>
      <c r="HM34" s="288"/>
      <c r="HN34" s="288"/>
      <c r="HO34" s="288"/>
      <c r="HP34" s="288"/>
      <c r="HQ34" s="288"/>
      <c r="HR34" s="288"/>
      <c r="HS34" s="288"/>
      <c r="HT34" s="288"/>
      <c r="HU34" s="288"/>
      <c r="HV34" s="288"/>
      <c r="HW34" s="288"/>
      <c r="HX34" s="288"/>
      <c r="HY34" s="288"/>
      <c r="HZ34" s="288"/>
      <c r="IA34" s="288"/>
      <c r="IB34" s="288"/>
      <c r="IC34" s="288"/>
      <c r="ID34" s="288"/>
      <c r="IE34" s="288"/>
      <c r="IF34" s="288"/>
      <c r="IG34" s="288"/>
      <c r="IH34" s="288"/>
      <c r="II34" s="288"/>
      <c r="IJ34" s="288"/>
      <c r="IK34" s="288"/>
      <c r="IL34" s="288"/>
      <c r="IM34" s="288"/>
      <c r="IN34" s="288"/>
      <c r="IO34" s="288"/>
      <c r="IP34" s="288"/>
      <c r="IQ34" s="288"/>
    </row>
    <row r="35" spans="1:251" s="289" customFormat="1" ht="25.5" customHeight="1">
      <c r="A35" s="238" t="s">
        <v>128</v>
      </c>
      <c r="B35" s="251" t="s">
        <v>129</v>
      </c>
      <c r="C35" s="198" t="s">
        <v>97</v>
      </c>
      <c r="D35" s="198" t="s">
        <v>97</v>
      </c>
      <c r="E35" s="198" t="s">
        <v>97</v>
      </c>
      <c r="F35" s="198" t="s">
        <v>97</v>
      </c>
      <c r="G35" s="141">
        <f t="shared" ref="G35:AC35" si="15">G41</f>
        <v>0</v>
      </c>
      <c r="H35" s="141">
        <f t="shared" si="15"/>
        <v>0</v>
      </c>
      <c r="I35" s="141">
        <f t="shared" si="15"/>
        <v>0</v>
      </c>
      <c r="J35" s="141">
        <f t="shared" si="15"/>
        <v>0</v>
      </c>
      <c r="K35" s="141">
        <f t="shared" si="15"/>
        <v>0</v>
      </c>
      <c r="L35" s="141">
        <f t="shared" si="15"/>
        <v>0</v>
      </c>
      <c r="M35" s="141">
        <f t="shared" si="15"/>
        <v>0</v>
      </c>
      <c r="N35" s="141">
        <f t="shared" si="15"/>
        <v>0</v>
      </c>
      <c r="O35" s="141">
        <f t="shared" si="15"/>
        <v>0</v>
      </c>
      <c r="P35" s="141">
        <f t="shared" si="15"/>
        <v>0</v>
      </c>
      <c r="Q35" s="141">
        <f t="shared" si="15"/>
        <v>0</v>
      </c>
      <c r="R35" s="141">
        <f t="shared" si="15"/>
        <v>0</v>
      </c>
      <c r="S35" s="141">
        <f t="shared" si="15"/>
        <v>0</v>
      </c>
      <c r="T35" s="141">
        <f t="shared" si="15"/>
        <v>0</v>
      </c>
      <c r="U35" s="141">
        <f t="shared" si="15"/>
        <v>0</v>
      </c>
      <c r="V35" s="141">
        <f t="shared" si="15"/>
        <v>0</v>
      </c>
      <c r="W35" s="141">
        <f t="shared" si="15"/>
        <v>0</v>
      </c>
      <c r="X35" s="141">
        <f t="shared" si="15"/>
        <v>0</v>
      </c>
      <c r="Y35" s="141">
        <f t="shared" si="15"/>
        <v>0</v>
      </c>
      <c r="Z35" s="141">
        <f t="shared" si="15"/>
        <v>0</v>
      </c>
      <c r="AA35" s="141">
        <f t="shared" si="15"/>
        <v>0</v>
      </c>
      <c r="AB35" s="141">
        <f t="shared" si="15"/>
        <v>0</v>
      </c>
      <c r="AC35" s="141">
        <f t="shared" si="15"/>
        <v>0</v>
      </c>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288"/>
      <c r="EA35" s="288"/>
      <c r="EB35" s="288"/>
      <c r="EC35" s="288"/>
      <c r="ED35" s="288"/>
      <c r="EE35" s="288"/>
      <c r="EF35" s="288"/>
      <c r="EG35" s="288"/>
      <c r="EH35" s="288"/>
      <c r="EI35" s="288"/>
      <c r="EJ35" s="288"/>
      <c r="EK35" s="288"/>
      <c r="EL35" s="288"/>
      <c r="EM35" s="288"/>
      <c r="EN35" s="288"/>
      <c r="EO35" s="288"/>
      <c r="EP35" s="288"/>
      <c r="EQ35" s="288"/>
      <c r="ER35" s="288"/>
      <c r="ES35" s="288"/>
      <c r="ET35" s="288"/>
      <c r="EU35" s="288"/>
      <c r="EV35" s="288"/>
      <c r="EW35" s="288"/>
      <c r="EX35" s="288"/>
      <c r="EY35" s="288"/>
      <c r="EZ35" s="288"/>
      <c r="FA35" s="288"/>
      <c r="FB35" s="288"/>
      <c r="FC35" s="288"/>
      <c r="FD35" s="288"/>
      <c r="FE35" s="288"/>
      <c r="FF35" s="288"/>
      <c r="FG35" s="288"/>
      <c r="FH35" s="288"/>
      <c r="FI35" s="288"/>
      <c r="FJ35" s="288"/>
      <c r="FK35" s="288"/>
      <c r="FL35" s="288"/>
      <c r="FM35" s="288"/>
      <c r="FN35" s="288"/>
      <c r="FO35" s="288"/>
      <c r="FP35" s="288"/>
      <c r="FQ35" s="288"/>
      <c r="FR35" s="288"/>
      <c r="FS35" s="288"/>
      <c r="FT35" s="288"/>
      <c r="FU35" s="288"/>
      <c r="FV35" s="288"/>
      <c r="FW35" s="288"/>
      <c r="FX35" s="288"/>
      <c r="FY35" s="288"/>
      <c r="FZ35" s="288"/>
      <c r="GA35" s="288"/>
      <c r="GB35" s="288"/>
      <c r="GC35" s="288"/>
      <c r="GD35" s="288"/>
      <c r="GE35" s="288"/>
      <c r="GF35" s="288"/>
      <c r="GG35" s="288"/>
      <c r="GH35" s="288"/>
      <c r="GI35" s="288"/>
      <c r="GJ35" s="288"/>
      <c r="GK35" s="288"/>
      <c r="GL35" s="288"/>
      <c r="GM35" s="288"/>
      <c r="GN35" s="288"/>
      <c r="GO35" s="288"/>
      <c r="GP35" s="288"/>
      <c r="GQ35" s="288"/>
      <c r="GR35" s="288"/>
      <c r="GS35" s="288"/>
      <c r="GT35" s="288"/>
      <c r="GU35" s="288"/>
      <c r="GV35" s="288"/>
      <c r="GW35" s="288"/>
      <c r="GX35" s="288"/>
      <c r="GY35" s="288"/>
      <c r="GZ35" s="288"/>
      <c r="HA35" s="288"/>
      <c r="HB35" s="288"/>
      <c r="HC35" s="288"/>
      <c r="HD35" s="288"/>
      <c r="HE35" s="288"/>
      <c r="HF35" s="288"/>
      <c r="HG35" s="288"/>
      <c r="HH35" s="288"/>
      <c r="HI35" s="288"/>
      <c r="HJ35" s="288"/>
      <c r="HK35" s="288"/>
      <c r="HL35" s="288"/>
      <c r="HM35" s="288"/>
      <c r="HN35" s="288"/>
      <c r="HO35" s="288"/>
      <c r="HP35" s="288"/>
      <c r="HQ35" s="288"/>
      <c r="HR35" s="288"/>
      <c r="HS35" s="288"/>
      <c r="HT35" s="288"/>
      <c r="HU35" s="288"/>
      <c r="HV35" s="288"/>
      <c r="HW35" s="288"/>
      <c r="HX35" s="288"/>
      <c r="HY35" s="288"/>
      <c r="HZ35" s="288"/>
      <c r="IA35" s="288"/>
      <c r="IB35" s="288"/>
      <c r="IC35" s="288"/>
      <c r="ID35" s="288"/>
      <c r="IE35" s="288"/>
      <c r="IF35" s="288"/>
      <c r="IG35" s="288"/>
      <c r="IH35" s="288"/>
      <c r="II35" s="288"/>
      <c r="IJ35" s="288"/>
      <c r="IK35" s="288"/>
      <c r="IL35" s="288"/>
      <c r="IM35" s="288"/>
      <c r="IN35" s="288"/>
      <c r="IO35" s="288"/>
      <c r="IP35" s="288"/>
      <c r="IQ35" s="288"/>
    </row>
    <row r="36" spans="1:251" s="289" customFormat="1" ht="65.25" customHeight="1">
      <c r="A36" s="238" t="s">
        <v>128</v>
      </c>
      <c r="B36" s="251" t="s">
        <v>130</v>
      </c>
      <c r="C36" s="198" t="s">
        <v>97</v>
      </c>
      <c r="D36" s="198" t="s">
        <v>97</v>
      </c>
      <c r="E36" s="198" t="s">
        <v>97</v>
      </c>
      <c r="F36" s="198" t="s">
        <v>97</v>
      </c>
      <c r="G36" s="141">
        <f t="shared" ref="G36:AC36" si="16">G42</f>
        <v>0</v>
      </c>
      <c r="H36" s="141">
        <f t="shared" si="16"/>
        <v>0</v>
      </c>
      <c r="I36" s="141">
        <f t="shared" si="16"/>
        <v>0</v>
      </c>
      <c r="J36" s="141">
        <f t="shared" si="16"/>
        <v>0</v>
      </c>
      <c r="K36" s="141">
        <f t="shared" si="16"/>
        <v>0</v>
      </c>
      <c r="L36" s="141">
        <f t="shared" si="16"/>
        <v>0</v>
      </c>
      <c r="M36" s="141">
        <f t="shared" si="16"/>
        <v>0</v>
      </c>
      <c r="N36" s="141">
        <f t="shared" si="16"/>
        <v>0</v>
      </c>
      <c r="O36" s="141">
        <f t="shared" si="16"/>
        <v>0</v>
      </c>
      <c r="P36" s="141">
        <f t="shared" si="16"/>
        <v>0</v>
      </c>
      <c r="Q36" s="141">
        <f t="shared" si="16"/>
        <v>0</v>
      </c>
      <c r="R36" s="141">
        <f t="shared" si="16"/>
        <v>0</v>
      </c>
      <c r="S36" s="141">
        <f t="shared" si="16"/>
        <v>0</v>
      </c>
      <c r="T36" s="141">
        <f t="shared" si="16"/>
        <v>0</v>
      </c>
      <c r="U36" s="141">
        <f t="shared" si="16"/>
        <v>0</v>
      </c>
      <c r="V36" s="141">
        <f t="shared" si="16"/>
        <v>0</v>
      </c>
      <c r="W36" s="141">
        <f t="shared" si="16"/>
        <v>0</v>
      </c>
      <c r="X36" s="141">
        <f t="shared" si="16"/>
        <v>0</v>
      </c>
      <c r="Y36" s="141">
        <f t="shared" si="16"/>
        <v>0</v>
      </c>
      <c r="Z36" s="141">
        <f t="shared" si="16"/>
        <v>0</v>
      </c>
      <c r="AA36" s="141">
        <f t="shared" si="16"/>
        <v>0</v>
      </c>
      <c r="AB36" s="141">
        <f t="shared" si="16"/>
        <v>0</v>
      </c>
      <c r="AC36" s="141">
        <f t="shared" si="16"/>
        <v>0</v>
      </c>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c r="EJ36" s="288"/>
      <c r="EK36" s="288"/>
      <c r="EL36" s="288"/>
      <c r="EM36" s="288"/>
      <c r="EN36" s="288"/>
      <c r="EO36" s="288"/>
      <c r="EP36" s="288"/>
      <c r="EQ36" s="288"/>
      <c r="ER36" s="288"/>
      <c r="ES36" s="288"/>
      <c r="ET36" s="288"/>
      <c r="EU36" s="288"/>
      <c r="EV36" s="288"/>
      <c r="EW36" s="288"/>
      <c r="EX36" s="288"/>
      <c r="EY36" s="288"/>
      <c r="EZ36" s="288"/>
      <c r="FA36" s="288"/>
      <c r="FB36" s="288"/>
      <c r="FC36" s="288"/>
      <c r="FD36" s="288"/>
      <c r="FE36" s="288"/>
      <c r="FF36" s="288"/>
      <c r="FG36" s="288"/>
      <c r="FH36" s="288"/>
      <c r="FI36" s="288"/>
      <c r="FJ36" s="288"/>
      <c r="FK36" s="288"/>
      <c r="FL36" s="288"/>
      <c r="FM36" s="288"/>
      <c r="FN36" s="288"/>
      <c r="FO36" s="288"/>
      <c r="FP36" s="288"/>
      <c r="FQ36" s="288"/>
      <c r="FR36" s="288"/>
      <c r="FS36" s="288"/>
      <c r="FT36" s="288"/>
      <c r="FU36" s="288"/>
      <c r="FV36" s="288"/>
      <c r="FW36" s="288"/>
      <c r="FX36" s="288"/>
      <c r="FY36" s="288"/>
      <c r="FZ36" s="288"/>
      <c r="GA36" s="288"/>
      <c r="GB36" s="288"/>
      <c r="GC36" s="288"/>
      <c r="GD36" s="288"/>
      <c r="GE36" s="288"/>
      <c r="GF36" s="288"/>
      <c r="GG36" s="288"/>
      <c r="GH36" s="288"/>
      <c r="GI36" s="288"/>
      <c r="GJ36" s="288"/>
      <c r="GK36" s="288"/>
      <c r="GL36" s="288"/>
      <c r="GM36" s="288"/>
      <c r="GN36" s="288"/>
      <c r="GO36" s="288"/>
      <c r="GP36" s="288"/>
      <c r="GQ36" s="288"/>
      <c r="GR36" s="288"/>
      <c r="GS36" s="288"/>
      <c r="GT36" s="288"/>
      <c r="GU36" s="288"/>
      <c r="GV36" s="288"/>
      <c r="GW36" s="288"/>
      <c r="GX36" s="288"/>
      <c r="GY36" s="288"/>
      <c r="GZ36" s="288"/>
      <c r="HA36" s="288"/>
      <c r="HB36" s="288"/>
      <c r="HC36" s="288"/>
      <c r="HD36" s="288"/>
      <c r="HE36" s="288"/>
      <c r="HF36" s="288"/>
      <c r="HG36" s="288"/>
      <c r="HH36" s="288"/>
      <c r="HI36" s="288"/>
      <c r="HJ36" s="288"/>
      <c r="HK36" s="288"/>
      <c r="HL36" s="288"/>
      <c r="HM36" s="288"/>
      <c r="HN36" s="288"/>
      <c r="HO36" s="288"/>
      <c r="HP36" s="288"/>
      <c r="HQ36" s="288"/>
      <c r="HR36" s="288"/>
      <c r="HS36" s="288"/>
      <c r="HT36" s="288"/>
      <c r="HU36" s="288"/>
      <c r="HV36" s="288"/>
      <c r="HW36" s="288"/>
      <c r="HX36" s="288"/>
      <c r="HY36" s="288"/>
      <c r="HZ36" s="288"/>
      <c r="IA36" s="288"/>
      <c r="IB36" s="288"/>
      <c r="IC36" s="288"/>
      <c r="ID36" s="288"/>
      <c r="IE36" s="288"/>
      <c r="IF36" s="288"/>
      <c r="IG36" s="288"/>
      <c r="IH36" s="288"/>
      <c r="II36" s="288"/>
      <c r="IJ36" s="288"/>
      <c r="IK36" s="288"/>
      <c r="IL36" s="288"/>
      <c r="IM36" s="288"/>
      <c r="IN36" s="288"/>
      <c r="IO36" s="288"/>
      <c r="IP36" s="288"/>
      <c r="IQ36" s="288"/>
    </row>
    <row r="37" spans="1:251" s="287" customFormat="1" ht="51.75" customHeight="1">
      <c r="A37" s="238" t="s">
        <v>128</v>
      </c>
      <c r="B37" s="251" t="s">
        <v>131</v>
      </c>
      <c r="C37" s="198" t="s">
        <v>97</v>
      </c>
      <c r="D37" s="198" t="s">
        <v>97</v>
      </c>
      <c r="E37" s="198" t="s">
        <v>97</v>
      </c>
      <c r="F37" s="198" t="s">
        <v>97</v>
      </c>
      <c r="G37" s="141">
        <f t="shared" ref="G37:AC37" si="17">G43</f>
        <v>0</v>
      </c>
      <c r="H37" s="141">
        <f t="shared" si="17"/>
        <v>0</v>
      </c>
      <c r="I37" s="141">
        <f t="shared" si="17"/>
        <v>0</v>
      </c>
      <c r="J37" s="141">
        <f t="shared" si="17"/>
        <v>0</v>
      </c>
      <c r="K37" s="141">
        <f t="shared" si="17"/>
        <v>0</v>
      </c>
      <c r="L37" s="141">
        <f t="shared" si="17"/>
        <v>0</v>
      </c>
      <c r="M37" s="141">
        <f t="shared" si="17"/>
        <v>0</v>
      </c>
      <c r="N37" s="141">
        <f t="shared" si="17"/>
        <v>0</v>
      </c>
      <c r="O37" s="141">
        <f t="shared" si="17"/>
        <v>0</v>
      </c>
      <c r="P37" s="141">
        <f t="shared" si="17"/>
        <v>0</v>
      </c>
      <c r="Q37" s="141">
        <f t="shared" si="17"/>
        <v>0</v>
      </c>
      <c r="R37" s="141">
        <f t="shared" si="17"/>
        <v>0</v>
      </c>
      <c r="S37" s="141">
        <f t="shared" si="17"/>
        <v>0</v>
      </c>
      <c r="T37" s="141">
        <f t="shared" si="17"/>
        <v>0</v>
      </c>
      <c r="U37" s="141">
        <f t="shared" si="17"/>
        <v>0</v>
      </c>
      <c r="V37" s="141">
        <f t="shared" si="17"/>
        <v>0</v>
      </c>
      <c r="W37" s="141">
        <f t="shared" si="17"/>
        <v>0</v>
      </c>
      <c r="X37" s="141">
        <f t="shared" si="17"/>
        <v>0</v>
      </c>
      <c r="Y37" s="141">
        <f t="shared" si="17"/>
        <v>0</v>
      </c>
      <c r="Z37" s="141">
        <f t="shared" si="17"/>
        <v>0</v>
      </c>
      <c r="AA37" s="141">
        <f t="shared" si="17"/>
        <v>0</v>
      </c>
      <c r="AB37" s="141">
        <f t="shared" si="17"/>
        <v>0</v>
      </c>
      <c r="AC37" s="141">
        <f t="shared" si="17"/>
        <v>0</v>
      </c>
      <c r="BF37" s="288"/>
      <c r="BG37" s="288"/>
      <c r="BH37" s="288"/>
      <c r="BI37" s="288"/>
      <c r="BJ37" s="288"/>
    </row>
    <row r="38" spans="1:251" s="287" customFormat="1" ht="54.75" customHeight="1">
      <c r="A38" s="238" t="s">
        <v>128</v>
      </c>
      <c r="B38" s="251" t="s">
        <v>132</v>
      </c>
      <c r="C38" s="198" t="s">
        <v>97</v>
      </c>
      <c r="D38" s="198" t="s">
        <v>97</v>
      </c>
      <c r="E38" s="198" t="s">
        <v>97</v>
      </c>
      <c r="F38" s="198" t="s">
        <v>97</v>
      </c>
      <c r="G38" s="141">
        <f t="shared" ref="G38:AC38" si="18">G44</f>
        <v>0</v>
      </c>
      <c r="H38" s="141">
        <f t="shared" si="18"/>
        <v>0</v>
      </c>
      <c r="I38" s="141">
        <f t="shared" si="18"/>
        <v>0</v>
      </c>
      <c r="J38" s="141">
        <f t="shared" si="18"/>
        <v>0</v>
      </c>
      <c r="K38" s="141">
        <f t="shared" si="18"/>
        <v>0</v>
      </c>
      <c r="L38" s="141">
        <f t="shared" si="18"/>
        <v>0</v>
      </c>
      <c r="M38" s="141">
        <f t="shared" si="18"/>
        <v>0</v>
      </c>
      <c r="N38" s="141">
        <f t="shared" si="18"/>
        <v>0</v>
      </c>
      <c r="O38" s="141">
        <f t="shared" si="18"/>
        <v>0</v>
      </c>
      <c r="P38" s="141">
        <f t="shared" si="18"/>
        <v>0</v>
      </c>
      <c r="Q38" s="141">
        <f t="shared" si="18"/>
        <v>0</v>
      </c>
      <c r="R38" s="141">
        <f t="shared" si="18"/>
        <v>0</v>
      </c>
      <c r="S38" s="141">
        <f t="shared" si="18"/>
        <v>0</v>
      </c>
      <c r="T38" s="141">
        <f t="shared" si="18"/>
        <v>0</v>
      </c>
      <c r="U38" s="141">
        <f t="shared" si="18"/>
        <v>0</v>
      </c>
      <c r="V38" s="141">
        <f t="shared" si="18"/>
        <v>0</v>
      </c>
      <c r="W38" s="141">
        <f t="shared" si="18"/>
        <v>0</v>
      </c>
      <c r="X38" s="141">
        <f t="shared" si="18"/>
        <v>0</v>
      </c>
      <c r="Y38" s="141">
        <f t="shared" si="18"/>
        <v>0</v>
      </c>
      <c r="Z38" s="141">
        <f t="shared" si="18"/>
        <v>0</v>
      </c>
      <c r="AA38" s="141">
        <f t="shared" si="18"/>
        <v>0</v>
      </c>
      <c r="AB38" s="141">
        <f t="shared" si="18"/>
        <v>0</v>
      </c>
      <c r="AC38" s="141">
        <f t="shared" si="18"/>
        <v>0</v>
      </c>
      <c r="BF38" s="288"/>
      <c r="BG38" s="288"/>
      <c r="BH38" s="288"/>
      <c r="BI38" s="288"/>
      <c r="BJ38" s="288"/>
    </row>
    <row r="39" spans="1:251" s="287" customFormat="1" ht="23.25" customHeight="1">
      <c r="A39" s="238" t="s">
        <v>133</v>
      </c>
      <c r="B39" s="251" t="s">
        <v>129</v>
      </c>
      <c r="C39" s="198" t="s">
        <v>97</v>
      </c>
      <c r="D39" s="198" t="s">
        <v>97</v>
      </c>
      <c r="E39" s="198" t="s">
        <v>97</v>
      </c>
      <c r="F39" s="198" t="s">
        <v>97</v>
      </c>
      <c r="G39" s="141">
        <f t="shared" ref="G39:AC39" si="19">G45</f>
        <v>0</v>
      </c>
      <c r="H39" s="141">
        <f t="shared" si="19"/>
        <v>0</v>
      </c>
      <c r="I39" s="141">
        <f t="shared" si="19"/>
        <v>0</v>
      </c>
      <c r="J39" s="141">
        <f t="shared" si="19"/>
        <v>0</v>
      </c>
      <c r="K39" s="141">
        <f t="shared" si="19"/>
        <v>0</v>
      </c>
      <c r="L39" s="141">
        <f t="shared" si="19"/>
        <v>0</v>
      </c>
      <c r="M39" s="141">
        <f t="shared" si="19"/>
        <v>0</v>
      </c>
      <c r="N39" s="141">
        <f t="shared" si="19"/>
        <v>0</v>
      </c>
      <c r="O39" s="141">
        <f t="shared" si="19"/>
        <v>0</v>
      </c>
      <c r="P39" s="141">
        <f t="shared" si="19"/>
        <v>0</v>
      </c>
      <c r="Q39" s="141">
        <f t="shared" si="19"/>
        <v>0</v>
      </c>
      <c r="R39" s="141">
        <f t="shared" si="19"/>
        <v>0</v>
      </c>
      <c r="S39" s="141">
        <f t="shared" si="19"/>
        <v>0</v>
      </c>
      <c r="T39" s="141">
        <f t="shared" si="19"/>
        <v>0</v>
      </c>
      <c r="U39" s="141">
        <f t="shared" si="19"/>
        <v>0</v>
      </c>
      <c r="V39" s="141">
        <f t="shared" si="19"/>
        <v>0</v>
      </c>
      <c r="W39" s="141">
        <f t="shared" si="19"/>
        <v>0</v>
      </c>
      <c r="X39" s="141">
        <f t="shared" si="19"/>
        <v>0</v>
      </c>
      <c r="Y39" s="141">
        <f t="shared" si="19"/>
        <v>0</v>
      </c>
      <c r="Z39" s="141">
        <f t="shared" si="19"/>
        <v>0</v>
      </c>
      <c r="AA39" s="141">
        <f t="shared" si="19"/>
        <v>0</v>
      </c>
      <c r="AB39" s="141">
        <f t="shared" si="19"/>
        <v>0</v>
      </c>
      <c r="AC39" s="141">
        <f t="shared" si="19"/>
        <v>0</v>
      </c>
      <c r="BF39" s="288"/>
      <c r="BG39" s="288"/>
      <c r="BH39" s="288"/>
      <c r="BI39" s="288"/>
      <c r="BJ39" s="288"/>
    </row>
    <row r="40" spans="1:251" s="287" customFormat="1" ht="63">
      <c r="A40" s="238" t="s">
        <v>133</v>
      </c>
      <c r="B40" s="251" t="s">
        <v>130</v>
      </c>
      <c r="C40" s="198" t="s">
        <v>97</v>
      </c>
      <c r="D40" s="198" t="s">
        <v>97</v>
      </c>
      <c r="E40" s="198" t="s">
        <v>97</v>
      </c>
      <c r="F40" s="198" t="s">
        <v>97</v>
      </c>
      <c r="G40" s="141">
        <f t="shared" ref="G40:AC40" si="20">G46</f>
        <v>0</v>
      </c>
      <c r="H40" s="141">
        <f t="shared" si="20"/>
        <v>0</v>
      </c>
      <c r="I40" s="141">
        <f t="shared" si="20"/>
        <v>0</v>
      </c>
      <c r="J40" s="141">
        <f t="shared" si="20"/>
        <v>0</v>
      </c>
      <c r="K40" s="141">
        <f t="shared" si="20"/>
        <v>0</v>
      </c>
      <c r="L40" s="141">
        <f t="shared" si="20"/>
        <v>0</v>
      </c>
      <c r="M40" s="141">
        <f t="shared" si="20"/>
        <v>0</v>
      </c>
      <c r="N40" s="141">
        <f t="shared" si="20"/>
        <v>0</v>
      </c>
      <c r="O40" s="141">
        <f t="shared" si="20"/>
        <v>0</v>
      </c>
      <c r="P40" s="141">
        <f t="shared" si="20"/>
        <v>0</v>
      </c>
      <c r="Q40" s="141">
        <f t="shared" si="20"/>
        <v>0</v>
      </c>
      <c r="R40" s="141">
        <f t="shared" si="20"/>
        <v>0</v>
      </c>
      <c r="S40" s="141">
        <f t="shared" si="20"/>
        <v>0</v>
      </c>
      <c r="T40" s="141">
        <f t="shared" si="20"/>
        <v>0</v>
      </c>
      <c r="U40" s="141">
        <f t="shared" si="20"/>
        <v>0</v>
      </c>
      <c r="V40" s="141">
        <f t="shared" si="20"/>
        <v>0</v>
      </c>
      <c r="W40" s="141">
        <f t="shared" si="20"/>
        <v>0</v>
      </c>
      <c r="X40" s="141">
        <f t="shared" si="20"/>
        <v>0</v>
      </c>
      <c r="Y40" s="141">
        <f t="shared" si="20"/>
        <v>0</v>
      </c>
      <c r="Z40" s="141">
        <f t="shared" si="20"/>
        <v>0</v>
      </c>
      <c r="AA40" s="141">
        <f t="shared" si="20"/>
        <v>0</v>
      </c>
      <c r="AB40" s="141">
        <f t="shared" si="20"/>
        <v>0</v>
      </c>
      <c r="AC40" s="141">
        <f t="shared" si="20"/>
        <v>0</v>
      </c>
      <c r="BF40" s="288"/>
      <c r="BG40" s="288"/>
      <c r="BH40" s="288"/>
      <c r="BI40" s="288"/>
      <c r="BJ40" s="288"/>
    </row>
    <row r="41" spans="1:251" s="287" customFormat="1" ht="17.25" customHeight="1">
      <c r="A41" s="238" t="s">
        <v>133</v>
      </c>
      <c r="B41" s="251" t="s">
        <v>131</v>
      </c>
      <c r="C41" s="198" t="s">
        <v>97</v>
      </c>
      <c r="D41" s="198" t="s">
        <v>97</v>
      </c>
      <c r="E41" s="198" t="s">
        <v>97</v>
      </c>
      <c r="F41" s="198" t="s">
        <v>97</v>
      </c>
      <c r="G41" s="141">
        <f t="shared" ref="G41:AC41" si="21">G47</f>
        <v>0</v>
      </c>
      <c r="H41" s="141">
        <f t="shared" si="21"/>
        <v>0</v>
      </c>
      <c r="I41" s="141">
        <f t="shared" si="21"/>
        <v>0</v>
      </c>
      <c r="J41" s="141">
        <f t="shared" si="21"/>
        <v>0</v>
      </c>
      <c r="K41" s="141">
        <f t="shared" si="21"/>
        <v>0</v>
      </c>
      <c r="L41" s="141">
        <f t="shared" si="21"/>
        <v>0</v>
      </c>
      <c r="M41" s="141">
        <f t="shared" si="21"/>
        <v>0</v>
      </c>
      <c r="N41" s="141">
        <f t="shared" si="21"/>
        <v>0</v>
      </c>
      <c r="O41" s="141">
        <f t="shared" si="21"/>
        <v>0</v>
      </c>
      <c r="P41" s="141">
        <f t="shared" si="21"/>
        <v>0</v>
      </c>
      <c r="Q41" s="141">
        <f t="shared" si="21"/>
        <v>0</v>
      </c>
      <c r="R41" s="141">
        <f t="shared" si="21"/>
        <v>0</v>
      </c>
      <c r="S41" s="141">
        <f t="shared" si="21"/>
        <v>0</v>
      </c>
      <c r="T41" s="141">
        <f t="shared" si="21"/>
        <v>0</v>
      </c>
      <c r="U41" s="141">
        <f t="shared" si="21"/>
        <v>0</v>
      </c>
      <c r="V41" s="141">
        <f t="shared" si="21"/>
        <v>0</v>
      </c>
      <c r="W41" s="141">
        <f t="shared" si="21"/>
        <v>0</v>
      </c>
      <c r="X41" s="141">
        <f t="shared" si="21"/>
        <v>0</v>
      </c>
      <c r="Y41" s="141">
        <f t="shared" si="21"/>
        <v>0</v>
      </c>
      <c r="Z41" s="141">
        <f t="shared" si="21"/>
        <v>0</v>
      </c>
      <c r="AA41" s="141">
        <f t="shared" si="21"/>
        <v>0</v>
      </c>
      <c r="AB41" s="141">
        <f t="shared" si="21"/>
        <v>0</v>
      </c>
      <c r="AC41" s="141">
        <f t="shared" si="21"/>
        <v>0</v>
      </c>
      <c r="BF41" s="288"/>
      <c r="BG41" s="288"/>
      <c r="BH41" s="288"/>
      <c r="BI41" s="288"/>
      <c r="BJ41" s="288"/>
    </row>
    <row r="42" spans="1:251" s="287" customFormat="1" ht="59.25" customHeight="1">
      <c r="A42" s="238" t="s">
        <v>133</v>
      </c>
      <c r="B42" s="251" t="s">
        <v>134</v>
      </c>
      <c r="C42" s="198" t="s">
        <v>97</v>
      </c>
      <c r="D42" s="198" t="s">
        <v>97</v>
      </c>
      <c r="E42" s="198" t="s">
        <v>97</v>
      </c>
      <c r="F42" s="198" t="s">
        <v>97</v>
      </c>
      <c r="G42" s="141">
        <f t="shared" ref="G42:AC42" si="22">G48</f>
        <v>0</v>
      </c>
      <c r="H42" s="141">
        <f t="shared" si="22"/>
        <v>0</v>
      </c>
      <c r="I42" s="141">
        <f t="shared" si="22"/>
        <v>0</v>
      </c>
      <c r="J42" s="141">
        <f t="shared" si="22"/>
        <v>0</v>
      </c>
      <c r="K42" s="141">
        <f t="shared" si="22"/>
        <v>0</v>
      </c>
      <c r="L42" s="141">
        <f t="shared" si="22"/>
        <v>0</v>
      </c>
      <c r="M42" s="141">
        <f t="shared" si="22"/>
        <v>0</v>
      </c>
      <c r="N42" s="141">
        <f t="shared" si="22"/>
        <v>0</v>
      </c>
      <c r="O42" s="141">
        <f t="shared" si="22"/>
        <v>0</v>
      </c>
      <c r="P42" s="141">
        <f t="shared" si="22"/>
        <v>0</v>
      </c>
      <c r="Q42" s="141">
        <f t="shared" si="22"/>
        <v>0</v>
      </c>
      <c r="R42" s="141">
        <f t="shared" si="22"/>
        <v>0</v>
      </c>
      <c r="S42" s="141">
        <f t="shared" si="22"/>
        <v>0</v>
      </c>
      <c r="T42" s="141">
        <f t="shared" si="22"/>
        <v>0</v>
      </c>
      <c r="U42" s="141">
        <f t="shared" si="22"/>
        <v>0</v>
      </c>
      <c r="V42" s="141">
        <f t="shared" si="22"/>
        <v>0</v>
      </c>
      <c r="W42" s="141">
        <f t="shared" si="22"/>
        <v>0</v>
      </c>
      <c r="X42" s="141">
        <f t="shared" si="22"/>
        <v>0</v>
      </c>
      <c r="Y42" s="141">
        <f t="shared" si="22"/>
        <v>0</v>
      </c>
      <c r="Z42" s="141">
        <f t="shared" si="22"/>
        <v>0</v>
      </c>
      <c r="AA42" s="141">
        <f t="shared" si="22"/>
        <v>0</v>
      </c>
      <c r="AB42" s="141">
        <f t="shared" si="22"/>
        <v>0</v>
      </c>
      <c r="AC42" s="141">
        <f t="shared" si="22"/>
        <v>0</v>
      </c>
      <c r="BF42" s="288"/>
      <c r="BG42" s="288"/>
      <c r="BH42" s="288"/>
      <c r="BI42" s="288"/>
      <c r="BJ42" s="288"/>
    </row>
    <row r="43" spans="1:251" s="287" customFormat="1" ht="54" customHeight="1">
      <c r="A43" s="238" t="s">
        <v>135</v>
      </c>
      <c r="B43" s="251" t="s">
        <v>136</v>
      </c>
      <c r="C43" s="198" t="s">
        <v>97</v>
      </c>
      <c r="D43" s="198" t="s">
        <v>97</v>
      </c>
      <c r="E43" s="198" t="s">
        <v>97</v>
      </c>
      <c r="F43" s="198" t="s">
        <v>97</v>
      </c>
      <c r="G43" s="141">
        <f t="shared" ref="G43:AC43" si="23">G49</f>
        <v>0</v>
      </c>
      <c r="H43" s="141">
        <f t="shared" si="23"/>
        <v>0</v>
      </c>
      <c r="I43" s="141">
        <f t="shared" si="23"/>
        <v>0</v>
      </c>
      <c r="J43" s="141">
        <f t="shared" si="23"/>
        <v>0</v>
      </c>
      <c r="K43" s="141">
        <f t="shared" si="23"/>
        <v>0</v>
      </c>
      <c r="L43" s="141">
        <f t="shared" si="23"/>
        <v>0</v>
      </c>
      <c r="M43" s="141">
        <f t="shared" si="23"/>
        <v>0</v>
      </c>
      <c r="N43" s="141">
        <f t="shared" si="23"/>
        <v>0</v>
      </c>
      <c r="O43" s="141">
        <f t="shared" si="23"/>
        <v>0</v>
      </c>
      <c r="P43" s="141">
        <f t="shared" si="23"/>
        <v>0</v>
      </c>
      <c r="Q43" s="141">
        <f t="shared" si="23"/>
        <v>0</v>
      </c>
      <c r="R43" s="141">
        <f t="shared" si="23"/>
        <v>0</v>
      </c>
      <c r="S43" s="141">
        <f t="shared" si="23"/>
        <v>0</v>
      </c>
      <c r="T43" s="141">
        <f t="shared" si="23"/>
        <v>0</v>
      </c>
      <c r="U43" s="141">
        <f t="shared" si="23"/>
        <v>0</v>
      </c>
      <c r="V43" s="141">
        <f t="shared" si="23"/>
        <v>0</v>
      </c>
      <c r="W43" s="141">
        <f t="shared" si="23"/>
        <v>0</v>
      </c>
      <c r="X43" s="141">
        <f t="shared" si="23"/>
        <v>0</v>
      </c>
      <c r="Y43" s="141">
        <f t="shared" si="23"/>
        <v>0</v>
      </c>
      <c r="Z43" s="141">
        <f t="shared" si="23"/>
        <v>0</v>
      </c>
      <c r="AA43" s="141">
        <f t="shared" si="23"/>
        <v>0</v>
      </c>
      <c r="AB43" s="141">
        <f t="shared" si="23"/>
        <v>0</v>
      </c>
      <c r="AC43" s="141">
        <f t="shared" si="23"/>
        <v>0</v>
      </c>
      <c r="BF43" s="288"/>
      <c r="BG43" s="288"/>
      <c r="BH43" s="288"/>
      <c r="BI43" s="288"/>
      <c r="BJ43" s="288"/>
    </row>
    <row r="44" spans="1:251" s="287" customFormat="1" ht="19.5" customHeight="1">
      <c r="A44" s="238" t="s">
        <v>137</v>
      </c>
      <c r="B44" s="251" t="s">
        <v>138</v>
      </c>
      <c r="C44" s="198" t="s">
        <v>97</v>
      </c>
      <c r="D44" s="198" t="s">
        <v>97</v>
      </c>
      <c r="E44" s="198" t="s">
        <v>97</v>
      </c>
      <c r="F44" s="198" t="s">
        <v>97</v>
      </c>
      <c r="G44" s="141">
        <f t="shared" ref="G44:AC44" si="24">G50</f>
        <v>0</v>
      </c>
      <c r="H44" s="141">
        <f t="shared" si="24"/>
        <v>0</v>
      </c>
      <c r="I44" s="141">
        <f t="shared" si="24"/>
        <v>0</v>
      </c>
      <c r="J44" s="141">
        <f t="shared" si="24"/>
        <v>0</v>
      </c>
      <c r="K44" s="141">
        <f t="shared" si="24"/>
        <v>0</v>
      </c>
      <c r="L44" s="141">
        <f t="shared" si="24"/>
        <v>0</v>
      </c>
      <c r="M44" s="141">
        <f t="shared" si="24"/>
        <v>0</v>
      </c>
      <c r="N44" s="141">
        <f t="shared" si="24"/>
        <v>0</v>
      </c>
      <c r="O44" s="141">
        <f t="shared" si="24"/>
        <v>0</v>
      </c>
      <c r="P44" s="141">
        <f t="shared" si="24"/>
        <v>0</v>
      </c>
      <c r="Q44" s="141">
        <f t="shared" si="24"/>
        <v>0</v>
      </c>
      <c r="R44" s="141">
        <f t="shared" si="24"/>
        <v>0</v>
      </c>
      <c r="S44" s="141">
        <f t="shared" si="24"/>
        <v>0</v>
      </c>
      <c r="T44" s="141">
        <f t="shared" si="24"/>
        <v>0</v>
      </c>
      <c r="U44" s="141">
        <f t="shared" si="24"/>
        <v>0</v>
      </c>
      <c r="V44" s="141">
        <f t="shared" si="24"/>
        <v>0</v>
      </c>
      <c r="W44" s="141">
        <f t="shared" si="24"/>
        <v>0</v>
      </c>
      <c r="X44" s="141">
        <f t="shared" si="24"/>
        <v>0</v>
      </c>
      <c r="Y44" s="141">
        <f t="shared" si="24"/>
        <v>0</v>
      </c>
      <c r="Z44" s="141">
        <f t="shared" si="24"/>
        <v>0</v>
      </c>
      <c r="AA44" s="141">
        <f t="shared" si="24"/>
        <v>0</v>
      </c>
      <c r="AB44" s="141">
        <f t="shared" si="24"/>
        <v>0</v>
      </c>
      <c r="AC44" s="141">
        <f t="shared" si="24"/>
        <v>0</v>
      </c>
      <c r="BF44" s="288"/>
      <c r="BG44" s="288"/>
      <c r="BH44" s="288"/>
      <c r="BI44" s="288"/>
      <c r="BJ44" s="288"/>
    </row>
    <row r="45" spans="1:251" s="287" customFormat="1" ht="37.5" customHeight="1">
      <c r="A45" s="238" t="s">
        <v>139</v>
      </c>
      <c r="B45" s="251" t="s">
        <v>140</v>
      </c>
      <c r="C45" s="198" t="s">
        <v>97</v>
      </c>
      <c r="D45" s="198" t="s">
        <v>97</v>
      </c>
      <c r="E45" s="198" t="s">
        <v>97</v>
      </c>
      <c r="F45" s="198" t="s">
        <v>97</v>
      </c>
      <c r="G45" s="141">
        <f t="shared" ref="G45:AC45" si="25">G51</f>
        <v>0</v>
      </c>
      <c r="H45" s="141">
        <f t="shared" si="25"/>
        <v>0</v>
      </c>
      <c r="I45" s="141">
        <f t="shared" si="25"/>
        <v>0</v>
      </c>
      <c r="J45" s="141">
        <f t="shared" si="25"/>
        <v>0</v>
      </c>
      <c r="K45" s="141">
        <f t="shared" si="25"/>
        <v>0</v>
      </c>
      <c r="L45" s="141">
        <f t="shared" si="25"/>
        <v>0</v>
      </c>
      <c r="M45" s="141">
        <f t="shared" si="25"/>
        <v>0</v>
      </c>
      <c r="N45" s="141">
        <f t="shared" si="25"/>
        <v>0</v>
      </c>
      <c r="O45" s="141">
        <f t="shared" si="25"/>
        <v>0</v>
      </c>
      <c r="P45" s="141">
        <f t="shared" si="25"/>
        <v>0</v>
      </c>
      <c r="Q45" s="141">
        <f t="shared" si="25"/>
        <v>0</v>
      </c>
      <c r="R45" s="141">
        <f t="shared" si="25"/>
        <v>0</v>
      </c>
      <c r="S45" s="141">
        <f t="shared" si="25"/>
        <v>0</v>
      </c>
      <c r="T45" s="141">
        <f t="shared" si="25"/>
        <v>0</v>
      </c>
      <c r="U45" s="141">
        <f t="shared" si="25"/>
        <v>0</v>
      </c>
      <c r="V45" s="141">
        <f t="shared" si="25"/>
        <v>0</v>
      </c>
      <c r="W45" s="141">
        <f t="shared" si="25"/>
        <v>0</v>
      </c>
      <c r="X45" s="141">
        <f t="shared" si="25"/>
        <v>0</v>
      </c>
      <c r="Y45" s="141">
        <f t="shared" si="25"/>
        <v>0</v>
      </c>
      <c r="Z45" s="141">
        <f t="shared" si="25"/>
        <v>0</v>
      </c>
      <c r="AA45" s="141">
        <f t="shared" si="25"/>
        <v>0</v>
      </c>
      <c r="AB45" s="141">
        <f t="shared" si="25"/>
        <v>0</v>
      </c>
      <c r="AC45" s="141">
        <f t="shared" si="25"/>
        <v>0</v>
      </c>
      <c r="BF45" s="288"/>
      <c r="BG45" s="288"/>
      <c r="BH45" s="288"/>
      <c r="BI45" s="288"/>
      <c r="BJ45" s="288"/>
    </row>
    <row r="46" spans="1:251" s="287" customFormat="1" ht="33.75" customHeight="1">
      <c r="A46" s="256" t="s">
        <v>141</v>
      </c>
      <c r="B46" s="257" t="s">
        <v>142</v>
      </c>
      <c r="C46" s="258" t="s">
        <v>97</v>
      </c>
      <c r="D46" s="198" t="s">
        <v>97</v>
      </c>
      <c r="E46" s="198" t="s">
        <v>97</v>
      </c>
      <c r="F46" s="198" t="s">
        <v>97</v>
      </c>
      <c r="G46" s="141">
        <f t="shared" ref="G46:AC46" si="26">G52</f>
        <v>0</v>
      </c>
      <c r="H46" s="141">
        <f t="shared" si="26"/>
        <v>0</v>
      </c>
      <c r="I46" s="141">
        <f t="shared" si="26"/>
        <v>0</v>
      </c>
      <c r="J46" s="141">
        <f t="shared" si="26"/>
        <v>0</v>
      </c>
      <c r="K46" s="141">
        <f t="shared" si="26"/>
        <v>0</v>
      </c>
      <c r="L46" s="141">
        <f t="shared" si="26"/>
        <v>0</v>
      </c>
      <c r="M46" s="141">
        <f t="shared" si="26"/>
        <v>0</v>
      </c>
      <c r="N46" s="141">
        <f t="shared" si="26"/>
        <v>0</v>
      </c>
      <c r="O46" s="141">
        <f t="shared" si="26"/>
        <v>0</v>
      </c>
      <c r="P46" s="141">
        <f t="shared" si="26"/>
        <v>0</v>
      </c>
      <c r="Q46" s="141">
        <f t="shared" si="26"/>
        <v>0</v>
      </c>
      <c r="R46" s="141">
        <f t="shared" si="26"/>
        <v>0</v>
      </c>
      <c r="S46" s="141">
        <f t="shared" si="26"/>
        <v>0</v>
      </c>
      <c r="T46" s="141">
        <f t="shared" si="26"/>
        <v>0</v>
      </c>
      <c r="U46" s="141">
        <f t="shared" si="26"/>
        <v>0</v>
      </c>
      <c r="V46" s="141">
        <f t="shared" si="26"/>
        <v>0</v>
      </c>
      <c r="W46" s="141">
        <f t="shared" si="26"/>
        <v>0</v>
      </c>
      <c r="X46" s="141">
        <f t="shared" si="26"/>
        <v>0</v>
      </c>
      <c r="Y46" s="141">
        <f t="shared" si="26"/>
        <v>0</v>
      </c>
      <c r="Z46" s="141">
        <f t="shared" si="26"/>
        <v>0</v>
      </c>
      <c r="AA46" s="141">
        <f t="shared" si="26"/>
        <v>0</v>
      </c>
      <c r="AB46" s="141">
        <f t="shared" si="26"/>
        <v>0</v>
      </c>
      <c r="AC46" s="141">
        <f t="shared" si="26"/>
        <v>0</v>
      </c>
      <c r="BF46" s="288"/>
      <c r="BG46" s="288"/>
      <c r="BH46" s="288"/>
      <c r="BI46" s="288"/>
      <c r="BJ46" s="288"/>
    </row>
    <row r="47" spans="1:251" s="287" customFormat="1" ht="31.5">
      <c r="A47" s="238" t="s">
        <v>143</v>
      </c>
      <c r="B47" s="251" t="s">
        <v>144</v>
      </c>
      <c r="C47" s="198" t="s">
        <v>97</v>
      </c>
      <c r="D47" s="198" t="s">
        <v>97</v>
      </c>
      <c r="E47" s="198" t="s">
        <v>97</v>
      </c>
      <c r="F47" s="198" t="s">
        <v>97</v>
      </c>
      <c r="G47" s="141">
        <f t="shared" ref="G47:AC47" si="27">G53</f>
        <v>0</v>
      </c>
      <c r="H47" s="141">
        <f t="shared" si="27"/>
        <v>0</v>
      </c>
      <c r="I47" s="141">
        <f t="shared" si="27"/>
        <v>0</v>
      </c>
      <c r="J47" s="141">
        <f t="shared" si="27"/>
        <v>0</v>
      </c>
      <c r="K47" s="141">
        <f t="shared" si="27"/>
        <v>0</v>
      </c>
      <c r="L47" s="141">
        <f t="shared" si="27"/>
        <v>0</v>
      </c>
      <c r="M47" s="141">
        <f t="shared" si="27"/>
        <v>0</v>
      </c>
      <c r="N47" s="141">
        <f t="shared" si="27"/>
        <v>0</v>
      </c>
      <c r="O47" s="141">
        <f t="shared" si="27"/>
        <v>0</v>
      </c>
      <c r="P47" s="141">
        <f t="shared" si="27"/>
        <v>0</v>
      </c>
      <c r="Q47" s="141">
        <f t="shared" si="27"/>
        <v>0</v>
      </c>
      <c r="R47" s="141">
        <f t="shared" si="27"/>
        <v>0</v>
      </c>
      <c r="S47" s="141">
        <f t="shared" si="27"/>
        <v>0</v>
      </c>
      <c r="T47" s="141">
        <f t="shared" si="27"/>
        <v>0</v>
      </c>
      <c r="U47" s="141">
        <f t="shared" si="27"/>
        <v>0</v>
      </c>
      <c r="V47" s="141">
        <f t="shared" si="27"/>
        <v>0</v>
      </c>
      <c r="W47" s="141">
        <f t="shared" si="27"/>
        <v>0</v>
      </c>
      <c r="X47" s="141">
        <f t="shared" si="27"/>
        <v>0</v>
      </c>
      <c r="Y47" s="141">
        <f t="shared" si="27"/>
        <v>0</v>
      </c>
      <c r="Z47" s="141">
        <f t="shared" si="27"/>
        <v>0</v>
      </c>
      <c r="AA47" s="141">
        <f t="shared" si="27"/>
        <v>0</v>
      </c>
      <c r="AB47" s="141">
        <f t="shared" si="27"/>
        <v>0</v>
      </c>
      <c r="AC47" s="141">
        <f t="shared" si="27"/>
        <v>0</v>
      </c>
      <c r="BF47" s="288"/>
      <c r="BG47" s="288"/>
      <c r="BH47" s="288"/>
      <c r="BI47" s="288"/>
      <c r="BJ47" s="288"/>
    </row>
    <row r="48" spans="1:251" s="287" customFormat="1" ht="28.5" customHeight="1">
      <c r="A48" s="256" t="s">
        <v>145</v>
      </c>
      <c r="B48" s="257" t="s">
        <v>146</v>
      </c>
      <c r="C48" s="258" t="s">
        <v>97</v>
      </c>
      <c r="D48" s="144" t="s">
        <v>97</v>
      </c>
      <c r="E48" s="144" t="s">
        <v>97</v>
      </c>
      <c r="F48" s="144" t="s">
        <v>97</v>
      </c>
      <c r="G48" s="141">
        <f t="shared" ref="G48:AC48" si="28">G54</f>
        <v>0</v>
      </c>
      <c r="H48" s="141">
        <f t="shared" si="28"/>
        <v>0</v>
      </c>
      <c r="I48" s="141">
        <f t="shared" si="28"/>
        <v>0</v>
      </c>
      <c r="J48" s="141">
        <f t="shared" si="28"/>
        <v>0</v>
      </c>
      <c r="K48" s="141">
        <f t="shared" si="28"/>
        <v>0</v>
      </c>
      <c r="L48" s="141">
        <f t="shared" si="28"/>
        <v>0</v>
      </c>
      <c r="M48" s="141">
        <f t="shared" si="28"/>
        <v>0</v>
      </c>
      <c r="N48" s="141">
        <f t="shared" si="28"/>
        <v>0</v>
      </c>
      <c r="O48" s="141">
        <f t="shared" si="28"/>
        <v>0</v>
      </c>
      <c r="P48" s="141">
        <f t="shared" si="28"/>
        <v>0</v>
      </c>
      <c r="Q48" s="141">
        <f t="shared" si="28"/>
        <v>0</v>
      </c>
      <c r="R48" s="141">
        <f t="shared" si="28"/>
        <v>0</v>
      </c>
      <c r="S48" s="141">
        <f t="shared" si="28"/>
        <v>0</v>
      </c>
      <c r="T48" s="141">
        <f t="shared" si="28"/>
        <v>0</v>
      </c>
      <c r="U48" s="141">
        <f t="shared" si="28"/>
        <v>0</v>
      </c>
      <c r="V48" s="141">
        <f t="shared" si="28"/>
        <v>0</v>
      </c>
      <c r="W48" s="141">
        <f t="shared" si="28"/>
        <v>0</v>
      </c>
      <c r="X48" s="141">
        <f t="shared" si="28"/>
        <v>0</v>
      </c>
      <c r="Y48" s="141">
        <f t="shared" si="28"/>
        <v>0</v>
      </c>
      <c r="Z48" s="141">
        <f t="shared" si="28"/>
        <v>0</v>
      </c>
      <c r="AA48" s="141">
        <f t="shared" si="28"/>
        <v>0</v>
      </c>
      <c r="AB48" s="141">
        <f t="shared" si="28"/>
        <v>0</v>
      </c>
      <c r="AC48" s="141">
        <f t="shared" si="28"/>
        <v>0</v>
      </c>
      <c r="BF48" s="288"/>
      <c r="BG48" s="288"/>
      <c r="BH48" s="288"/>
      <c r="BI48" s="288"/>
      <c r="BJ48" s="288"/>
    </row>
    <row r="49" spans="1:251" s="302" customFormat="1" ht="37.9" customHeight="1">
      <c r="A49" s="238" t="s">
        <v>148</v>
      </c>
      <c r="B49" s="251" t="s">
        <v>149</v>
      </c>
      <c r="C49" s="198" t="s">
        <v>97</v>
      </c>
      <c r="D49" s="144" t="s">
        <v>97</v>
      </c>
      <c r="E49" s="144" t="s">
        <v>97</v>
      </c>
      <c r="F49" s="144" t="s">
        <v>97</v>
      </c>
      <c r="G49" s="141">
        <f t="shared" ref="G49:AC49" si="29">G55</f>
        <v>0</v>
      </c>
      <c r="H49" s="141">
        <f t="shared" si="29"/>
        <v>0</v>
      </c>
      <c r="I49" s="141">
        <f t="shared" si="29"/>
        <v>0</v>
      </c>
      <c r="J49" s="141">
        <f t="shared" si="29"/>
        <v>0</v>
      </c>
      <c r="K49" s="141">
        <f t="shared" si="29"/>
        <v>0</v>
      </c>
      <c r="L49" s="141">
        <f t="shared" si="29"/>
        <v>0</v>
      </c>
      <c r="M49" s="141">
        <f t="shared" si="29"/>
        <v>0</v>
      </c>
      <c r="N49" s="141">
        <f t="shared" si="29"/>
        <v>0</v>
      </c>
      <c r="O49" s="141">
        <f t="shared" si="29"/>
        <v>0</v>
      </c>
      <c r="P49" s="141">
        <f t="shared" si="29"/>
        <v>0</v>
      </c>
      <c r="Q49" s="141">
        <f t="shared" si="29"/>
        <v>0</v>
      </c>
      <c r="R49" s="141">
        <f t="shared" si="29"/>
        <v>0</v>
      </c>
      <c r="S49" s="141">
        <f t="shared" si="29"/>
        <v>0</v>
      </c>
      <c r="T49" s="141">
        <f t="shared" si="29"/>
        <v>0</v>
      </c>
      <c r="U49" s="141">
        <f t="shared" si="29"/>
        <v>0</v>
      </c>
      <c r="V49" s="141">
        <f t="shared" si="29"/>
        <v>0</v>
      </c>
      <c r="W49" s="141">
        <f t="shared" si="29"/>
        <v>0</v>
      </c>
      <c r="X49" s="141">
        <f t="shared" si="29"/>
        <v>0</v>
      </c>
      <c r="Y49" s="141">
        <f t="shared" si="29"/>
        <v>0</v>
      </c>
      <c r="Z49" s="141">
        <f t="shared" si="29"/>
        <v>0</v>
      </c>
      <c r="AA49" s="141">
        <f t="shared" si="29"/>
        <v>0</v>
      </c>
      <c r="AB49" s="141">
        <f t="shared" si="29"/>
        <v>0</v>
      </c>
      <c r="AC49" s="141">
        <f t="shared" si="29"/>
        <v>0</v>
      </c>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8"/>
      <c r="BG49" s="288"/>
      <c r="BH49" s="288"/>
      <c r="BI49" s="288"/>
      <c r="BJ49" s="288"/>
    </row>
    <row r="50" spans="1:251" s="291" customFormat="1" ht="39.75" customHeight="1">
      <c r="A50" s="256" t="s">
        <v>150</v>
      </c>
      <c r="B50" s="257" t="s">
        <v>151</v>
      </c>
      <c r="C50" s="258" t="s">
        <v>97</v>
      </c>
      <c r="D50" s="258" t="s">
        <v>97</v>
      </c>
      <c r="E50" s="144" t="s">
        <v>97</v>
      </c>
      <c r="F50" s="144" t="s">
        <v>97</v>
      </c>
      <c r="G50" s="141">
        <f t="shared" ref="G50:AC50" si="30">G56</f>
        <v>0</v>
      </c>
      <c r="H50" s="141">
        <f t="shared" si="30"/>
        <v>0</v>
      </c>
      <c r="I50" s="141">
        <f t="shared" si="30"/>
        <v>0</v>
      </c>
      <c r="J50" s="141">
        <f t="shared" si="30"/>
        <v>0</v>
      </c>
      <c r="K50" s="141">
        <f t="shared" si="30"/>
        <v>0</v>
      </c>
      <c r="L50" s="141">
        <f t="shared" si="30"/>
        <v>0</v>
      </c>
      <c r="M50" s="141">
        <f t="shared" si="30"/>
        <v>0</v>
      </c>
      <c r="N50" s="141">
        <f t="shared" si="30"/>
        <v>0</v>
      </c>
      <c r="O50" s="141">
        <f t="shared" si="30"/>
        <v>0</v>
      </c>
      <c r="P50" s="141">
        <f t="shared" si="30"/>
        <v>0</v>
      </c>
      <c r="Q50" s="141">
        <f t="shared" si="30"/>
        <v>0</v>
      </c>
      <c r="R50" s="141">
        <f t="shared" si="30"/>
        <v>0</v>
      </c>
      <c r="S50" s="141">
        <f t="shared" si="30"/>
        <v>0</v>
      </c>
      <c r="T50" s="141">
        <f t="shared" si="30"/>
        <v>0</v>
      </c>
      <c r="U50" s="141">
        <f t="shared" si="30"/>
        <v>0</v>
      </c>
      <c r="V50" s="141">
        <f t="shared" si="30"/>
        <v>0</v>
      </c>
      <c r="W50" s="141">
        <f t="shared" si="30"/>
        <v>0</v>
      </c>
      <c r="X50" s="141">
        <f t="shared" si="30"/>
        <v>0</v>
      </c>
      <c r="Y50" s="141">
        <f t="shared" si="30"/>
        <v>0</v>
      </c>
      <c r="Z50" s="141">
        <f t="shared" si="30"/>
        <v>0</v>
      </c>
      <c r="AA50" s="141">
        <f t="shared" si="30"/>
        <v>0</v>
      </c>
      <c r="AB50" s="141">
        <f t="shared" si="30"/>
        <v>0</v>
      </c>
      <c r="AC50" s="141">
        <f t="shared" si="30"/>
        <v>0</v>
      </c>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row>
    <row r="51" spans="1:251" s="291" customFormat="1" ht="28.5" customHeight="1">
      <c r="A51" s="235" t="s">
        <v>141</v>
      </c>
      <c r="B51" s="236" t="s">
        <v>623</v>
      </c>
      <c r="C51" s="506" t="s">
        <v>97</v>
      </c>
      <c r="D51" s="258" t="s">
        <v>97</v>
      </c>
      <c r="E51" s="144" t="s">
        <v>97</v>
      </c>
      <c r="F51" s="144" t="s">
        <v>97</v>
      </c>
      <c r="G51" s="141">
        <f t="shared" ref="G51:AC51" si="31">G57</f>
        <v>0</v>
      </c>
      <c r="H51" s="141">
        <f t="shared" si="31"/>
        <v>0</v>
      </c>
      <c r="I51" s="141">
        <f t="shared" si="31"/>
        <v>0</v>
      </c>
      <c r="J51" s="141">
        <f t="shared" si="31"/>
        <v>0</v>
      </c>
      <c r="K51" s="141">
        <f t="shared" si="31"/>
        <v>0</v>
      </c>
      <c r="L51" s="141">
        <f t="shared" si="31"/>
        <v>0</v>
      </c>
      <c r="M51" s="141">
        <f t="shared" si="31"/>
        <v>0</v>
      </c>
      <c r="N51" s="141">
        <f t="shared" si="31"/>
        <v>0</v>
      </c>
      <c r="O51" s="141">
        <f t="shared" si="31"/>
        <v>0</v>
      </c>
      <c r="P51" s="141">
        <f t="shared" si="31"/>
        <v>0</v>
      </c>
      <c r="Q51" s="141">
        <f t="shared" si="31"/>
        <v>0</v>
      </c>
      <c r="R51" s="141">
        <f t="shared" si="31"/>
        <v>0</v>
      </c>
      <c r="S51" s="141">
        <f t="shared" si="31"/>
        <v>0</v>
      </c>
      <c r="T51" s="141">
        <f t="shared" si="31"/>
        <v>0</v>
      </c>
      <c r="U51" s="141">
        <f t="shared" si="31"/>
        <v>0</v>
      </c>
      <c r="V51" s="141">
        <f t="shared" si="31"/>
        <v>0</v>
      </c>
      <c r="W51" s="141">
        <f t="shared" si="31"/>
        <v>0</v>
      </c>
      <c r="X51" s="141">
        <f t="shared" si="31"/>
        <v>0</v>
      </c>
      <c r="Y51" s="141">
        <f t="shared" si="31"/>
        <v>0</v>
      </c>
      <c r="Z51" s="141">
        <f t="shared" si="31"/>
        <v>0</v>
      </c>
      <c r="AA51" s="141">
        <f t="shared" si="31"/>
        <v>0</v>
      </c>
      <c r="AB51" s="141">
        <f t="shared" si="31"/>
        <v>0</v>
      </c>
      <c r="AC51" s="141">
        <f t="shared" si="31"/>
        <v>0</v>
      </c>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row>
    <row r="52" spans="1:251" s="291" customFormat="1" ht="35.65" customHeight="1">
      <c r="A52" s="235" t="s">
        <v>143</v>
      </c>
      <c r="B52" s="236" t="s">
        <v>624</v>
      </c>
      <c r="C52" s="487" t="s">
        <v>97</v>
      </c>
      <c r="D52" s="258" t="s">
        <v>97</v>
      </c>
      <c r="E52" s="144" t="s">
        <v>97</v>
      </c>
      <c r="F52" s="144" t="s">
        <v>97</v>
      </c>
      <c r="G52" s="141">
        <f t="shared" ref="G52:AC52" si="32">G58</f>
        <v>0</v>
      </c>
      <c r="H52" s="141">
        <f t="shared" si="32"/>
        <v>0</v>
      </c>
      <c r="I52" s="141">
        <f t="shared" si="32"/>
        <v>0</v>
      </c>
      <c r="J52" s="141">
        <f t="shared" si="32"/>
        <v>0</v>
      </c>
      <c r="K52" s="141">
        <f t="shared" si="32"/>
        <v>0</v>
      </c>
      <c r="L52" s="141">
        <f t="shared" si="32"/>
        <v>0</v>
      </c>
      <c r="M52" s="141">
        <f t="shared" si="32"/>
        <v>0</v>
      </c>
      <c r="N52" s="141">
        <f t="shared" si="32"/>
        <v>0</v>
      </c>
      <c r="O52" s="141">
        <f t="shared" si="32"/>
        <v>0</v>
      </c>
      <c r="P52" s="141">
        <f t="shared" si="32"/>
        <v>0</v>
      </c>
      <c r="Q52" s="141">
        <f t="shared" si="32"/>
        <v>0</v>
      </c>
      <c r="R52" s="141">
        <f t="shared" si="32"/>
        <v>0</v>
      </c>
      <c r="S52" s="141">
        <f t="shared" si="32"/>
        <v>0</v>
      </c>
      <c r="T52" s="141">
        <f t="shared" si="32"/>
        <v>0</v>
      </c>
      <c r="U52" s="141">
        <f t="shared" si="32"/>
        <v>0</v>
      </c>
      <c r="V52" s="141">
        <f t="shared" si="32"/>
        <v>0</v>
      </c>
      <c r="W52" s="141">
        <f t="shared" si="32"/>
        <v>0</v>
      </c>
      <c r="X52" s="141">
        <f t="shared" si="32"/>
        <v>0</v>
      </c>
      <c r="Y52" s="141">
        <f t="shared" si="32"/>
        <v>0</v>
      </c>
      <c r="Z52" s="141">
        <f t="shared" si="32"/>
        <v>0</v>
      </c>
      <c r="AA52" s="141">
        <f t="shared" si="32"/>
        <v>0</v>
      </c>
      <c r="AB52" s="141">
        <f t="shared" si="32"/>
        <v>0</v>
      </c>
      <c r="AC52" s="141">
        <f t="shared" si="32"/>
        <v>0</v>
      </c>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row>
    <row r="53" spans="1:251" s="291" customFormat="1" ht="35.65" customHeight="1">
      <c r="A53" s="231" t="s">
        <v>145</v>
      </c>
      <c r="B53" s="228" t="s">
        <v>146</v>
      </c>
      <c r="C53" s="506" t="s">
        <v>97</v>
      </c>
      <c r="D53" s="258" t="s">
        <v>97</v>
      </c>
      <c r="E53" s="144" t="s">
        <v>97</v>
      </c>
      <c r="F53" s="144" t="s">
        <v>97</v>
      </c>
      <c r="G53" s="141">
        <f t="shared" ref="G53:AC53" si="33">G59</f>
        <v>0</v>
      </c>
      <c r="H53" s="141">
        <f t="shared" si="33"/>
        <v>0</v>
      </c>
      <c r="I53" s="141">
        <f t="shared" si="33"/>
        <v>0</v>
      </c>
      <c r="J53" s="141">
        <f t="shared" si="33"/>
        <v>0</v>
      </c>
      <c r="K53" s="141">
        <f t="shared" si="33"/>
        <v>0</v>
      </c>
      <c r="L53" s="141">
        <f t="shared" si="33"/>
        <v>0</v>
      </c>
      <c r="M53" s="141">
        <f t="shared" si="33"/>
        <v>0</v>
      </c>
      <c r="N53" s="141">
        <f t="shared" si="33"/>
        <v>0</v>
      </c>
      <c r="O53" s="141">
        <f t="shared" si="33"/>
        <v>0</v>
      </c>
      <c r="P53" s="141">
        <f t="shared" si="33"/>
        <v>0</v>
      </c>
      <c r="Q53" s="141">
        <f t="shared" si="33"/>
        <v>0</v>
      </c>
      <c r="R53" s="141">
        <f t="shared" si="33"/>
        <v>0</v>
      </c>
      <c r="S53" s="141">
        <f t="shared" si="33"/>
        <v>0</v>
      </c>
      <c r="T53" s="141">
        <f t="shared" si="33"/>
        <v>0</v>
      </c>
      <c r="U53" s="141">
        <f t="shared" si="33"/>
        <v>0</v>
      </c>
      <c r="V53" s="141">
        <f t="shared" si="33"/>
        <v>0</v>
      </c>
      <c r="W53" s="141">
        <f t="shared" si="33"/>
        <v>0</v>
      </c>
      <c r="X53" s="141">
        <f t="shared" si="33"/>
        <v>0</v>
      </c>
      <c r="Y53" s="141">
        <f t="shared" si="33"/>
        <v>0</v>
      </c>
      <c r="Z53" s="141">
        <f t="shared" si="33"/>
        <v>0</v>
      </c>
      <c r="AA53" s="141">
        <f t="shared" si="33"/>
        <v>0</v>
      </c>
      <c r="AB53" s="141">
        <f t="shared" si="33"/>
        <v>0</v>
      </c>
      <c r="AC53" s="141">
        <f t="shared" si="33"/>
        <v>0</v>
      </c>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row>
    <row r="54" spans="1:251" s="291" customFormat="1" ht="30">
      <c r="A54" s="235" t="s">
        <v>150</v>
      </c>
      <c r="B54" s="228" t="s">
        <v>625</v>
      </c>
      <c r="C54" s="506" t="s">
        <v>97</v>
      </c>
      <c r="D54" s="258" t="s">
        <v>97</v>
      </c>
      <c r="E54" s="144" t="s">
        <v>97</v>
      </c>
      <c r="F54" s="144" t="s">
        <v>97</v>
      </c>
      <c r="G54" s="141">
        <v>0</v>
      </c>
      <c r="H54" s="141">
        <v>0</v>
      </c>
      <c r="I54" s="141">
        <v>0</v>
      </c>
      <c r="J54" s="141">
        <v>0</v>
      </c>
      <c r="K54" s="141">
        <v>0</v>
      </c>
      <c r="L54" s="141">
        <v>0</v>
      </c>
      <c r="M54" s="141">
        <v>0</v>
      </c>
      <c r="N54" s="141">
        <v>0</v>
      </c>
      <c r="O54" s="141">
        <v>0</v>
      </c>
      <c r="P54" s="141">
        <v>0</v>
      </c>
      <c r="Q54" s="141">
        <v>0</v>
      </c>
      <c r="R54" s="141">
        <v>0</v>
      </c>
      <c r="S54" s="141">
        <v>0</v>
      </c>
      <c r="T54" s="141">
        <v>0</v>
      </c>
      <c r="U54" s="141">
        <v>0</v>
      </c>
      <c r="V54" s="141">
        <v>0</v>
      </c>
      <c r="W54" s="141">
        <v>0</v>
      </c>
      <c r="X54" s="141">
        <v>0</v>
      </c>
      <c r="Y54" s="141">
        <v>0</v>
      </c>
      <c r="Z54" s="141">
        <v>0</v>
      </c>
      <c r="AA54" s="141">
        <v>0</v>
      </c>
      <c r="AB54" s="141">
        <v>0</v>
      </c>
      <c r="AC54" s="141">
        <v>0</v>
      </c>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row>
    <row r="55" spans="1:251" s="291" customFormat="1">
      <c r="A55" s="235" t="s">
        <v>152</v>
      </c>
      <c r="B55" s="236" t="s">
        <v>626</v>
      </c>
      <c r="C55" s="487" t="s">
        <v>97</v>
      </c>
      <c r="D55" s="258" t="s">
        <v>97</v>
      </c>
      <c r="E55" s="144" t="s">
        <v>97</v>
      </c>
      <c r="F55" s="144" t="s">
        <v>97</v>
      </c>
      <c r="G55" s="141">
        <v>0</v>
      </c>
      <c r="H55" s="141">
        <v>0</v>
      </c>
      <c r="I55" s="141">
        <v>0</v>
      </c>
      <c r="J55" s="141">
        <v>0</v>
      </c>
      <c r="K55" s="141">
        <v>0</v>
      </c>
      <c r="L55" s="141">
        <v>0</v>
      </c>
      <c r="M55" s="141">
        <v>0</v>
      </c>
      <c r="N55" s="141">
        <v>0</v>
      </c>
      <c r="O55" s="141">
        <v>0</v>
      </c>
      <c r="P55" s="141">
        <v>0</v>
      </c>
      <c r="Q55" s="141">
        <v>0</v>
      </c>
      <c r="R55" s="141">
        <v>0</v>
      </c>
      <c r="S55" s="141">
        <v>0</v>
      </c>
      <c r="T55" s="141">
        <v>0</v>
      </c>
      <c r="U55" s="141">
        <v>0</v>
      </c>
      <c r="V55" s="141">
        <v>0</v>
      </c>
      <c r="W55" s="141">
        <v>0</v>
      </c>
      <c r="X55" s="141">
        <v>0</v>
      </c>
      <c r="Y55" s="141">
        <v>0</v>
      </c>
      <c r="Z55" s="141">
        <v>0</v>
      </c>
      <c r="AA55" s="141">
        <v>0</v>
      </c>
      <c r="AB55" s="141">
        <v>0</v>
      </c>
      <c r="AC55" s="141">
        <v>0</v>
      </c>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row>
    <row r="56" spans="1:251" s="289" customFormat="1" ht="30">
      <c r="A56" s="390" t="s">
        <v>627</v>
      </c>
      <c r="B56" s="491" t="s">
        <v>857</v>
      </c>
      <c r="C56" s="217" t="s">
        <v>992</v>
      </c>
      <c r="D56" s="258" t="s">
        <v>97</v>
      </c>
      <c r="E56" s="144" t="s">
        <v>97</v>
      </c>
      <c r="F56" s="144" t="s">
        <v>97</v>
      </c>
      <c r="G56" s="141">
        <v>0</v>
      </c>
      <c r="H56" s="141">
        <v>0</v>
      </c>
      <c r="I56" s="141">
        <v>0</v>
      </c>
      <c r="J56" s="141">
        <v>0</v>
      </c>
      <c r="K56" s="141">
        <v>0</v>
      </c>
      <c r="L56" s="141">
        <v>0</v>
      </c>
      <c r="M56" s="141">
        <v>0</v>
      </c>
      <c r="N56" s="141">
        <v>0</v>
      </c>
      <c r="O56" s="141">
        <v>0</v>
      </c>
      <c r="P56" s="141">
        <v>0</v>
      </c>
      <c r="Q56" s="141">
        <v>0</v>
      </c>
      <c r="R56" s="141">
        <v>0</v>
      </c>
      <c r="S56" s="141">
        <v>0</v>
      </c>
      <c r="T56" s="141">
        <v>0</v>
      </c>
      <c r="U56" s="141">
        <v>0</v>
      </c>
      <c r="V56" s="141">
        <v>0</v>
      </c>
      <c r="W56" s="141">
        <v>0</v>
      </c>
      <c r="X56" s="141">
        <v>0</v>
      </c>
      <c r="Y56" s="141">
        <v>0</v>
      </c>
      <c r="Z56" s="141">
        <v>0</v>
      </c>
      <c r="AA56" s="141">
        <v>0</v>
      </c>
      <c r="AB56" s="141">
        <v>0</v>
      </c>
      <c r="AC56" s="141">
        <v>0</v>
      </c>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c r="CO56" s="288"/>
      <c r="CP56" s="288"/>
      <c r="CQ56" s="288"/>
      <c r="CR56" s="288"/>
      <c r="CS56" s="288"/>
      <c r="CT56" s="288"/>
      <c r="CU56" s="288"/>
      <c r="CV56" s="288"/>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c r="FF56" s="288"/>
      <c r="FG56" s="288"/>
      <c r="FH56" s="288"/>
      <c r="FI56" s="288"/>
      <c r="FJ56" s="288"/>
      <c r="FK56" s="288"/>
      <c r="FL56" s="288"/>
      <c r="FM56" s="288"/>
      <c r="FN56" s="288"/>
      <c r="FO56" s="288"/>
      <c r="FP56" s="288"/>
      <c r="FQ56" s="288"/>
      <c r="FR56" s="288"/>
      <c r="FS56" s="288"/>
      <c r="FT56" s="288"/>
      <c r="FU56" s="288"/>
      <c r="FV56" s="288"/>
      <c r="FW56" s="288"/>
      <c r="FX56" s="288"/>
      <c r="FY56" s="288"/>
      <c r="FZ56" s="288"/>
      <c r="GA56" s="288"/>
      <c r="GB56" s="288"/>
      <c r="GC56" s="288"/>
      <c r="GD56" s="288"/>
      <c r="GE56" s="288"/>
      <c r="GF56" s="288"/>
      <c r="GG56" s="288"/>
      <c r="GH56" s="288"/>
      <c r="GI56" s="288"/>
      <c r="GJ56" s="288"/>
      <c r="GK56" s="288"/>
      <c r="GL56" s="288"/>
      <c r="GM56" s="288"/>
      <c r="GN56" s="288"/>
      <c r="GO56" s="288"/>
      <c r="GP56" s="288"/>
      <c r="GQ56" s="288"/>
      <c r="GR56" s="288"/>
      <c r="GS56" s="288"/>
      <c r="GT56" s="288"/>
      <c r="GU56" s="288"/>
      <c r="GV56" s="288"/>
      <c r="GW56" s="288"/>
      <c r="GX56" s="288"/>
      <c r="GY56" s="288"/>
      <c r="GZ56" s="288"/>
      <c r="HA56" s="288"/>
      <c r="HB56" s="288"/>
      <c r="HC56" s="288"/>
      <c r="HD56" s="288"/>
      <c r="HE56" s="288"/>
      <c r="HF56" s="288"/>
      <c r="HG56" s="288"/>
      <c r="HH56" s="288"/>
      <c r="HI56" s="288"/>
      <c r="HJ56" s="288"/>
      <c r="HK56" s="288"/>
      <c r="HL56" s="288"/>
      <c r="HM56" s="288"/>
      <c r="HN56" s="288"/>
      <c r="HO56" s="288"/>
      <c r="HP56" s="288"/>
      <c r="HQ56" s="288"/>
      <c r="HR56" s="288"/>
      <c r="HS56" s="288"/>
      <c r="HT56" s="288"/>
      <c r="HU56" s="288"/>
      <c r="HV56" s="288"/>
      <c r="HW56" s="288"/>
      <c r="HX56" s="288"/>
      <c r="HY56" s="288"/>
      <c r="HZ56" s="288"/>
      <c r="IA56" s="288"/>
      <c r="IB56" s="288"/>
      <c r="IC56" s="288"/>
      <c r="ID56" s="288"/>
      <c r="IE56" s="288"/>
      <c r="IF56" s="288"/>
      <c r="IG56" s="288"/>
      <c r="IH56" s="288"/>
      <c r="II56" s="288"/>
      <c r="IJ56" s="288"/>
      <c r="IK56" s="288"/>
      <c r="IL56" s="288"/>
      <c r="IM56" s="288"/>
      <c r="IN56" s="288"/>
      <c r="IO56" s="288"/>
      <c r="IP56" s="288"/>
      <c r="IQ56" s="288"/>
    </row>
    <row r="57" spans="1:251" s="289" customFormat="1" ht="30">
      <c r="A57" s="390" t="s">
        <v>865</v>
      </c>
      <c r="B57" s="491" t="s">
        <v>857</v>
      </c>
      <c r="C57" s="217" t="s">
        <v>993</v>
      </c>
      <c r="D57" s="258" t="s">
        <v>97</v>
      </c>
      <c r="E57" s="144" t="s">
        <v>97</v>
      </c>
      <c r="F57" s="144" t="s">
        <v>97</v>
      </c>
      <c r="G57" s="141">
        <v>0</v>
      </c>
      <c r="H57" s="141">
        <v>0</v>
      </c>
      <c r="I57" s="141">
        <v>0</v>
      </c>
      <c r="J57" s="141">
        <v>0</v>
      </c>
      <c r="K57" s="141">
        <v>0</v>
      </c>
      <c r="L57" s="141">
        <v>0</v>
      </c>
      <c r="M57" s="141">
        <v>0</v>
      </c>
      <c r="N57" s="141">
        <v>0</v>
      </c>
      <c r="O57" s="141">
        <v>0</v>
      </c>
      <c r="P57" s="141">
        <v>0</v>
      </c>
      <c r="Q57" s="141">
        <v>0</v>
      </c>
      <c r="R57" s="141">
        <v>0</v>
      </c>
      <c r="S57" s="141">
        <v>0</v>
      </c>
      <c r="T57" s="141">
        <v>0</v>
      </c>
      <c r="U57" s="141">
        <v>0</v>
      </c>
      <c r="V57" s="141">
        <v>0</v>
      </c>
      <c r="W57" s="141">
        <v>0</v>
      </c>
      <c r="X57" s="141">
        <v>0</v>
      </c>
      <c r="Y57" s="141">
        <v>0</v>
      </c>
      <c r="Z57" s="141">
        <v>0</v>
      </c>
      <c r="AA57" s="141">
        <v>0</v>
      </c>
      <c r="AB57" s="141">
        <v>0</v>
      </c>
      <c r="AC57" s="141">
        <v>0</v>
      </c>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c r="CO57" s="288"/>
      <c r="CP57" s="288"/>
      <c r="CQ57" s="288"/>
      <c r="CR57" s="288"/>
      <c r="CS57" s="288"/>
      <c r="CT57" s="288"/>
      <c r="CU57" s="288"/>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c r="GA57" s="288"/>
      <c r="GB57" s="288"/>
      <c r="GC57" s="288"/>
      <c r="GD57" s="288"/>
      <c r="GE57" s="288"/>
      <c r="GF57" s="288"/>
      <c r="GG57" s="288"/>
      <c r="GH57" s="288"/>
      <c r="GI57" s="288"/>
      <c r="GJ57" s="288"/>
      <c r="GK57" s="288"/>
      <c r="GL57" s="288"/>
      <c r="GM57" s="288"/>
      <c r="GN57" s="288"/>
      <c r="GO57" s="288"/>
      <c r="GP57" s="288"/>
      <c r="GQ57" s="288"/>
      <c r="GR57" s="288"/>
      <c r="GS57" s="288"/>
      <c r="GT57" s="288"/>
      <c r="GU57" s="288"/>
      <c r="GV57" s="288"/>
      <c r="GW57" s="288"/>
      <c r="GX57" s="288"/>
      <c r="GY57" s="288"/>
      <c r="GZ57" s="288"/>
      <c r="HA57" s="288"/>
      <c r="HB57" s="288"/>
      <c r="HC57" s="288"/>
      <c r="HD57" s="288"/>
      <c r="HE57" s="288"/>
      <c r="HF57" s="288"/>
      <c r="HG57" s="288"/>
      <c r="HH57" s="288"/>
      <c r="HI57" s="288"/>
      <c r="HJ57" s="288"/>
      <c r="HK57" s="288"/>
      <c r="HL57" s="288"/>
      <c r="HM57" s="288"/>
      <c r="HN57" s="288"/>
      <c r="HO57" s="288"/>
      <c r="HP57" s="288"/>
      <c r="HQ57" s="288"/>
      <c r="HR57" s="288"/>
      <c r="HS57" s="288"/>
      <c r="HT57" s="288"/>
      <c r="HU57" s="288"/>
      <c r="HV57" s="288"/>
      <c r="HW57" s="288"/>
      <c r="HX57" s="288"/>
      <c r="HY57" s="288"/>
      <c r="HZ57" s="288"/>
      <c r="IA57" s="288"/>
      <c r="IB57" s="288"/>
      <c r="IC57" s="288"/>
      <c r="ID57" s="288"/>
      <c r="IE57" s="288"/>
      <c r="IF57" s="288"/>
      <c r="IG57" s="288"/>
      <c r="IH57" s="288"/>
      <c r="II57" s="288"/>
      <c r="IJ57" s="288"/>
      <c r="IK57" s="288"/>
      <c r="IL57" s="288"/>
      <c r="IM57" s="288"/>
      <c r="IN57" s="288"/>
      <c r="IO57" s="288"/>
      <c r="IP57" s="288"/>
      <c r="IQ57" s="288"/>
    </row>
    <row r="58" spans="1:251" s="289" customFormat="1" ht="30">
      <c r="A58" s="399" t="s">
        <v>628</v>
      </c>
      <c r="B58" s="492" t="s">
        <v>858</v>
      </c>
      <c r="C58" s="217" t="s">
        <v>994</v>
      </c>
      <c r="D58" s="258" t="s">
        <v>97</v>
      </c>
      <c r="E58" s="144" t="s">
        <v>97</v>
      </c>
      <c r="F58" s="144" t="s">
        <v>97</v>
      </c>
      <c r="G58" s="141">
        <f t="shared" ref="G58:AC58" si="34">G60</f>
        <v>0</v>
      </c>
      <c r="H58" s="141">
        <f t="shared" si="34"/>
        <v>0</v>
      </c>
      <c r="I58" s="141">
        <f t="shared" si="34"/>
        <v>0</v>
      </c>
      <c r="J58" s="141">
        <f t="shared" si="34"/>
        <v>0</v>
      </c>
      <c r="K58" s="141">
        <f t="shared" si="34"/>
        <v>0</v>
      </c>
      <c r="L58" s="141">
        <f t="shared" si="34"/>
        <v>0</v>
      </c>
      <c r="M58" s="141">
        <f t="shared" si="34"/>
        <v>0</v>
      </c>
      <c r="N58" s="141">
        <f t="shared" si="34"/>
        <v>0</v>
      </c>
      <c r="O58" s="141">
        <f t="shared" si="34"/>
        <v>0</v>
      </c>
      <c r="P58" s="141">
        <f t="shared" si="34"/>
        <v>0</v>
      </c>
      <c r="Q58" s="141">
        <f t="shared" si="34"/>
        <v>0</v>
      </c>
      <c r="R58" s="141">
        <f t="shared" si="34"/>
        <v>0</v>
      </c>
      <c r="S58" s="141">
        <f t="shared" si="34"/>
        <v>0</v>
      </c>
      <c r="T58" s="141">
        <f t="shared" si="34"/>
        <v>0</v>
      </c>
      <c r="U58" s="141">
        <f t="shared" si="34"/>
        <v>0</v>
      </c>
      <c r="V58" s="141">
        <f t="shared" si="34"/>
        <v>0</v>
      </c>
      <c r="W58" s="141">
        <f t="shared" si="34"/>
        <v>0</v>
      </c>
      <c r="X58" s="141">
        <f t="shared" si="34"/>
        <v>0</v>
      </c>
      <c r="Y58" s="141">
        <f t="shared" si="34"/>
        <v>0</v>
      </c>
      <c r="Z58" s="141">
        <f t="shared" si="34"/>
        <v>0</v>
      </c>
      <c r="AA58" s="141">
        <f t="shared" si="34"/>
        <v>0</v>
      </c>
      <c r="AB58" s="141">
        <f t="shared" si="34"/>
        <v>0</v>
      </c>
      <c r="AC58" s="141">
        <f t="shared" si="34"/>
        <v>0</v>
      </c>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c r="CO58" s="288"/>
      <c r="CP58" s="288"/>
      <c r="CQ58" s="288"/>
      <c r="CR58" s="288"/>
      <c r="CS58" s="288"/>
      <c r="CT58" s="288"/>
      <c r="CU58" s="288"/>
      <c r="CV58" s="288"/>
      <c r="CW58" s="288"/>
      <c r="CX58" s="288"/>
      <c r="CY58" s="288"/>
      <c r="CZ58" s="288"/>
      <c r="DA58" s="288"/>
      <c r="DB58" s="288"/>
      <c r="DC58" s="288"/>
      <c r="DD58" s="288"/>
      <c r="DE58" s="288"/>
      <c r="DF58" s="288"/>
      <c r="DG58" s="288"/>
      <c r="DH58" s="288"/>
      <c r="DI58" s="288"/>
      <c r="DJ58" s="288"/>
      <c r="DK58" s="288"/>
      <c r="DL58" s="288"/>
      <c r="DM58" s="288"/>
      <c r="DN58" s="288"/>
      <c r="DO58" s="288"/>
      <c r="DP58" s="288"/>
      <c r="DQ58" s="288"/>
      <c r="DR58" s="288"/>
      <c r="DS58" s="288"/>
      <c r="DT58" s="288"/>
      <c r="DU58" s="288"/>
      <c r="DV58" s="288"/>
      <c r="DW58" s="288"/>
      <c r="DX58" s="288"/>
      <c r="DY58" s="288"/>
      <c r="DZ58" s="288"/>
      <c r="EA58" s="288"/>
      <c r="EB58" s="288"/>
      <c r="EC58" s="288"/>
      <c r="ED58" s="288"/>
      <c r="EE58" s="288"/>
      <c r="EF58" s="288"/>
      <c r="EG58" s="288"/>
      <c r="EH58" s="288"/>
      <c r="EI58" s="288"/>
      <c r="EJ58" s="288"/>
      <c r="EK58" s="288"/>
      <c r="EL58" s="288"/>
      <c r="EM58" s="288"/>
      <c r="EN58" s="288"/>
      <c r="EO58" s="288"/>
      <c r="EP58" s="288"/>
      <c r="EQ58" s="288"/>
      <c r="ER58" s="288"/>
      <c r="ES58" s="288"/>
      <c r="ET58" s="288"/>
      <c r="EU58" s="288"/>
      <c r="EV58" s="288"/>
      <c r="EW58" s="288"/>
      <c r="EX58" s="288"/>
      <c r="EY58" s="288"/>
      <c r="EZ58" s="288"/>
      <c r="FA58" s="288"/>
      <c r="FB58" s="288"/>
      <c r="FC58" s="288"/>
      <c r="FD58" s="288"/>
      <c r="FE58" s="288"/>
      <c r="FF58" s="288"/>
      <c r="FG58" s="288"/>
      <c r="FH58" s="288"/>
      <c r="FI58" s="288"/>
      <c r="FJ58" s="288"/>
      <c r="FK58" s="288"/>
      <c r="FL58" s="288"/>
      <c r="FM58" s="288"/>
      <c r="FN58" s="288"/>
      <c r="FO58" s="288"/>
      <c r="FP58" s="288"/>
      <c r="FQ58" s="288"/>
      <c r="FR58" s="288"/>
      <c r="FS58" s="288"/>
      <c r="FT58" s="288"/>
      <c r="FU58" s="288"/>
      <c r="FV58" s="288"/>
      <c r="FW58" s="288"/>
      <c r="FX58" s="288"/>
      <c r="FY58" s="288"/>
      <c r="FZ58" s="288"/>
      <c r="GA58" s="288"/>
      <c r="GB58" s="288"/>
      <c r="GC58" s="288"/>
      <c r="GD58" s="288"/>
      <c r="GE58" s="288"/>
      <c r="GF58" s="288"/>
      <c r="GG58" s="288"/>
      <c r="GH58" s="288"/>
      <c r="GI58" s="288"/>
      <c r="GJ58" s="288"/>
      <c r="GK58" s="288"/>
      <c r="GL58" s="288"/>
      <c r="GM58" s="288"/>
      <c r="GN58" s="288"/>
      <c r="GO58" s="288"/>
      <c r="GP58" s="288"/>
      <c r="GQ58" s="288"/>
      <c r="GR58" s="288"/>
      <c r="GS58" s="288"/>
      <c r="GT58" s="288"/>
      <c r="GU58" s="288"/>
      <c r="GV58" s="288"/>
      <c r="GW58" s="288"/>
      <c r="GX58" s="288"/>
      <c r="GY58" s="288"/>
      <c r="GZ58" s="288"/>
      <c r="HA58" s="288"/>
      <c r="HB58" s="288"/>
      <c r="HC58" s="288"/>
      <c r="HD58" s="288"/>
      <c r="HE58" s="288"/>
      <c r="HF58" s="288"/>
      <c r="HG58" s="288"/>
      <c r="HH58" s="288"/>
      <c r="HI58" s="288"/>
      <c r="HJ58" s="288"/>
      <c r="HK58" s="288"/>
      <c r="HL58" s="288"/>
      <c r="HM58" s="288"/>
      <c r="HN58" s="288"/>
      <c r="HO58" s="288"/>
      <c r="HP58" s="288"/>
      <c r="HQ58" s="288"/>
      <c r="HR58" s="288"/>
      <c r="HS58" s="288"/>
      <c r="HT58" s="288"/>
      <c r="HU58" s="288"/>
      <c r="HV58" s="288"/>
      <c r="HW58" s="288"/>
      <c r="HX58" s="288"/>
      <c r="HY58" s="288"/>
      <c r="HZ58" s="288"/>
      <c r="IA58" s="288"/>
      <c r="IB58" s="288"/>
      <c r="IC58" s="288"/>
      <c r="ID58" s="288"/>
      <c r="IE58" s="288"/>
      <c r="IF58" s="288"/>
      <c r="IG58" s="288"/>
      <c r="IH58" s="288"/>
      <c r="II58" s="288"/>
      <c r="IJ58" s="288"/>
      <c r="IK58" s="288"/>
      <c r="IL58" s="288"/>
      <c r="IM58" s="288"/>
      <c r="IN58" s="288"/>
      <c r="IO58" s="288"/>
      <c r="IP58" s="288"/>
      <c r="IQ58" s="288"/>
    </row>
    <row r="59" spans="1:251" s="289" customFormat="1" ht="30">
      <c r="A59" s="399" t="s">
        <v>866</v>
      </c>
      <c r="B59" s="492" t="s">
        <v>858</v>
      </c>
      <c r="C59" s="217" t="s">
        <v>995</v>
      </c>
      <c r="D59" s="258" t="s">
        <v>97</v>
      </c>
      <c r="E59" s="144" t="s">
        <v>97</v>
      </c>
      <c r="F59" s="144" t="s">
        <v>97</v>
      </c>
      <c r="G59" s="141">
        <f t="shared" ref="G59:AC59" si="35">G62</f>
        <v>0</v>
      </c>
      <c r="H59" s="141">
        <f t="shared" si="35"/>
        <v>0</v>
      </c>
      <c r="I59" s="141">
        <f t="shared" si="35"/>
        <v>0</v>
      </c>
      <c r="J59" s="141">
        <f t="shared" si="35"/>
        <v>0</v>
      </c>
      <c r="K59" s="141">
        <f t="shared" si="35"/>
        <v>0</v>
      </c>
      <c r="L59" s="141">
        <f t="shared" si="35"/>
        <v>0</v>
      </c>
      <c r="M59" s="141">
        <f t="shared" si="35"/>
        <v>0</v>
      </c>
      <c r="N59" s="141">
        <f t="shared" si="35"/>
        <v>0</v>
      </c>
      <c r="O59" s="141">
        <f t="shared" si="35"/>
        <v>0</v>
      </c>
      <c r="P59" s="141">
        <f t="shared" si="35"/>
        <v>0</v>
      </c>
      <c r="Q59" s="141">
        <f t="shared" si="35"/>
        <v>0</v>
      </c>
      <c r="R59" s="141">
        <f t="shared" si="35"/>
        <v>0</v>
      </c>
      <c r="S59" s="141">
        <f t="shared" si="35"/>
        <v>0</v>
      </c>
      <c r="T59" s="141">
        <f t="shared" si="35"/>
        <v>0</v>
      </c>
      <c r="U59" s="141">
        <f t="shared" si="35"/>
        <v>0</v>
      </c>
      <c r="V59" s="141">
        <f t="shared" si="35"/>
        <v>0</v>
      </c>
      <c r="W59" s="141">
        <f t="shared" si="35"/>
        <v>0</v>
      </c>
      <c r="X59" s="141">
        <f t="shared" si="35"/>
        <v>0</v>
      </c>
      <c r="Y59" s="141">
        <f t="shared" si="35"/>
        <v>0</v>
      </c>
      <c r="Z59" s="141">
        <f t="shared" si="35"/>
        <v>0</v>
      </c>
      <c r="AA59" s="141">
        <f t="shared" si="35"/>
        <v>0</v>
      </c>
      <c r="AB59" s="141">
        <f t="shared" si="35"/>
        <v>0</v>
      </c>
      <c r="AC59" s="141">
        <f t="shared" si="35"/>
        <v>0</v>
      </c>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8"/>
      <c r="CY59" s="288"/>
      <c r="CZ59" s="288"/>
      <c r="DA59" s="288"/>
      <c r="DB59" s="288"/>
      <c r="DC59" s="288"/>
      <c r="DD59" s="288"/>
      <c r="DE59" s="288"/>
      <c r="DF59" s="288"/>
      <c r="DG59" s="288"/>
      <c r="DH59" s="288"/>
      <c r="DI59" s="288"/>
      <c r="DJ59" s="288"/>
      <c r="DK59" s="288"/>
      <c r="DL59" s="288"/>
      <c r="DM59" s="288"/>
      <c r="DN59" s="288"/>
      <c r="DO59" s="288"/>
      <c r="DP59" s="288"/>
      <c r="DQ59" s="288"/>
      <c r="DR59" s="288"/>
      <c r="DS59" s="288"/>
      <c r="DT59" s="288"/>
      <c r="DU59" s="288"/>
      <c r="DV59" s="288"/>
      <c r="DW59" s="288"/>
      <c r="DX59" s="288"/>
      <c r="DY59" s="288"/>
      <c r="DZ59" s="288"/>
      <c r="EA59" s="288"/>
      <c r="EB59" s="288"/>
      <c r="EC59" s="288"/>
      <c r="ED59" s="288"/>
      <c r="EE59" s="288"/>
      <c r="EF59" s="288"/>
      <c r="EG59" s="288"/>
      <c r="EH59" s="288"/>
      <c r="EI59" s="288"/>
      <c r="EJ59" s="288"/>
      <c r="EK59" s="288"/>
      <c r="EL59" s="288"/>
      <c r="EM59" s="288"/>
      <c r="EN59" s="288"/>
      <c r="EO59" s="288"/>
      <c r="EP59" s="288"/>
      <c r="EQ59" s="288"/>
      <c r="ER59" s="288"/>
      <c r="ES59" s="288"/>
      <c r="ET59" s="288"/>
      <c r="EU59" s="288"/>
      <c r="EV59" s="288"/>
      <c r="EW59" s="288"/>
      <c r="EX59" s="288"/>
      <c r="EY59" s="288"/>
      <c r="EZ59" s="288"/>
      <c r="FA59" s="288"/>
      <c r="FB59" s="288"/>
      <c r="FC59" s="288"/>
      <c r="FD59" s="288"/>
      <c r="FE59" s="288"/>
      <c r="FF59" s="288"/>
      <c r="FG59" s="288"/>
      <c r="FH59" s="288"/>
      <c r="FI59" s="288"/>
      <c r="FJ59" s="288"/>
      <c r="FK59" s="288"/>
      <c r="FL59" s="288"/>
      <c r="FM59" s="288"/>
      <c r="FN59" s="288"/>
      <c r="FO59" s="288"/>
      <c r="FP59" s="288"/>
      <c r="FQ59" s="288"/>
      <c r="FR59" s="288"/>
      <c r="FS59" s="288"/>
      <c r="FT59" s="288"/>
      <c r="FU59" s="288"/>
      <c r="FV59" s="288"/>
      <c r="FW59" s="288"/>
      <c r="FX59" s="288"/>
      <c r="FY59" s="288"/>
      <c r="FZ59" s="288"/>
      <c r="GA59" s="288"/>
      <c r="GB59" s="288"/>
      <c r="GC59" s="288"/>
      <c r="GD59" s="288"/>
      <c r="GE59" s="288"/>
      <c r="GF59" s="288"/>
      <c r="GG59" s="288"/>
      <c r="GH59" s="288"/>
      <c r="GI59" s="288"/>
      <c r="GJ59" s="288"/>
      <c r="GK59" s="288"/>
      <c r="GL59" s="288"/>
      <c r="GM59" s="288"/>
      <c r="GN59" s="288"/>
      <c r="GO59" s="288"/>
      <c r="GP59" s="288"/>
      <c r="GQ59" s="288"/>
      <c r="GR59" s="288"/>
      <c r="GS59" s="288"/>
      <c r="GT59" s="288"/>
      <c r="GU59" s="288"/>
      <c r="GV59" s="288"/>
      <c r="GW59" s="288"/>
      <c r="GX59" s="288"/>
      <c r="GY59" s="288"/>
      <c r="GZ59" s="288"/>
      <c r="HA59" s="288"/>
      <c r="HB59" s="288"/>
      <c r="HC59" s="288"/>
      <c r="HD59" s="288"/>
      <c r="HE59" s="288"/>
      <c r="HF59" s="288"/>
      <c r="HG59" s="288"/>
      <c r="HH59" s="288"/>
      <c r="HI59" s="288"/>
      <c r="HJ59" s="288"/>
      <c r="HK59" s="288"/>
      <c r="HL59" s="288"/>
      <c r="HM59" s="288"/>
      <c r="HN59" s="288"/>
      <c r="HO59" s="288"/>
      <c r="HP59" s="288"/>
      <c r="HQ59" s="288"/>
      <c r="HR59" s="288"/>
      <c r="HS59" s="288"/>
      <c r="HT59" s="288"/>
      <c r="HU59" s="288"/>
      <c r="HV59" s="288"/>
      <c r="HW59" s="288"/>
      <c r="HX59" s="288"/>
      <c r="HY59" s="288"/>
      <c r="HZ59" s="288"/>
      <c r="IA59" s="288"/>
      <c r="IB59" s="288"/>
      <c r="IC59" s="288"/>
      <c r="ID59" s="288"/>
      <c r="IE59" s="288"/>
      <c r="IF59" s="288"/>
      <c r="IG59" s="288"/>
      <c r="IH59" s="288"/>
      <c r="II59" s="288"/>
      <c r="IJ59" s="288"/>
      <c r="IK59" s="288"/>
      <c r="IL59" s="288"/>
      <c r="IM59" s="288"/>
      <c r="IN59" s="288"/>
      <c r="IO59" s="288"/>
      <c r="IP59" s="288"/>
      <c r="IQ59" s="288"/>
    </row>
    <row r="60" spans="1:251" s="291" customFormat="1" ht="30">
      <c r="A60" s="399" t="s">
        <v>629</v>
      </c>
      <c r="B60" s="492" t="s">
        <v>859</v>
      </c>
      <c r="C60" s="217" t="s">
        <v>1003</v>
      </c>
      <c r="D60" s="258" t="s">
        <v>97</v>
      </c>
      <c r="E60" s="144" t="s">
        <v>97</v>
      </c>
      <c r="F60" s="144" t="s">
        <v>97</v>
      </c>
      <c r="G60" s="141">
        <f t="shared" ref="G60:AC61" si="36">G67</f>
        <v>0</v>
      </c>
      <c r="H60" s="141">
        <f t="shared" si="36"/>
        <v>0</v>
      </c>
      <c r="I60" s="141">
        <f t="shared" si="36"/>
        <v>0</v>
      </c>
      <c r="J60" s="141">
        <f t="shared" si="36"/>
        <v>0</v>
      </c>
      <c r="K60" s="141">
        <f t="shared" si="36"/>
        <v>0</v>
      </c>
      <c r="L60" s="141">
        <f t="shared" si="36"/>
        <v>0</v>
      </c>
      <c r="M60" s="141">
        <f t="shared" si="36"/>
        <v>0</v>
      </c>
      <c r="N60" s="141">
        <f t="shared" si="36"/>
        <v>0</v>
      </c>
      <c r="O60" s="141">
        <f t="shared" si="36"/>
        <v>0</v>
      </c>
      <c r="P60" s="141">
        <f t="shared" si="36"/>
        <v>0</v>
      </c>
      <c r="Q60" s="141">
        <f t="shared" si="36"/>
        <v>0</v>
      </c>
      <c r="R60" s="141">
        <f t="shared" si="36"/>
        <v>0</v>
      </c>
      <c r="S60" s="141">
        <f t="shared" si="36"/>
        <v>0</v>
      </c>
      <c r="T60" s="141">
        <f t="shared" si="36"/>
        <v>0</v>
      </c>
      <c r="U60" s="141">
        <f t="shared" si="36"/>
        <v>0</v>
      </c>
      <c r="V60" s="141">
        <f t="shared" si="36"/>
        <v>0</v>
      </c>
      <c r="W60" s="141">
        <f t="shared" si="36"/>
        <v>0</v>
      </c>
      <c r="X60" s="141">
        <f t="shared" si="36"/>
        <v>0</v>
      </c>
      <c r="Y60" s="141">
        <f t="shared" si="36"/>
        <v>0</v>
      </c>
      <c r="Z60" s="141">
        <f t="shared" si="36"/>
        <v>0</v>
      </c>
      <c r="AA60" s="141">
        <f t="shared" si="36"/>
        <v>0</v>
      </c>
      <c r="AB60" s="141">
        <f t="shared" si="36"/>
        <v>0</v>
      </c>
      <c r="AC60" s="141">
        <f t="shared" si="36"/>
        <v>0</v>
      </c>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row>
    <row r="61" spans="1:251" s="291" customFormat="1" ht="30.75" customHeight="1">
      <c r="A61" s="399" t="s">
        <v>867</v>
      </c>
      <c r="B61" s="492" t="s">
        <v>859</v>
      </c>
      <c r="C61" s="217" t="s">
        <v>1004</v>
      </c>
      <c r="D61" s="258" t="s">
        <v>97</v>
      </c>
      <c r="E61" s="144" t="s">
        <v>97</v>
      </c>
      <c r="F61" s="144" t="s">
        <v>97</v>
      </c>
      <c r="G61" s="141">
        <f t="shared" si="36"/>
        <v>0</v>
      </c>
      <c r="H61" s="141">
        <f t="shared" si="36"/>
        <v>0</v>
      </c>
      <c r="I61" s="141">
        <f t="shared" si="36"/>
        <v>0</v>
      </c>
      <c r="J61" s="141">
        <f t="shared" si="36"/>
        <v>0</v>
      </c>
      <c r="K61" s="141">
        <f t="shared" si="36"/>
        <v>0</v>
      </c>
      <c r="L61" s="141">
        <f t="shared" si="36"/>
        <v>0</v>
      </c>
      <c r="M61" s="141">
        <f t="shared" si="36"/>
        <v>0</v>
      </c>
      <c r="N61" s="141">
        <f t="shared" si="36"/>
        <v>0</v>
      </c>
      <c r="O61" s="141">
        <f t="shared" si="36"/>
        <v>0</v>
      </c>
      <c r="P61" s="141">
        <f t="shared" si="36"/>
        <v>0</v>
      </c>
      <c r="Q61" s="141">
        <f t="shared" si="36"/>
        <v>0</v>
      </c>
      <c r="R61" s="141">
        <f t="shared" si="36"/>
        <v>0</v>
      </c>
      <c r="S61" s="141">
        <f t="shared" si="36"/>
        <v>0</v>
      </c>
      <c r="T61" s="141">
        <f t="shared" si="36"/>
        <v>0</v>
      </c>
      <c r="U61" s="141">
        <f t="shared" si="36"/>
        <v>0</v>
      </c>
      <c r="V61" s="141">
        <f t="shared" si="36"/>
        <v>0</v>
      </c>
      <c r="W61" s="141">
        <f t="shared" si="36"/>
        <v>0</v>
      </c>
      <c r="X61" s="141">
        <f t="shared" si="36"/>
        <v>0</v>
      </c>
      <c r="Y61" s="141">
        <f t="shared" si="36"/>
        <v>0</v>
      </c>
      <c r="Z61" s="141">
        <f t="shared" si="36"/>
        <v>0</v>
      </c>
      <c r="AA61" s="141">
        <f t="shared" si="36"/>
        <v>0</v>
      </c>
      <c r="AB61" s="141">
        <f t="shared" si="36"/>
        <v>0</v>
      </c>
      <c r="AC61" s="141">
        <f t="shared" si="36"/>
        <v>0</v>
      </c>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row>
    <row r="62" spans="1:251" s="291" customFormat="1">
      <c r="A62" s="399" t="s">
        <v>630</v>
      </c>
      <c r="B62" s="492" t="s">
        <v>860</v>
      </c>
      <c r="C62" s="217" t="s">
        <v>1005</v>
      </c>
      <c r="D62" s="144" t="s">
        <v>97</v>
      </c>
      <c r="E62" s="144" t="s">
        <v>97</v>
      </c>
      <c r="F62" s="144" t="s">
        <v>97</v>
      </c>
      <c r="G62" s="141">
        <f t="shared" ref="G62:AC62" si="37">G68</f>
        <v>0</v>
      </c>
      <c r="H62" s="141">
        <f t="shared" si="37"/>
        <v>0</v>
      </c>
      <c r="I62" s="141">
        <f t="shared" si="37"/>
        <v>0</v>
      </c>
      <c r="J62" s="141">
        <f t="shared" si="37"/>
        <v>0</v>
      </c>
      <c r="K62" s="141">
        <f t="shared" si="37"/>
        <v>0</v>
      </c>
      <c r="L62" s="141">
        <f t="shared" si="37"/>
        <v>0</v>
      </c>
      <c r="M62" s="141">
        <f t="shared" si="37"/>
        <v>0</v>
      </c>
      <c r="N62" s="141">
        <f t="shared" si="37"/>
        <v>0</v>
      </c>
      <c r="O62" s="141">
        <f t="shared" si="37"/>
        <v>0</v>
      </c>
      <c r="P62" s="141">
        <f t="shared" si="37"/>
        <v>0</v>
      </c>
      <c r="Q62" s="141">
        <f t="shared" si="37"/>
        <v>0</v>
      </c>
      <c r="R62" s="141">
        <f t="shared" si="37"/>
        <v>0</v>
      </c>
      <c r="S62" s="141">
        <f t="shared" si="37"/>
        <v>0</v>
      </c>
      <c r="T62" s="141">
        <f t="shared" si="37"/>
        <v>0</v>
      </c>
      <c r="U62" s="141">
        <f t="shared" si="37"/>
        <v>0</v>
      </c>
      <c r="V62" s="141">
        <f t="shared" si="37"/>
        <v>0</v>
      </c>
      <c r="W62" s="141">
        <f t="shared" si="37"/>
        <v>0</v>
      </c>
      <c r="X62" s="141">
        <f t="shared" si="37"/>
        <v>0</v>
      </c>
      <c r="Y62" s="141">
        <f t="shared" si="37"/>
        <v>0</v>
      </c>
      <c r="Z62" s="141">
        <f t="shared" si="37"/>
        <v>0</v>
      </c>
      <c r="AA62" s="141">
        <f t="shared" si="37"/>
        <v>0</v>
      </c>
      <c r="AB62" s="141">
        <f t="shared" si="37"/>
        <v>0</v>
      </c>
      <c r="AC62" s="141">
        <f t="shared" si="37"/>
        <v>0</v>
      </c>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row>
    <row r="63" spans="1:251" s="289" customFormat="1" ht="23.25" customHeight="1">
      <c r="A63" s="399" t="s">
        <v>871</v>
      </c>
      <c r="B63" s="492" t="s">
        <v>860</v>
      </c>
      <c r="C63" s="217" t="s">
        <v>1006</v>
      </c>
      <c r="D63" s="144" t="s">
        <v>97</v>
      </c>
      <c r="E63" s="144" t="s">
        <v>97</v>
      </c>
      <c r="F63" s="144" t="s">
        <v>97</v>
      </c>
      <c r="G63" s="141">
        <f t="shared" ref="G63:AC63" si="38">G69</f>
        <v>0</v>
      </c>
      <c r="H63" s="141">
        <f t="shared" si="38"/>
        <v>0</v>
      </c>
      <c r="I63" s="141">
        <f t="shared" si="38"/>
        <v>0</v>
      </c>
      <c r="J63" s="141">
        <f t="shared" si="38"/>
        <v>0</v>
      </c>
      <c r="K63" s="141">
        <f t="shared" si="38"/>
        <v>0</v>
      </c>
      <c r="L63" s="141">
        <f t="shared" si="38"/>
        <v>0</v>
      </c>
      <c r="M63" s="141">
        <f t="shared" si="38"/>
        <v>0</v>
      </c>
      <c r="N63" s="141">
        <f t="shared" si="38"/>
        <v>0</v>
      </c>
      <c r="O63" s="141">
        <f t="shared" si="38"/>
        <v>0</v>
      </c>
      <c r="P63" s="141">
        <f t="shared" si="38"/>
        <v>0</v>
      </c>
      <c r="Q63" s="141">
        <f t="shared" si="38"/>
        <v>0</v>
      </c>
      <c r="R63" s="141">
        <f t="shared" si="38"/>
        <v>0</v>
      </c>
      <c r="S63" s="141">
        <f t="shared" si="38"/>
        <v>0</v>
      </c>
      <c r="T63" s="141">
        <f t="shared" si="38"/>
        <v>0</v>
      </c>
      <c r="U63" s="141">
        <f t="shared" si="38"/>
        <v>0</v>
      </c>
      <c r="V63" s="141">
        <f t="shared" si="38"/>
        <v>0</v>
      </c>
      <c r="W63" s="141">
        <f t="shared" si="38"/>
        <v>0</v>
      </c>
      <c r="X63" s="141">
        <f t="shared" si="38"/>
        <v>0</v>
      </c>
      <c r="Y63" s="141">
        <f t="shared" si="38"/>
        <v>0</v>
      </c>
      <c r="Z63" s="141">
        <f t="shared" si="38"/>
        <v>0</v>
      </c>
      <c r="AA63" s="141">
        <f t="shared" si="38"/>
        <v>0</v>
      </c>
      <c r="AB63" s="141">
        <f t="shared" si="38"/>
        <v>0</v>
      </c>
      <c r="AC63" s="141">
        <f t="shared" si="38"/>
        <v>0</v>
      </c>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c r="CO63" s="288"/>
      <c r="CP63" s="288"/>
      <c r="CQ63" s="288"/>
      <c r="CR63" s="288"/>
      <c r="CS63" s="288"/>
      <c r="CT63" s="288"/>
      <c r="CU63" s="288"/>
      <c r="CV63" s="288"/>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c r="EN63" s="288"/>
      <c r="EO63" s="288"/>
      <c r="EP63" s="288"/>
      <c r="EQ63" s="288"/>
      <c r="ER63" s="288"/>
      <c r="ES63" s="288"/>
      <c r="ET63" s="288"/>
      <c r="EU63" s="288"/>
      <c r="EV63" s="288"/>
      <c r="EW63" s="288"/>
      <c r="EX63" s="288"/>
      <c r="EY63" s="288"/>
      <c r="EZ63" s="288"/>
      <c r="FA63" s="288"/>
      <c r="FB63" s="288"/>
      <c r="FC63" s="288"/>
      <c r="FD63" s="288"/>
      <c r="FE63" s="288"/>
      <c r="FF63" s="288"/>
      <c r="FG63" s="288"/>
      <c r="FH63" s="288"/>
      <c r="FI63" s="288"/>
      <c r="FJ63" s="288"/>
      <c r="FK63" s="288"/>
      <c r="FL63" s="288"/>
      <c r="FM63" s="288"/>
      <c r="FN63" s="288"/>
      <c r="FO63" s="288"/>
      <c r="FP63" s="288"/>
      <c r="FQ63" s="288"/>
      <c r="FR63" s="288"/>
      <c r="FS63" s="288"/>
      <c r="FT63" s="288"/>
      <c r="FU63" s="288"/>
      <c r="FV63" s="288"/>
      <c r="FW63" s="288"/>
      <c r="FX63" s="288"/>
      <c r="FY63" s="288"/>
      <c r="FZ63" s="288"/>
      <c r="GA63" s="288"/>
      <c r="GB63" s="288"/>
      <c r="GC63" s="288"/>
      <c r="GD63" s="288"/>
      <c r="GE63" s="288"/>
      <c r="GF63" s="288"/>
      <c r="GG63" s="288"/>
      <c r="GH63" s="288"/>
      <c r="GI63" s="288"/>
      <c r="GJ63" s="288"/>
      <c r="GK63" s="288"/>
      <c r="GL63" s="288"/>
      <c r="GM63" s="288"/>
      <c r="GN63" s="288"/>
      <c r="GO63" s="288"/>
      <c r="GP63" s="288"/>
      <c r="GQ63" s="288"/>
      <c r="GR63" s="288"/>
      <c r="GS63" s="288"/>
      <c r="GT63" s="288"/>
      <c r="GU63" s="288"/>
      <c r="GV63" s="288"/>
      <c r="GW63" s="288"/>
      <c r="GX63" s="288"/>
      <c r="GY63" s="288"/>
      <c r="GZ63" s="288"/>
      <c r="HA63" s="288"/>
      <c r="HB63" s="288"/>
      <c r="HC63" s="288"/>
      <c r="HD63" s="288"/>
      <c r="HE63" s="288"/>
      <c r="HF63" s="288"/>
      <c r="HG63" s="288"/>
      <c r="HH63" s="288"/>
      <c r="HI63" s="288"/>
      <c r="HJ63" s="288"/>
      <c r="HK63" s="288"/>
      <c r="HL63" s="288"/>
      <c r="HM63" s="288"/>
      <c r="HN63" s="288"/>
      <c r="HO63" s="288"/>
      <c r="HP63" s="288"/>
      <c r="HQ63" s="288"/>
      <c r="HR63" s="288"/>
      <c r="HS63" s="288"/>
      <c r="HT63" s="288"/>
      <c r="HU63" s="288"/>
      <c r="HV63" s="288"/>
      <c r="HW63" s="288"/>
      <c r="HX63" s="288"/>
      <c r="HY63" s="288"/>
      <c r="HZ63" s="288"/>
      <c r="IA63" s="288"/>
      <c r="IB63" s="288"/>
      <c r="IC63" s="288"/>
      <c r="ID63" s="288"/>
      <c r="IE63" s="288"/>
      <c r="IF63" s="288"/>
      <c r="IG63" s="288"/>
      <c r="IH63" s="288"/>
      <c r="II63" s="288"/>
      <c r="IJ63" s="288"/>
      <c r="IK63" s="288"/>
      <c r="IL63" s="288"/>
      <c r="IM63" s="288"/>
      <c r="IN63" s="288"/>
      <c r="IO63" s="288"/>
      <c r="IP63" s="288"/>
      <c r="IQ63" s="288"/>
    </row>
    <row r="64" spans="1:251" s="289" customFormat="1" ht="45">
      <c r="A64" s="399" t="s">
        <v>631</v>
      </c>
      <c r="B64" s="492" t="s">
        <v>861</v>
      </c>
      <c r="C64" s="217" t="s">
        <v>1009</v>
      </c>
      <c r="D64" s="144" t="s">
        <v>97</v>
      </c>
      <c r="E64" s="144" t="s">
        <v>97</v>
      </c>
      <c r="F64" s="144" t="s">
        <v>97</v>
      </c>
      <c r="G64" s="141">
        <f t="shared" ref="G64:AC64" si="39">G70</f>
        <v>0</v>
      </c>
      <c r="H64" s="141">
        <f t="shared" si="39"/>
        <v>0</v>
      </c>
      <c r="I64" s="141">
        <f t="shared" si="39"/>
        <v>0</v>
      </c>
      <c r="J64" s="141">
        <f t="shared" si="39"/>
        <v>0</v>
      </c>
      <c r="K64" s="141">
        <f t="shared" si="39"/>
        <v>0</v>
      </c>
      <c r="L64" s="141">
        <f t="shared" si="39"/>
        <v>0</v>
      </c>
      <c r="M64" s="141">
        <f t="shared" si="39"/>
        <v>0</v>
      </c>
      <c r="N64" s="141">
        <f t="shared" si="39"/>
        <v>0</v>
      </c>
      <c r="O64" s="141">
        <f t="shared" si="39"/>
        <v>0</v>
      </c>
      <c r="P64" s="141">
        <f t="shared" si="39"/>
        <v>0</v>
      </c>
      <c r="Q64" s="141">
        <f t="shared" si="39"/>
        <v>0</v>
      </c>
      <c r="R64" s="141">
        <f t="shared" si="39"/>
        <v>0</v>
      </c>
      <c r="S64" s="141">
        <f t="shared" si="39"/>
        <v>0</v>
      </c>
      <c r="T64" s="141">
        <f t="shared" si="39"/>
        <v>0</v>
      </c>
      <c r="U64" s="141">
        <f t="shared" si="39"/>
        <v>0</v>
      </c>
      <c r="V64" s="141">
        <f t="shared" si="39"/>
        <v>0</v>
      </c>
      <c r="W64" s="141">
        <f t="shared" si="39"/>
        <v>0</v>
      </c>
      <c r="X64" s="141">
        <f t="shared" si="39"/>
        <v>0</v>
      </c>
      <c r="Y64" s="141">
        <f t="shared" si="39"/>
        <v>0</v>
      </c>
      <c r="Z64" s="141">
        <f t="shared" si="39"/>
        <v>0</v>
      </c>
      <c r="AA64" s="141">
        <f t="shared" si="39"/>
        <v>0</v>
      </c>
      <c r="AB64" s="141">
        <f t="shared" si="39"/>
        <v>0</v>
      </c>
      <c r="AC64" s="141">
        <f t="shared" si="39"/>
        <v>0</v>
      </c>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c r="GA64" s="288"/>
      <c r="GB64" s="288"/>
      <c r="GC64" s="288"/>
      <c r="GD64" s="288"/>
      <c r="GE64" s="288"/>
      <c r="GF64" s="288"/>
      <c r="GG64" s="288"/>
      <c r="GH64" s="288"/>
      <c r="GI64" s="288"/>
      <c r="GJ64" s="288"/>
      <c r="GK64" s="288"/>
      <c r="GL64" s="288"/>
      <c r="GM64" s="288"/>
      <c r="GN64" s="288"/>
      <c r="GO64" s="288"/>
      <c r="GP64" s="288"/>
      <c r="GQ64" s="288"/>
      <c r="GR64" s="288"/>
      <c r="GS64" s="288"/>
      <c r="GT64" s="288"/>
      <c r="GU64" s="288"/>
      <c r="GV64" s="288"/>
      <c r="GW64" s="288"/>
      <c r="GX64" s="288"/>
      <c r="GY64" s="288"/>
      <c r="GZ64" s="288"/>
      <c r="HA64" s="288"/>
      <c r="HB64" s="288"/>
      <c r="HC64" s="288"/>
      <c r="HD64" s="288"/>
      <c r="HE64" s="288"/>
      <c r="HF64" s="288"/>
      <c r="HG64" s="288"/>
      <c r="HH64" s="288"/>
      <c r="HI64" s="288"/>
      <c r="HJ64" s="288"/>
      <c r="HK64" s="288"/>
      <c r="HL64" s="288"/>
      <c r="HM64" s="288"/>
      <c r="HN64" s="288"/>
      <c r="HO64" s="288"/>
      <c r="HP64" s="288"/>
      <c r="HQ64" s="288"/>
      <c r="HR64" s="288"/>
      <c r="HS64" s="288"/>
      <c r="HT64" s="288"/>
      <c r="HU64" s="288"/>
      <c r="HV64" s="288"/>
      <c r="HW64" s="288"/>
      <c r="HX64" s="288"/>
      <c r="HY64" s="288"/>
      <c r="HZ64" s="288"/>
      <c r="IA64" s="288"/>
      <c r="IB64" s="288"/>
      <c r="IC64" s="288"/>
      <c r="ID64" s="288"/>
      <c r="IE64" s="288"/>
      <c r="IF64" s="288"/>
      <c r="IG64" s="288"/>
      <c r="IH64" s="288"/>
      <c r="II64" s="288"/>
      <c r="IJ64" s="288"/>
      <c r="IK64" s="288"/>
      <c r="IL64" s="288"/>
      <c r="IM64" s="288"/>
      <c r="IN64" s="288"/>
      <c r="IO64" s="288"/>
      <c r="IP64" s="288"/>
      <c r="IQ64" s="288"/>
    </row>
    <row r="65" spans="1:251" s="291" customFormat="1" ht="45">
      <c r="A65" s="399" t="s">
        <v>870</v>
      </c>
      <c r="B65" s="492" t="s">
        <v>861</v>
      </c>
      <c r="C65" s="217" t="s">
        <v>1010</v>
      </c>
      <c r="D65" s="144" t="s">
        <v>97</v>
      </c>
      <c r="E65" s="144" t="s">
        <v>97</v>
      </c>
      <c r="F65" s="144" t="s">
        <v>97</v>
      </c>
      <c r="G65" s="141">
        <f t="shared" ref="G65:AC65" si="40">G71</f>
        <v>0</v>
      </c>
      <c r="H65" s="141">
        <f t="shared" si="40"/>
        <v>0</v>
      </c>
      <c r="I65" s="141">
        <f t="shared" si="40"/>
        <v>0</v>
      </c>
      <c r="J65" s="141">
        <f t="shared" si="40"/>
        <v>0</v>
      </c>
      <c r="K65" s="141">
        <f t="shared" si="40"/>
        <v>0</v>
      </c>
      <c r="L65" s="141">
        <f t="shared" si="40"/>
        <v>0</v>
      </c>
      <c r="M65" s="141">
        <f t="shared" si="40"/>
        <v>0</v>
      </c>
      <c r="N65" s="141">
        <f t="shared" si="40"/>
        <v>0</v>
      </c>
      <c r="O65" s="141">
        <f t="shared" si="40"/>
        <v>0</v>
      </c>
      <c r="P65" s="141">
        <f t="shared" si="40"/>
        <v>0</v>
      </c>
      <c r="Q65" s="141">
        <f t="shared" si="40"/>
        <v>0</v>
      </c>
      <c r="R65" s="141">
        <f t="shared" si="40"/>
        <v>0</v>
      </c>
      <c r="S65" s="141">
        <f t="shared" si="40"/>
        <v>0</v>
      </c>
      <c r="T65" s="141">
        <f t="shared" si="40"/>
        <v>0</v>
      </c>
      <c r="U65" s="141">
        <f t="shared" si="40"/>
        <v>0</v>
      </c>
      <c r="V65" s="141">
        <f t="shared" si="40"/>
        <v>0</v>
      </c>
      <c r="W65" s="141">
        <f t="shared" si="40"/>
        <v>0</v>
      </c>
      <c r="X65" s="141">
        <f t="shared" si="40"/>
        <v>0</v>
      </c>
      <c r="Y65" s="141">
        <f t="shared" si="40"/>
        <v>0</v>
      </c>
      <c r="Z65" s="141">
        <f t="shared" si="40"/>
        <v>0</v>
      </c>
      <c r="AA65" s="141">
        <f t="shared" si="40"/>
        <v>0</v>
      </c>
      <c r="AB65" s="141">
        <f t="shared" si="40"/>
        <v>0</v>
      </c>
      <c r="AC65" s="141">
        <f t="shared" si="40"/>
        <v>0</v>
      </c>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row>
    <row r="66" spans="1:251" s="291" customFormat="1" ht="27" customHeight="1">
      <c r="A66" s="399" t="s">
        <v>632</v>
      </c>
      <c r="B66" s="492" t="s">
        <v>862</v>
      </c>
      <c r="C66" s="217" t="s">
        <v>1014</v>
      </c>
      <c r="D66" s="144" t="s">
        <v>97</v>
      </c>
      <c r="E66" s="144" t="s">
        <v>97</v>
      </c>
      <c r="F66" s="144" t="s">
        <v>97</v>
      </c>
      <c r="G66" s="141">
        <f t="shared" ref="G66:AC66" si="41">G72</f>
        <v>0</v>
      </c>
      <c r="H66" s="141">
        <f t="shared" si="41"/>
        <v>0</v>
      </c>
      <c r="I66" s="141">
        <f t="shared" si="41"/>
        <v>0</v>
      </c>
      <c r="J66" s="141">
        <f t="shared" si="41"/>
        <v>0</v>
      </c>
      <c r="K66" s="141">
        <f t="shared" si="41"/>
        <v>0</v>
      </c>
      <c r="L66" s="141">
        <f t="shared" si="41"/>
        <v>0</v>
      </c>
      <c r="M66" s="141">
        <f t="shared" si="41"/>
        <v>0</v>
      </c>
      <c r="N66" s="141">
        <f t="shared" si="41"/>
        <v>0</v>
      </c>
      <c r="O66" s="141">
        <f t="shared" si="41"/>
        <v>0</v>
      </c>
      <c r="P66" s="141">
        <f t="shared" si="41"/>
        <v>0</v>
      </c>
      <c r="Q66" s="141">
        <f t="shared" si="41"/>
        <v>0</v>
      </c>
      <c r="R66" s="141">
        <f t="shared" si="41"/>
        <v>0</v>
      </c>
      <c r="S66" s="141">
        <f t="shared" si="41"/>
        <v>0</v>
      </c>
      <c r="T66" s="141">
        <f t="shared" si="41"/>
        <v>0</v>
      </c>
      <c r="U66" s="141">
        <f t="shared" si="41"/>
        <v>0</v>
      </c>
      <c r="V66" s="141">
        <f t="shared" si="41"/>
        <v>0</v>
      </c>
      <c r="W66" s="141">
        <f t="shared" si="41"/>
        <v>0</v>
      </c>
      <c r="X66" s="141">
        <f t="shared" si="41"/>
        <v>0</v>
      </c>
      <c r="Y66" s="141">
        <f t="shared" si="41"/>
        <v>0</v>
      </c>
      <c r="Z66" s="141">
        <f t="shared" si="41"/>
        <v>0</v>
      </c>
      <c r="AA66" s="141">
        <f t="shared" si="41"/>
        <v>0</v>
      </c>
      <c r="AB66" s="141">
        <f t="shared" si="41"/>
        <v>0</v>
      </c>
      <c r="AC66" s="141">
        <f t="shared" si="41"/>
        <v>0</v>
      </c>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row>
    <row r="67" spans="1:251" s="289" customFormat="1" ht="48" hidden="1" customHeight="1">
      <c r="A67" s="399" t="s">
        <v>868</v>
      </c>
      <c r="B67" s="492" t="s">
        <v>862</v>
      </c>
      <c r="C67" s="217" t="s">
        <v>1015</v>
      </c>
      <c r="D67" s="304" t="s">
        <v>97</v>
      </c>
      <c r="E67" s="144" t="s">
        <v>97</v>
      </c>
      <c r="F67" s="144" t="s">
        <v>97</v>
      </c>
      <c r="G67" s="141">
        <f t="shared" ref="G67:AC67" si="42">G73</f>
        <v>0</v>
      </c>
      <c r="H67" s="141">
        <f t="shared" si="42"/>
        <v>0</v>
      </c>
      <c r="I67" s="141">
        <f t="shared" si="42"/>
        <v>0</v>
      </c>
      <c r="J67" s="141">
        <f t="shared" si="42"/>
        <v>0</v>
      </c>
      <c r="K67" s="141">
        <f t="shared" si="42"/>
        <v>0</v>
      </c>
      <c r="L67" s="141">
        <f t="shared" si="42"/>
        <v>0</v>
      </c>
      <c r="M67" s="141">
        <f t="shared" si="42"/>
        <v>0</v>
      </c>
      <c r="N67" s="141">
        <f t="shared" si="42"/>
        <v>0</v>
      </c>
      <c r="O67" s="141">
        <f t="shared" si="42"/>
        <v>0</v>
      </c>
      <c r="P67" s="141">
        <f t="shared" si="42"/>
        <v>0</v>
      </c>
      <c r="Q67" s="141">
        <f t="shared" si="42"/>
        <v>0</v>
      </c>
      <c r="R67" s="141">
        <f t="shared" si="42"/>
        <v>0</v>
      </c>
      <c r="S67" s="141">
        <f t="shared" si="42"/>
        <v>0</v>
      </c>
      <c r="T67" s="141">
        <f t="shared" si="42"/>
        <v>0</v>
      </c>
      <c r="U67" s="141">
        <f t="shared" si="42"/>
        <v>0</v>
      </c>
      <c r="V67" s="141">
        <f t="shared" si="42"/>
        <v>0</v>
      </c>
      <c r="W67" s="141">
        <f t="shared" si="42"/>
        <v>0</v>
      </c>
      <c r="X67" s="141">
        <f t="shared" si="42"/>
        <v>0</v>
      </c>
      <c r="Y67" s="141">
        <f t="shared" si="42"/>
        <v>0</v>
      </c>
      <c r="Z67" s="141">
        <f t="shared" si="42"/>
        <v>0</v>
      </c>
      <c r="AA67" s="141">
        <f t="shared" si="42"/>
        <v>0</v>
      </c>
      <c r="AB67" s="141">
        <f t="shared" si="42"/>
        <v>0</v>
      </c>
      <c r="AC67" s="141">
        <f t="shared" si="42"/>
        <v>0</v>
      </c>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8"/>
      <c r="CY67" s="288"/>
      <c r="CZ67" s="288"/>
      <c r="DA67" s="288"/>
      <c r="DB67" s="288"/>
      <c r="DC67" s="288"/>
      <c r="DD67" s="288"/>
      <c r="DE67" s="288"/>
      <c r="DF67" s="288"/>
      <c r="DG67" s="288"/>
      <c r="DH67" s="288"/>
      <c r="DI67" s="288"/>
      <c r="DJ67" s="288"/>
      <c r="DK67" s="288"/>
      <c r="DL67" s="288"/>
      <c r="DM67" s="288"/>
      <c r="DN67" s="288"/>
      <c r="DO67" s="288"/>
      <c r="DP67" s="288"/>
      <c r="DQ67" s="288"/>
      <c r="DR67" s="288"/>
      <c r="DS67" s="288"/>
      <c r="DT67" s="288"/>
      <c r="DU67" s="288"/>
      <c r="DV67" s="288"/>
      <c r="DW67" s="288"/>
      <c r="DX67" s="288"/>
      <c r="DY67" s="288"/>
      <c r="DZ67" s="288"/>
      <c r="EA67" s="288"/>
      <c r="EB67" s="288"/>
      <c r="EC67" s="288"/>
      <c r="ED67" s="288"/>
      <c r="EE67" s="288"/>
      <c r="EF67" s="288"/>
      <c r="EG67" s="288"/>
      <c r="EH67" s="288"/>
      <c r="EI67" s="288"/>
      <c r="EJ67" s="288"/>
      <c r="EK67" s="288"/>
      <c r="EL67" s="288"/>
      <c r="EM67" s="288"/>
      <c r="EN67" s="288"/>
      <c r="EO67" s="288"/>
      <c r="EP67" s="288"/>
      <c r="EQ67" s="288"/>
      <c r="ER67" s="288"/>
      <c r="ES67" s="288"/>
      <c r="ET67" s="288"/>
      <c r="EU67" s="288"/>
      <c r="EV67" s="288"/>
      <c r="EW67" s="288"/>
      <c r="EX67" s="288"/>
      <c r="EY67" s="288"/>
      <c r="EZ67" s="288"/>
      <c r="FA67" s="288"/>
      <c r="FB67" s="288"/>
      <c r="FC67" s="288"/>
      <c r="FD67" s="288"/>
      <c r="FE67" s="288"/>
      <c r="FF67" s="288"/>
      <c r="FG67" s="288"/>
      <c r="FH67" s="288"/>
      <c r="FI67" s="288"/>
      <c r="FJ67" s="288"/>
      <c r="FK67" s="288"/>
      <c r="FL67" s="288"/>
      <c r="FM67" s="288"/>
      <c r="FN67" s="288"/>
      <c r="FO67" s="288"/>
      <c r="FP67" s="288"/>
      <c r="FQ67" s="288"/>
      <c r="FR67" s="288"/>
      <c r="FS67" s="288"/>
      <c r="FT67" s="288"/>
      <c r="FU67" s="288"/>
      <c r="FV67" s="288"/>
      <c r="FW67" s="288"/>
      <c r="FX67" s="288"/>
      <c r="FY67" s="288"/>
      <c r="FZ67" s="288"/>
      <c r="GA67" s="288"/>
      <c r="GB67" s="288"/>
      <c r="GC67" s="288"/>
      <c r="GD67" s="288"/>
      <c r="GE67" s="288"/>
      <c r="GF67" s="288"/>
      <c r="GG67" s="288"/>
      <c r="GH67" s="288"/>
      <c r="GI67" s="288"/>
      <c r="GJ67" s="288"/>
      <c r="GK67" s="288"/>
      <c r="GL67" s="288"/>
      <c r="GM67" s="288"/>
      <c r="GN67" s="288"/>
      <c r="GO67" s="288"/>
      <c r="GP67" s="288"/>
      <c r="GQ67" s="288"/>
      <c r="GR67" s="288"/>
      <c r="GS67" s="288"/>
      <c r="GT67" s="288"/>
      <c r="GU67" s="288"/>
      <c r="GV67" s="288"/>
      <c r="GW67" s="288"/>
      <c r="GX67" s="288"/>
      <c r="GY67" s="288"/>
      <c r="GZ67" s="288"/>
      <c r="HA67" s="288"/>
      <c r="HB67" s="288"/>
      <c r="HC67" s="288"/>
      <c r="HD67" s="288"/>
      <c r="HE67" s="288"/>
      <c r="HF67" s="288"/>
      <c r="HG67" s="288"/>
      <c r="HH67" s="288"/>
      <c r="HI67" s="288"/>
      <c r="HJ67" s="288"/>
      <c r="HK67" s="288"/>
      <c r="HL67" s="288"/>
      <c r="HM67" s="288"/>
      <c r="HN67" s="288"/>
      <c r="HO67" s="288"/>
      <c r="HP67" s="288"/>
      <c r="HQ67" s="288"/>
      <c r="HR67" s="288"/>
      <c r="HS67" s="288"/>
      <c r="HT67" s="288"/>
      <c r="HU67" s="288"/>
      <c r="HV67" s="288"/>
      <c r="HW67" s="288"/>
      <c r="HX67" s="288"/>
      <c r="HY67" s="288"/>
      <c r="HZ67" s="288"/>
      <c r="IA67" s="288"/>
      <c r="IB67" s="288"/>
      <c r="IC67" s="288"/>
      <c r="ID67" s="288"/>
      <c r="IE67" s="288"/>
      <c r="IF67" s="288"/>
      <c r="IG67" s="288"/>
      <c r="IH67" s="288"/>
      <c r="II67" s="288"/>
      <c r="IJ67" s="288"/>
      <c r="IK67" s="288"/>
      <c r="IL67" s="288"/>
      <c r="IM67" s="288"/>
      <c r="IN67" s="288"/>
      <c r="IO67" s="288"/>
      <c r="IP67" s="288"/>
      <c r="IQ67" s="288"/>
    </row>
    <row r="68" spans="1:251" s="289" customFormat="1" ht="35.25" hidden="1" customHeight="1">
      <c r="A68" s="399" t="s">
        <v>812</v>
      </c>
      <c r="B68" s="492" t="s">
        <v>863</v>
      </c>
      <c r="C68" s="217" t="s">
        <v>1016</v>
      </c>
      <c r="D68" s="144" t="s">
        <v>97</v>
      </c>
      <c r="E68" s="144" t="s">
        <v>97</v>
      </c>
      <c r="F68" s="144" t="s">
        <v>97</v>
      </c>
      <c r="G68" s="141">
        <f t="shared" ref="G68:AC68" si="43">G74</f>
        <v>0</v>
      </c>
      <c r="H68" s="141">
        <f t="shared" si="43"/>
        <v>0</v>
      </c>
      <c r="I68" s="141">
        <f t="shared" si="43"/>
        <v>0</v>
      </c>
      <c r="J68" s="141">
        <f t="shared" si="43"/>
        <v>0</v>
      </c>
      <c r="K68" s="141">
        <f t="shared" si="43"/>
        <v>0</v>
      </c>
      <c r="L68" s="141">
        <f t="shared" si="43"/>
        <v>0</v>
      </c>
      <c r="M68" s="141">
        <f t="shared" si="43"/>
        <v>0</v>
      </c>
      <c r="N68" s="141">
        <f t="shared" si="43"/>
        <v>0</v>
      </c>
      <c r="O68" s="141">
        <f t="shared" si="43"/>
        <v>0</v>
      </c>
      <c r="P68" s="141">
        <f t="shared" si="43"/>
        <v>0</v>
      </c>
      <c r="Q68" s="141">
        <f t="shared" si="43"/>
        <v>0</v>
      </c>
      <c r="R68" s="141">
        <f t="shared" si="43"/>
        <v>0</v>
      </c>
      <c r="S68" s="141">
        <f t="shared" si="43"/>
        <v>0</v>
      </c>
      <c r="T68" s="141">
        <f t="shared" si="43"/>
        <v>0</v>
      </c>
      <c r="U68" s="141">
        <f t="shared" si="43"/>
        <v>0</v>
      </c>
      <c r="V68" s="141">
        <f t="shared" si="43"/>
        <v>0</v>
      </c>
      <c r="W68" s="141">
        <f t="shared" si="43"/>
        <v>0</v>
      </c>
      <c r="X68" s="141">
        <f t="shared" si="43"/>
        <v>0</v>
      </c>
      <c r="Y68" s="141">
        <f t="shared" si="43"/>
        <v>0</v>
      </c>
      <c r="Z68" s="141">
        <f t="shared" si="43"/>
        <v>0</v>
      </c>
      <c r="AA68" s="141">
        <f t="shared" si="43"/>
        <v>0</v>
      </c>
      <c r="AB68" s="141">
        <f t="shared" si="43"/>
        <v>0</v>
      </c>
      <c r="AC68" s="141">
        <f t="shared" si="43"/>
        <v>0</v>
      </c>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8"/>
      <c r="DF68" s="288"/>
      <c r="DG68" s="288"/>
      <c r="DH68" s="288"/>
      <c r="DI68" s="288"/>
      <c r="DJ68" s="288"/>
      <c r="DK68" s="288"/>
      <c r="DL68" s="288"/>
      <c r="DM68" s="288"/>
      <c r="DN68" s="288"/>
      <c r="DO68" s="288"/>
      <c r="DP68" s="288"/>
      <c r="DQ68" s="288"/>
      <c r="DR68" s="288"/>
      <c r="DS68" s="288"/>
      <c r="DT68" s="288"/>
      <c r="DU68" s="288"/>
      <c r="DV68" s="288"/>
      <c r="DW68" s="288"/>
      <c r="DX68" s="288"/>
      <c r="DY68" s="288"/>
      <c r="DZ68" s="288"/>
      <c r="EA68" s="288"/>
      <c r="EB68" s="288"/>
      <c r="EC68" s="288"/>
      <c r="ED68" s="288"/>
      <c r="EE68" s="288"/>
      <c r="EF68" s="288"/>
      <c r="EG68" s="288"/>
      <c r="EH68" s="288"/>
      <c r="EI68" s="288"/>
      <c r="EJ68" s="288"/>
      <c r="EK68" s="288"/>
      <c r="EL68" s="288"/>
      <c r="EM68" s="288"/>
      <c r="EN68" s="288"/>
      <c r="EO68" s="288"/>
      <c r="EP68" s="288"/>
      <c r="EQ68" s="288"/>
      <c r="ER68" s="288"/>
      <c r="ES68" s="288"/>
      <c r="ET68" s="288"/>
      <c r="EU68" s="288"/>
      <c r="EV68" s="288"/>
      <c r="EW68" s="288"/>
      <c r="EX68" s="288"/>
      <c r="EY68" s="288"/>
      <c r="EZ68" s="288"/>
      <c r="FA68" s="288"/>
      <c r="FB68" s="288"/>
      <c r="FC68" s="288"/>
      <c r="FD68" s="288"/>
      <c r="FE68" s="288"/>
      <c r="FF68" s="288"/>
      <c r="FG68" s="288"/>
      <c r="FH68" s="288"/>
      <c r="FI68" s="288"/>
      <c r="FJ68" s="288"/>
      <c r="FK68" s="288"/>
      <c r="FL68" s="288"/>
      <c r="FM68" s="288"/>
      <c r="FN68" s="288"/>
      <c r="FO68" s="288"/>
      <c r="FP68" s="288"/>
      <c r="FQ68" s="288"/>
      <c r="FR68" s="288"/>
      <c r="FS68" s="288"/>
      <c r="FT68" s="288"/>
      <c r="FU68" s="288"/>
      <c r="FV68" s="288"/>
      <c r="FW68" s="288"/>
      <c r="FX68" s="288"/>
      <c r="FY68" s="288"/>
      <c r="FZ68" s="288"/>
      <c r="GA68" s="288"/>
      <c r="GB68" s="288"/>
      <c r="GC68" s="288"/>
      <c r="GD68" s="288"/>
      <c r="GE68" s="288"/>
      <c r="GF68" s="288"/>
      <c r="GG68" s="288"/>
      <c r="GH68" s="288"/>
      <c r="GI68" s="288"/>
      <c r="GJ68" s="288"/>
      <c r="GK68" s="288"/>
      <c r="GL68" s="288"/>
      <c r="GM68" s="288"/>
      <c r="GN68" s="288"/>
      <c r="GO68" s="288"/>
      <c r="GP68" s="288"/>
      <c r="GQ68" s="288"/>
      <c r="GR68" s="288"/>
      <c r="GS68" s="288"/>
      <c r="GT68" s="288"/>
      <c r="GU68" s="288"/>
      <c r="GV68" s="288"/>
      <c r="GW68" s="288"/>
      <c r="GX68" s="288"/>
      <c r="GY68" s="288"/>
      <c r="GZ68" s="288"/>
      <c r="HA68" s="288"/>
      <c r="HB68" s="288"/>
      <c r="HC68" s="288"/>
      <c r="HD68" s="288"/>
      <c r="HE68" s="288"/>
      <c r="HF68" s="288"/>
      <c r="HG68" s="288"/>
      <c r="HH68" s="288"/>
      <c r="HI68" s="288"/>
      <c r="HJ68" s="288"/>
      <c r="HK68" s="288"/>
      <c r="HL68" s="288"/>
      <c r="HM68" s="288"/>
      <c r="HN68" s="288"/>
      <c r="HO68" s="288"/>
      <c r="HP68" s="288"/>
      <c r="HQ68" s="288"/>
      <c r="HR68" s="288"/>
      <c r="HS68" s="288"/>
      <c r="HT68" s="288"/>
      <c r="HU68" s="288"/>
      <c r="HV68" s="288"/>
      <c r="HW68" s="288"/>
      <c r="HX68" s="288"/>
      <c r="HY68" s="288"/>
      <c r="HZ68" s="288"/>
      <c r="IA68" s="288"/>
      <c r="IB68" s="288"/>
      <c r="IC68" s="288"/>
      <c r="ID68" s="288"/>
      <c r="IE68" s="288"/>
      <c r="IF68" s="288"/>
      <c r="IG68" s="288"/>
      <c r="IH68" s="288"/>
      <c r="II68" s="288"/>
      <c r="IJ68" s="288"/>
      <c r="IK68" s="288"/>
      <c r="IL68" s="288"/>
      <c r="IM68" s="288"/>
      <c r="IN68" s="288"/>
      <c r="IO68" s="288"/>
      <c r="IP68" s="288"/>
      <c r="IQ68" s="288"/>
    </row>
    <row r="69" spans="1:251" s="289" customFormat="1" ht="33" hidden="1" customHeight="1">
      <c r="A69" s="399" t="s">
        <v>869</v>
      </c>
      <c r="B69" s="492" t="s">
        <v>863</v>
      </c>
      <c r="C69" s="217" t="s">
        <v>1017</v>
      </c>
      <c r="D69" s="144" t="s">
        <v>97</v>
      </c>
      <c r="E69" s="144" t="s">
        <v>97</v>
      </c>
      <c r="F69" s="144" t="s">
        <v>97</v>
      </c>
      <c r="G69" s="141">
        <f t="shared" ref="G69:AC69" si="44">G75</f>
        <v>0</v>
      </c>
      <c r="H69" s="141">
        <f t="shared" si="44"/>
        <v>0</v>
      </c>
      <c r="I69" s="141">
        <f t="shared" si="44"/>
        <v>0</v>
      </c>
      <c r="J69" s="141">
        <f t="shared" si="44"/>
        <v>0</v>
      </c>
      <c r="K69" s="141">
        <f t="shared" si="44"/>
        <v>0</v>
      </c>
      <c r="L69" s="141">
        <f t="shared" si="44"/>
        <v>0</v>
      </c>
      <c r="M69" s="141">
        <f t="shared" si="44"/>
        <v>0</v>
      </c>
      <c r="N69" s="141">
        <f t="shared" si="44"/>
        <v>0</v>
      </c>
      <c r="O69" s="141">
        <f t="shared" si="44"/>
        <v>0</v>
      </c>
      <c r="P69" s="141">
        <f t="shared" si="44"/>
        <v>0</v>
      </c>
      <c r="Q69" s="141">
        <f t="shared" si="44"/>
        <v>0</v>
      </c>
      <c r="R69" s="141">
        <f t="shared" si="44"/>
        <v>0</v>
      </c>
      <c r="S69" s="141">
        <f t="shared" si="44"/>
        <v>0</v>
      </c>
      <c r="T69" s="141">
        <f t="shared" si="44"/>
        <v>0</v>
      </c>
      <c r="U69" s="141">
        <f t="shared" si="44"/>
        <v>0</v>
      </c>
      <c r="V69" s="141">
        <f t="shared" si="44"/>
        <v>0</v>
      </c>
      <c r="W69" s="141">
        <f t="shared" si="44"/>
        <v>0</v>
      </c>
      <c r="X69" s="141">
        <f t="shared" si="44"/>
        <v>0</v>
      </c>
      <c r="Y69" s="141">
        <f t="shared" si="44"/>
        <v>0</v>
      </c>
      <c r="Z69" s="141">
        <f t="shared" si="44"/>
        <v>0</v>
      </c>
      <c r="AA69" s="141">
        <f t="shared" si="44"/>
        <v>0</v>
      </c>
      <c r="AB69" s="141">
        <f t="shared" si="44"/>
        <v>0</v>
      </c>
      <c r="AC69" s="141">
        <f t="shared" si="44"/>
        <v>0</v>
      </c>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288"/>
      <c r="DI69" s="288"/>
      <c r="DJ69" s="288"/>
      <c r="DK69" s="288"/>
      <c r="DL69" s="288"/>
      <c r="DM69" s="288"/>
      <c r="DN69" s="288"/>
      <c r="DO69" s="288"/>
      <c r="DP69" s="288"/>
      <c r="DQ69" s="288"/>
      <c r="DR69" s="288"/>
      <c r="DS69" s="288"/>
      <c r="DT69" s="288"/>
      <c r="DU69" s="288"/>
      <c r="DV69" s="288"/>
      <c r="DW69" s="288"/>
      <c r="DX69" s="288"/>
      <c r="DY69" s="288"/>
      <c r="DZ69" s="288"/>
      <c r="EA69" s="288"/>
      <c r="EB69" s="288"/>
      <c r="EC69" s="288"/>
      <c r="ED69" s="288"/>
      <c r="EE69" s="288"/>
      <c r="EF69" s="288"/>
      <c r="EG69" s="288"/>
      <c r="EH69" s="288"/>
      <c r="EI69" s="288"/>
      <c r="EJ69" s="288"/>
      <c r="EK69" s="288"/>
      <c r="EL69" s="288"/>
      <c r="EM69" s="288"/>
      <c r="EN69" s="288"/>
      <c r="EO69" s="288"/>
      <c r="EP69" s="288"/>
      <c r="EQ69" s="288"/>
      <c r="ER69" s="288"/>
      <c r="ES69" s="288"/>
      <c r="ET69" s="288"/>
      <c r="EU69" s="288"/>
      <c r="EV69" s="288"/>
      <c r="EW69" s="288"/>
      <c r="EX69" s="288"/>
      <c r="EY69" s="288"/>
      <c r="EZ69" s="288"/>
      <c r="FA69" s="288"/>
      <c r="FB69" s="288"/>
      <c r="FC69" s="288"/>
      <c r="FD69" s="288"/>
      <c r="FE69" s="288"/>
      <c r="FF69" s="288"/>
      <c r="FG69" s="288"/>
      <c r="FH69" s="288"/>
      <c r="FI69" s="288"/>
      <c r="FJ69" s="288"/>
      <c r="FK69" s="288"/>
      <c r="FL69" s="288"/>
      <c r="FM69" s="288"/>
      <c r="FN69" s="288"/>
      <c r="FO69" s="288"/>
      <c r="FP69" s="288"/>
      <c r="FQ69" s="288"/>
      <c r="FR69" s="288"/>
      <c r="FS69" s="288"/>
      <c r="FT69" s="288"/>
      <c r="FU69" s="288"/>
      <c r="FV69" s="288"/>
      <c r="FW69" s="288"/>
      <c r="FX69" s="288"/>
      <c r="FY69" s="288"/>
      <c r="FZ69" s="288"/>
      <c r="GA69" s="288"/>
      <c r="GB69" s="288"/>
      <c r="GC69" s="288"/>
      <c r="GD69" s="288"/>
      <c r="GE69" s="288"/>
      <c r="GF69" s="288"/>
      <c r="GG69" s="288"/>
      <c r="GH69" s="288"/>
      <c r="GI69" s="288"/>
      <c r="GJ69" s="288"/>
      <c r="GK69" s="288"/>
      <c r="GL69" s="288"/>
      <c r="GM69" s="288"/>
      <c r="GN69" s="288"/>
      <c r="GO69" s="288"/>
      <c r="GP69" s="288"/>
      <c r="GQ69" s="288"/>
      <c r="GR69" s="288"/>
      <c r="GS69" s="288"/>
      <c r="GT69" s="288"/>
      <c r="GU69" s="288"/>
      <c r="GV69" s="288"/>
      <c r="GW69" s="288"/>
      <c r="GX69" s="288"/>
      <c r="GY69" s="288"/>
      <c r="GZ69" s="288"/>
      <c r="HA69" s="288"/>
      <c r="HB69" s="288"/>
      <c r="HC69" s="288"/>
      <c r="HD69" s="288"/>
      <c r="HE69" s="288"/>
      <c r="HF69" s="288"/>
      <c r="HG69" s="288"/>
      <c r="HH69" s="288"/>
      <c r="HI69" s="288"/>
      <c r="HJ69" s="288"/>
      <c r="HK69" s="288"/>
      <c r="HL69" s="288"/>
      <c r="HM69" s="288"/>
      <c r="HN69" s="288"/>
      <c r="HO69" s="288"/>
      <c r="HP69" s="288"/>
      <c r="HQ69" s="288"/>
      <c r="HR69" s="288"/>
      <c r="HS69" s="288"/>
      <c r="HT69" s="288"/>
      <c r="HU69" s="288"/>
      <c r="HV69" s="288"/>
      <c r="HW69" s="288"/>
      <c r="HX69" s="288"/>
      <c r="HY69" s="288"/>
      <c r="HZ69" s="288"/>
      <c r="IA69" s="288"/>
      <c r="IB69" s="288"/>
      <c r="IC69" s="288"/>
      <c r="ID69" s="288"/>
      <c r="IE69" s="288"/>
      <c r="IF69" s="288"/>
      <c r="IG69" s="288"/>
      <c r="IH69" s="288"/>
      <c r="II69" s="288"/>
      <c r="IJ69" s="288"/>
      <c r="IK69" s="288"/>
      <c r="IL69" s="288"/>
      <c r="IM69" s="288"/>
      <c r="IN69" s="288"/>
      <c r="IO69" s="288"/>
      <c r="IP69" s="288"/>
      <c r="IQ69" s="288"/>
    </row>
    <row r="70" spans="1:251" s="289" customFormat="1" ht="33.75" hidden="1" customHeight="1">
      <c r="A70" s="399" t="s">
        <v>824</v>
      </c>
      <c r="B70" s="492" t="s">
        <v>864</v>
      </c>
      <c r="C70" s="217" t="s">
        <v>1018</v>
      </c>
      <c r="D70" s="305"/>
      <c r="E70" s="144" t="s">
        <v>97</v>
      </c>
      <c r="F70" s="144" t="s">
        <v>97</v>
      </c>
      <c r="G70" s="141">
        <f t="shared" ref="G70:AC70" si="45">G76</f>
        <v>0</v>
      </c>
      <c r="H70" s="141">
        <f t="shared" si="45"/>
        <v>0</v>
      </c>
      <c r="I70" s="141">
        <f t="shared" si="45"/>
        <v>0</v>
      </c>
      <c r="J70" s="141">
        <f t="shared" si="45"/>
        <v>0</v>
      </c>
      <c r="K70" s="141">
        <f t="shared" si="45"/>
        <v>0</v>
      </c>
      <c r="L70" s="141">
        <f t="shared" si="45"/>
        <v>0</v>
      </c>
      <c r="M70" s="141">
        <f t="shared" si="45"/>
        <v>0</v>
      </c>
      <c r="N70" s="141">
        <f t="shared" si="45"/>
        <v>0</v>
      </c>
      <c r="O70" s="141">
        <f t="shared" si="45"/>
        <v>0</v>
      </c>
      <c r="P70" s="141">
        <f t="shared" si="45"/>
        <v>0</v>
      </c>
      <c r="Q70" s="141">
        <f t="shared" si="45"/>
        <v>0</v>
      </c>
      <c r="R70" s="141">
        <f t="shared" si="45"/>
        <v>0</v>
      </c>
      <c r="S70" s="141">
        <f t="shared" si="45"/>
        <v>0</v>
      </c>
      <c r="T70" s="141">
        <f t="shared" si="45"/>
        <v>0</v>
      </c>
      <c r="U70" s="141">
        <f t="shared" si="45"/>
        <v>0</v>
      </c>
      <c r="V70" s="141">
        <f t="shared" si="45"/>
        <v>0</v>
      </c>
      <c r="W70" s="141">
        <f t="shared" si="45"/>
        <v>0</v>
      </c>
      <c r="X70" s="141">
        <f t="shared" si="45"/>
        <v>0</v>
      </c>
      <c r="Y70" s="141">
        <f t="shared" si="45"/>
        <v>0</v>
      </c>
      <c r="Z70" s="141">
        <f t="shared" si="45"/>
        <v>0</v>
      </c>
      <c r="AA70" s="141">
        <f t="shared" si="45"/>
        <v>0</v>
      </c>
      <c r="AB70" s="141">
        <f t="shared" si="45"/>
        <v>0</v>
      </c>
      <c r="AC70" s="141">
        <f t="shared" si="45"/>
        <v>0</v>
      </c>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c r="DL70" s="288"/>
      <c r="DM70" s="288"/>
      <c r="DN70" s="288"/>
      <c r="DO70" s="288"/>
      <c r="DP70" s="288"/>
      <c r="DQ70" s="288"/>
      <c r="DR70" s="288"/>
      <c r="DS70" s="288"/>
      <c r="DT70" s="288"/>
      <c r="DU70" s="288"/>
      <c r="DV70" s="288"/>
      <c r="DW70" s="288"/>
      <c r="DX70" s="288"/>
      <c r="DY70" s="288"/>
      <c r="DZ70" s="288"/>
      <c r="EA70" s="288"/>
      <c r="EB70" s="288"/>
      <c r="EC70" s="288"/>
      <c r="ED70" s="288"/>
      <c r="EE70" s="288"/>
      <c r="EF70" s="288"/>
      <c r="EG70" s="288"/>
      <c r="EH70" s="288"/>
      <c r="EI70" s="288"/>
      <c r="EJ70" s="288"/>
      <c r="EK70" s="288"/>
      <c r="EL70" s="288"/>
      <c r="EM70" s="288"/>
      <c r="EN70" s="288"/>
      <c r="EO70" s="288"/>
      <c r="EP70" s="288"/>
      <c r="EQ70" s="288"/>
      <c r="ER70" s="288"/>
      <c r="ES70" s="288"/>
      <c r="ET70" s="288"/>
      <c r="EU70" s="288"/>
      <c r="EV70" s="288"/>
      <c r="EW70" s="288"/>
      <c r="EX70" s="288"/>
      <c r="EY70" s="288"/>
      <c r="EZ70" s="288"/>
      <c r="FA70" s="288"/>
      <c r="FB70" s="288"/>
      <c r="FC70" s="288"/>
      <c r="FD70" s="288"/>
      <c r="FE70" s="288"/>
      <c r="FF70" s="288"/>
      <c r="FG70" s="288"/>
      <c r="FH70" s="288"/>
      <c r="FI70" s="288"/>
      <c r="FJ70" s="288"/>
      <c r="FK70" s="288"/>
      <c r="FL70" s="288"/>
      <c r="FM70" s="288"/>
      <c r="FN70" s="288"/>
      <c r="FO70" s="288"/>
      <c r="FP70" s="288"/>
      <c r="FQ70" s="288"/>
      <c r="FR70" s="288"/>
      <c r="FS70" s="288"/>
      <c r="FT70" s="288"/>
      <c r="FU70" s="288"/>
      <c r="FV70" s="288"/>
      <c r="FW70" s="288"/>
      <c r="FX70" s="288"/>
      <c r="FY70" s="288"/>
      <c r="FZ70" s="288"/>
      <c r="GA70" s="288"/>
      <c r="GB70" s="288"/>
      <c r="GC70" s="288"/>
      <c r="GD70" s="288"/>
      <c r="GE70" s="288"/>
      <c r="GF70" s="288"/>
      <c r="GG70" s="288"/>
      <c r="GH70" s="288"/>
      <c r="GI70" s="288"/>
      <c r="GJ70" s="288"/>
      <c r="GK70" s="288"/>
      <c r="GL70" s="288"/>
      <c r="GM70" s="288"/>
      <c r="GN70" s="288"/>
      <c r="GO70" s="288"/>
      <c r="GP70" s="288"/>
      <c r="GQ70" s="288"/>
      <c r="GR70" s="288"/>
      <c r="GS70" s="288"/>
      <c r="GT70" s="288"/>
      <c r="GU70" s="288"/>
      <c r="GV70" s="288"/>
      <c r="GW70" s="288"/>
      <c r="GX70" s="288"/>
      <c r="GY70" s="288"/>
      <c r="GZ70" s="288"/>
      <c r="HA70" s="288"/>
      <c r="HB70" s="288"/>
      <c r="HC70" s="288"/>
      <c r="HD70" s="288"/>
      <c r="HE70" s="288"/>
      <c r="HF70" s="288"/>
      <c r="HG70" s="288"/>
      <c r="HH70" s="288"/>
      <c r="HI70" s="288"/>
      <c r="HJ70" s="288"/>
      <c r="HK70" s="288"/>
      <c r="HL70" s="288"/>
      <c r="HM70" s="288"/>
      <c r="HN70" s="288"/>
      <c r="HO70" s="288"/>
      <c r="HP70" s="288"/>
      <c r="HQ70" s="288"/>
      <c r="HR70" s="288"/>
      <c r="HS70" s="288"/>
      <c r="HT70" s="288"/>
      <c r="HU70" s="288"/>
      <c r="HV70" s="288"/>
      <c r="HW70" s="288"/>
      <c r="HX70" s="288"/>
      <c r="HY70" s="288"/>
      <c r="HZ70" s="288"/>
      <c r="IA70" s="288"/>
      <c r="IB70" s="288"/>
      <c r="IC70" s="288"/>
      <c r="ID70" s="288"/>
      <c r="IE70" s="288"/>
      <c r="IF70" s="288"/>
      <c r="IG70" s="288"/>
      <c r="IH70" s="288"/>
      <c r="II70" s="288"/>
      <c r="IJ70" s="288"/>
      <c r="IK70" s="288"/>
      <c r="IL70" s="288"/>
      <c r="IM70" s="288"/>
      <c r="IN70" s="288"/>
      <c r="IO70" s="288"/>
      <c r="IP70" s="288"/>
      <c r="IQ70" s="288"/>
    </row>
    <row r="71" spans="1:251" s="289" customFormat="1" ht="33" hidden="1" customHeight="1">
      <c r="A71" s="399" t="s">
        <v>872</v>
      </c>
      <c r="B71" s="492" t="s">
        <v>864</v>
      </c>
      <c r="C71" s="217" t="s">
        <v>1019</v>
      </c>
      <c r="D71" s="144" t="s">
        <v>97</v>
      </c>
      <c r="E71" s="144" t="s">
        <v>97</v>
      </c>
      <c r="F71" s="144" t="s">
        <v>97</v>
      </c>
      <c r="G71" s="141">
        <f t="shared" ref="G71:AC71" si="46">G77</f>
        <v>0</v>
      </c>
      <c r="H71" s="141">
        <f t="shared" si="46"/>
        <v>0</v>
      </c>
      <c r="I71" s="141">
        <f t="shared" si="46"/>
        <v>0</v>
      </c>
      <c r="J71" s="141">
        <f t="shared" si="46"/>
        <v>0</v>
      </c>
      <c r="K71" s="141">
        <f t="shared" si="46"/>
        <v>0</v>
      </c>
      <c r="L71" s="141">
        <f t="shared" si="46"/>
        <v>0</v>
      </c>
      <c r="M71" s="141">
        <f t="shared" si="46"/>
        <v>0</v>
      </c>
      <c r="N71" s="141">
        <f t="shared" si="46"/>
        <v>0</v>
      </c>
      <c r="O71" s="141">
        <f t="shared" si="46"/>
        <v>0</v>
      </c>
      <c r="P71" s="141">
        <f t="shared" si="46"/>
        <v>0</v>
      </c>
      <c r="Q71" s="141">
        <f t="shared" si="46"/>
        <v>0</v>
      </c>
      <c r="R71" s="141">
        <f t="shared" si="46"/>
        <v>0</v>
      </c>
      <c r="S71" s="141">
        <f t="shared" si="46"/>
        <v>0</v>
      </c>
      <c r="T71" s="141">
        <f t="shared" si="46"/>
        <v>0</v>
      </c>
      <c r="U71" s="141">
        <f t="shared" si="46"/>
        <v>0</v>
      </c>
      <c r="V71" s="141">
        <f t="shared" si="46"/>
        <v>0</v>
      </c>
      <c r="W71" s="141">
        <f t="shared" si="46"/>
        <v>0</v>
      </c>
      <c r="X71" s="141">
        <f t="shared" si="46"/>
        <v>0</v>
      </c>
      <c r="Y71" s="141">
        <f t="shared" si="46"/>
        <v>0</v>
      </c>
      <c r="Z71" s="141">
        <f t="shared" si="46"/>
        <v>0</v>
      </c>
      <c r="AA71" s="141">
        <f t="shared" si="46"/>
        <v>0</v>
      </c>
      <c r="AB71" s="141">
        <f t="shared" si="46"/>
        <v>0</v>
      </c>
      <c r="AC71" s="141">
        <f t="shared" si="46"/>
        <v>0</v>
      </c>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288"/>
      <c r="CY71" s="288"/>
      <c r="CZ71" s="288"/>
      <c r="DA71" s="288"/>
      <c r="DB71" s="288"/>
      <c r="DC71" s="288"/>
      <c r="DD71" s="288"/>
      <c r="DE71" s="288"/>
      <c r="DF71" s="288"/>
      <c r="DG71" s="288"/>
      <c r="DH71" s="288"/>
      <c r="DI71" s="288"/>
      <c r="DJ71" s="288"/>
      <c r="DK71" s="288"/>
      <c r="DL71" s="288"/>
      <c r="DM71" s="288"/>
      <c r="DN71" s="288"/>
      <c r="DO71" s="288"/>
      <c r="DP71" s="288"/>
      <c r="DQ71" s="288"/>
      <c r="DR71" s="288"/>
      <c r="DS71" s="288"/>
      <c r="DT71" s="288"/>
      <c r="DU71" s="288"/>
      <c r="DV71" s="288"/>
      <c r="DW71" s="288"/>
      <c r="DX71" s="288"/>
      <c r="DY71" s="288"/>
      <c r="DZ71" s="288"/>
      <c r="EA71" s="288"/>
      <c r="EB71" s="288"/>
      <c r="EC71" s="288"/>
      <c r="ED71" s="288"/>
      <c r="EE71" s="288"/>
      <c r="EF71" s="288"/>
      <c r="EG71" s="288"/>
      <c r="EH71" s="288"/>
      <c r="EI71" s="288"/>
      <c r="EJ71" s="288"/>
      <c r="EK71" s="288"/>
      <c r="EL71" s="288"/>
      <c r="EM71" s="288"/>
      <c r="EN71" s="288"/>
      <c r="EO71" s="288"/>
      <c r="EP71" s="288"/>
      <c r="EQ71" s="288"/>
      <c r="ER71" s="288"/>
      <c r="ES71" s="288"/>
      <c r="ET71" s="288"/>
      <c r="EU71" s="288"/>
      <c r="EV71" s="288"/>
      <c r="EW71" s="288"/>
      <c r="EX71" s="288"/>
      <c r="EY71" s="288"/>
      <c r="EZ71" s="288"/>
      <c r="FA71" s="288"/>
      <c r="FB71" s="288"/>
      <c r="FC71" s="288"/>
      <c r="FD71" s="288"/>
      <c r="FE71" s="288"/>
      <c r="FF71" s="288"/>
      <c r="FG71" s="288"/>
      <c r="FH71" s="288"/>
      <c r="FI71" s="288"/>
      <c r="FJ71" s="288"/>
      <c r="FK71" s="288"/>
      <c r="FL71" s="288"/>
      <c r="FM71" s="288"/>
      <c r="FN71" s="288"/>
      <c r="FO71" s="288"/>
      <c r="FP71" s="288"/>
      <c r="FQ71" s="288"/>
      <c r="FR71" s="288"/>
      <c r="FS71" s="288"/>
      <c r="FT71" s="288"/>
      <c r="FU71" s="288"/>
      <c r="FV71" s="288"/>
      <c r="FW71" s="288"/>
      <c r="FX71" s="288"/>
      <c r="FY71" s="288"/>
      <c r="FZ71" s="288"/>
      <c r="GA71" s="288"/>
      <c r="GB71" s="288"/>
      <c r="GC71" s="288"/>
      <c r="GD71" s="288"/>
      <c r="GE71" s="288"/>
      <c r="GF71" s="288"/>
      <c r="GG71" s="288"/>
      <c r="GH71" s="288"/>
      <c r="GI71" s="288"/>
      <c r="GJ71" s="288"/>
      <c r="GK71" s="288"/>
      <c r="GL71" s="288"/>
      <c r="GM71" s="288"/>
      <c r="GN71" s="288"/>
      <c r="GO71" s="288"/>
      <c r="GP71" s="288"/>
      <c r="GQ71" s="288"/>
      <c r="GR71" s="288"/>
      <c r="GS71" s="288"/>
      <c r="GT71" s="288"/>
      <c r="GU71" s="288"/>
      <c r="GV71" s="288"/>
      <c r="GW71" s="288"/>
      <c r="GX71" s="288"/>
      <c r="GY71" s="288"/>
      <c r="GZ71" s="288"/>
      <c r="HA71" s="288"/>
      <c r="HB71" s="288"/>
      <c r="HC71" s="288"/>
      <c r="HD71" s="288"/>
      <c r="HE71" s="288"/>
      <c r="HF71" s="288"/>
      <c r="HG71" s="288"/>
      <c r="HH71" s="288"/>
      <c r="HI71" s="288"/>
      <c r="HJ71" s="288"/>
      <c r="HK71" s="288"/>
      <c r="HL71" s="288"/>
      <c r="HM71" s="288"/>
      <c r="HN71" s="288"/>
      <c r="HO71" s="288"/>
      <c r="HP71" s="288"/>
      <c r="HQ71" s="288"/>
      <c r="HR71" s="288"/>
      <c r="HS71" s="288"/>
      <c r="HT71" s="288"/>
      <c r="HU71" s="288"/>
      <c r="HV71" s="288"/>
      <c r="HW71" s="288"/>
      <c r="HX71" s="288"/>
      <c r="HY71" s="288"/>
      <c r="HZ71" s="288"/>
      <c r="IA71" s="288"/>
      <c r="IB71" s="288"/>
      <c r="IC71" s="288"/>
      <c r="ID71" s="288"/>
      <c r="IE71" s="288"/>
      <c r="IF71" s="288"/>
      <c r="IG71" s="288"/>
      <c r="IH71" s="288"/>
      <c r="II71" s="288"/>
      <c r="IJ71" s="288"/>
      <c r="IK71" s="288"/>
      <c r="IL71" s="288"/>
      <c r="IM71" s="288"/>
      <c r="IN71" s="288"/>
      <c r="IO71" s="288"/>
      <c r="IP71" s="288"/>
      <c r="IQ71" s="288"/>
    </row>
    <row r="72" spans="1:251" s="289" customFormat="1" ht="27.75" customHeight="1">
      <c r="A72" s="422" t="s">
        <v>154</v>
      </c>
      <c r="B72" s="423" t="s">
        <v>155</v>
      </c>
      <c r="C72" s="434" t="s">
        <v>97</v>
      </c>
      <c r="D72" s="144" t="s">
        <v>97</v>
      </c>
      <c r="E72" s="144" t="s">
        <v>97</v>
      </c>
      <c r="F72" s="144" t="s">
        <v>97</v>
      </c>
      <c r="G72" s="141">
        <f t="shared" ref="G72:AC72" si="47">G78</f>
        <v>0</v>
      </c>
      <c r="H72" s="141">
        <f t="shared" si="47"/>
        <v>0</v>
      </c>
      <c r="I72" s="141">
        <f t="shared" si="47"/>
        <v>0</v>
      </c>
      <c r="J72" s="141">
        <f t="shared" si="47"/>
        <v>0</v>
      </c>
      <c r="K72" s="141">
        <f t="shared" si="47"/>
        <v>0</v>
      </c>
      <c r="L72" s="141">
        <f t="shared" si="47"/>
        <v>0</v>
      </c>
      <c r="M72" s="141">
        <f t="shared" si="47"/>
        <v>0</v>
      </c>
      <c r="N72" s="141">
        <f t="shared" si="47"/>
        <v>0</v>
      </c>
      <c r="O72" s="141">
        <f t="shared" si="47"/>
        <v>0</v>
      </c>
      <c r="P72" s="141">
        <f t="shared" si="47"/>
        <v>0</v>
      </c>
      <c r="Q72" s="141">
        <f t="shared" si="47"/>
        <v>0</v>
      </c>
      <c r="R72" s="141">
        <f t="shared" si="47"/>
        <v>0</v>
      </c>
      <c r="S72" s="141">
        <f t="shared" si="47"/>
        <v>0</v>
      </c>
      <c r="T72" s="141">
        <f t="shared" si="47"/>
        <v>0</v>
      </c>
      <c r="U72" s="141">
        <f t="shared" si="47"/>
        <v>0</v>
      </c>
      <c r="V72" s="141">
        <f t="shared" si="47"/>
        <v>0</v>
      </c>
      <c r="W72" s="141">
        <f t="shared" si="47"/>
        <v>0</v>
      </c>
      <c r="X72" s="141">
        <f t="shared" si="47"/>
        <v>0</v>
      </c>
      <c r="Y72" s="141">
        <f t="shared" si="47"/>
        <v>0</v>
      </c>
      <c r="Z72" s="141">
        <f t="shared" si="47"/>
        <v>0</v>
      </c>
      <c r="AA72" s="141">
        <f t="shared" si="47"/>
        <v>0</v>
      </c>
      <c r="AB72" s="141">
        <f t="shared" si="47"/>
        <v>0</v>
      </c>
      <c r="AC72" s="141">
        <f t="shared" si="47"/>
        <v>0</v>
      </c>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c r="DA72" s="288"/>
      <c r="DB72" s="288"/>
      <c r="DC72" s="288"/>
      <c r="DD72" s="288"/>
      <c r="DE72" s="288"/>
      <c r="DF72" s="288"/>
      <c r="DG72" s="288"/>
      <c r="DH72" s="288"/>
      <c r="DI72" s="288"/>
      <c r="DJ72" s="288"/>
      <c r="DK72" s="288"/>
      <c r="DL72" s="288"/>
      <c r="DM72" s="288"/>
      <c r="DN72" s="288"/>
      <c r="DO72" s="288"/>
      <c r="DP72" s="288"/>
      <c r="DQ72" s="288"/>
      <c r="DR72" s="288"/>
      <c r="DS72" s="288"/>
      <c r="DT72" s="288"/>
      <c r="DU72" s="288"/>
      <c r="DV72" s="288"/>
      <c r="DW72" s="288"/>
      <c r="DX72" s="288"/>
      <c r="DY72" s="288"/>
      <c r="DZ72" s="288"/>
      <c r="EA72" s="288"/>
      <c r="EB72" s="288"/>
      <c r="EC72" s="288"/>
      <c r="ED72" s="288"/>
      <c r="EE72" s="288"/>
      <c r="EF72" s="288"/>
      <c r="EG72" s="288"/>
      <c r="EH72" s="288"/>
      <c r="EI72" s="288"/>
      <c r="EJ72" s="288"/>
      <c r="EK72" s="288"/>
      <c r="EL72" s="288"/>
      <c r="EM72" s="288"/>
      <c r="EN72" s="288"/>
      <c r="EO72" s="288"/>
      <c r="EP72" s="288"/>
      <c r="EQ72" s="288"/>
      <c r="ER72" s="288"/>
      <c r="ES72" s="288"/>
      <c r="ET72" s="288"/>
      <c r="EU72" s="288"/>
      <c r="EV72" s="288"/>
      <c r="EW72" s="288"/>
      <c r="EX72" s="288"/>
      <c r="EY72" s="288"/>
      <c r="EZ72" s="288"/>
      <c r="FA72" s="288"/>
      <c r="FB72" s="288"/>
      <c r="FC72" s="288"/>
      <c r="FD72" s="288"/>
      <c r="FE72" s="288"/>
      <c r="FF72" s="288"/>
      <c r="FG72" s="288"/>
      <c r="FH72" s="288"/>
      <c r="FI72" s="288"/>
      <c r="FJ72" s="288"/>
      <c r="FK72" s="288"/>
      <c r="FL72" s="288"/>
      <c r="FM72" s="288"/>
      <c r="FN72" s="288"/>
      <c r="FO72" s="288"/>
      <c r="FP72" s="288"/>
      <c r="FQ72" s="288"/>
      <c r="FR72" s="288"/>
      <c r="FS72" s="288"/>
      <c r="FT72" s="288"/>
      <c r="FU72" s="288"/>
      <c r="FV72" s="288"/>
      <c r="FW72" s="288"/>
      <c r="FX72" s="288"/>
      <c r="FY72" s="288"/>
      <c r="FZ72" s="288"/>
      <c r="GA72" s="288"/>
      <c r="GB72" s="288"/>
      <c r="GC72" s="288"/>
      <c r="GD72" s="288"/>
      <c r="GE72" s="288"/>
      <c r="GF72" s="288"/>
      <c r="GG72" s="288"/>
      <c r="GH72" s="288"/>
      <c r="GI72" s="288"/>
      <c r="GJ72" s="288"/>
      <c r="GK72" s="288"/>
      <c r="GL72" s="288"/>
      <c r="GM72" s="288"/>
      <c r="GN72" s="288"/>
      <c r="GO72" s="288"/>
      <c r="GP72" s="288"/>
      <c r="GQ72" s="288"/>
      <c r="GR72" s="288"/>
      <c r="GS72" s="288"/>
      <c r="GT72" s="288"/>
      <c r="GU72" s="288"/>
      <c r="GV72" s="288"/>
      <c r="GW72" s="288"/>
      <c r="GX72" s="288"/>
      <c r="GY72" s="288"/>
      <c r="GZ72" s="288"/>
      <c r="HA72" s="288"/>
      <c r="HB72" s="288"/>
      <c r="HC72" s="288"/>
      <c r="HD72" s="288"/>
      <c r="HE72" s="288"/>
      <c r="HF72" s="288"/>
      <c r="HG72" s="288"/>
      <c r="HH72" s="288"/>
      <c r="HI72" s="288"/>
      <c r="HJ72" s="288"/>
      <c r="HK72" s="288"/>
      <c r="HL72" s="288"/>
      <c r="HM72" s="288"/>
      <c r="HN72" s="288"/>
      <c r="HO72" s="288"/>
      <c r="HP72" s="288"/>
      <c r="HQ72" s="288"/>
      <c r="HR72" s="288"/>
      <c r="HS72" s="288"/>
      <c r="HT72" s="288"/>
      <c r="HU72" s="288"/>
      <c r="HV72" s="288"/>
      <c r="HW72" s="288"/>
      <c r="HX72" s="288"/>
      <c r="HY72" s="288"/>
      <c r="HZ72" s="288"/>
      <c r="IA72" s="288"/>
      <c r="IB72" s="288"/>
      <c r="IC72" s="288"/>
      <c r="ID72" s="288"/>
      <c r="IE72" s="288"/>
      <c r="IF72" s="288"/>
      <c r="IG72" s="288"/>
      <c r="IH72" s="288"/>
      <c r="II72" s="288"/>
      <c r="IJ72" s="288"/>
      <c r="IK72" s="288"/>
      <c r="IL72" s="288"/>
      <c r="IM72" s="288"/>
      <c r="IN72" s="288"/>
      <c r="IO72" s="288"/>
      <c r="IP72" s="288"/>
      <c r="IQ72" s="288"/>
    </row>
    <row r="73" spans="1:251" s="289" customFormat="1" ht="21.75" customHeight="1">
      <c r="A73" s="235" t="s">
        <v>156</v>
      </c>
      <c r="B73" s="237" t="s">
        <v>157</v>
      </c>
      <c r="C73" s="389" t="s">
        <v>97</v>
      </c>
      <c r="D73" s="144" t="s">
        <v>97</v>
      </c>
      <c r="E73" s="144" t="s">
        <v>97</v>
      </c>
      <c r="F73" s="144" t="s">
        <v>97</v>
      </c>
      <c r="G73" s="141">
        <f t="shared" ref="G73:AC73" si="48">G79</f>
        <v>0</v>
      </c>
      <c r="H73" s="141">
        <f t="shared" si="48"/>
        <v>0</v>
      </c>
      <c r="I73" s="141">
        <f t="shared" si="48"/>
        <v>0</v>
      </c>
      <c r="J73" s="141">
        <f t="shared" si="48"/>
        <v>0</v>
      </c>
      <c r="K73" s="141">
        <f t="shared" si="48"/>
        <v>0</v>
      </c>
      <c r="L73" s="141">
        <f t="shared" si="48"/>
        <v>0</v>
      </c>
      <c r="M73" s="141">
        <f t="shared" si="48"/>
        <v>0</v>
      </c>
      <c r="N73" s="141">
        <f t="shared" si="48"/>
        <v>0</v>
      </c>
      <c r="O73" s="141">
        <f t="shared" si="48"/>
        <v>0</v>
      </c>
      <c r="P73" s="141">
        <f t="shared" si="48"/>
        <v>0</v>
      </c>
      <c r="Q73" s="141">
        <f t="shared" si="48"/>
        <v>0</v>
      </c>
      <c r="R73" s="141">
        <f t="shared" si="48"/>
        <v>0</v>
      </c>
      <c r="S73" s="141">
        <f t="shared" si="48"/>
        <v>0</v>
      </c>
      <c r="T73" s="141">
        <f t="shared" si="48"/>
        <v>0</v>
      </c>
      <c r="U73" s="141">
        <f t="shared" si="48"/>
        <v>0</v>
      </c>
      <c r="V73" s="141">
        <f t="shared" si="48"/>
        <v>0</v>
      </c>
      <c r="W73" s="141">
        <f t="shared" si="48"/>
        <v>0</v>
      </c>
      <c r="X73" s="141">
        <f t="shared" si="48"/>
        <v>0</v>
      </c>
      <c r="Y73" s="141">
        <f t="shared" si="48"/>
        <v>0</v>
      </c>
      <c r="Z73" s="141">
        <f t="shared" si="48"/>
        <v>0</v>
      </c>
      <c r="AA73" s="141">
        <f t="shared" si="48"/>
        <v>0</v>
      </c>
      <c r="AB73" s="141">
        <f t="shared" si="48"/>
        <v>0</v>
      </c>
      <c r="AC73" s="141">
        <f t="shared" si="48"/>
        <v>0</v>
      </c>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c r="CO73" s="288"/>
      <c r="CP73" s="288"/>
      <c r="CQ73" s="288"/>
      <c r="CR73" s="288"/>
      <c r="CS73" s="288"/>
      <c r="CT73" s="288"/>
      <c r="CU73" s="288"/>
      <c r="CV73" s="288"/>
      <c r="CW73" s="288"/>
      <c r="CX73" s="288"/>
      <c r="CY73" s="288"/>
      <c r="CZ73" s="288"/>
      <c r="DA73" s="288"/>
      <c r="DB73" s="288"/>
      <c r="DC73" s="288"/>
      <c r="DD73" s="288"/>
      <c r="DE73" s="288"/>
      <c r="DF73" s="288"/>
      <c r="DG73" s="288"/>
      <c r="DH73" s="288"/>
      <c r="DI73" s="288"/>
      <c r="DJ73" s="288"/>
      <c r="DK73" s="288"/>
      <c r="DL73" s="288"/>
      <c r="DM73" s="288"/>
      <c r="DN73" s="288"/>
      <c r="DO73" s="288"/>
      <c r="DP73" s="288"/>
      <c r="DQ73" s="288"/>
      <c r="DR73" s="288"/>
      <c r="DS73" s="288"/>
      <c r="DT73" s="288"/>
      <c r="DU73" s="288"/>
      <c r="DV73" s="288"/>
      <c r="DW73" s="288"/>
      <c r="DX73" s="288"/>
      <c r="DY73" s="288"/>
      <c r="DZ73" s="288"/>
      <c r="EA73" s="288"/>
      <c r="EB73" s="288"/>
      <c r="EC73" s="288"/>
      <c r="ED73" s="288"/>
      <c r="EE73" s="288"/>
      <c r="EF73" s="288"/>
      <c r="EG73" s="288"/>
      <c r="EH73" s="288"/>
      <c r="EI73" s="288"/>
      <c r="EJ73" s="288"/>
      <c r="EK73" s="288"/>
      <c r="EL73" s="288"/>
      <c r="EM73" s="288"/>
      <c r="EN73" s="288"/>
      <c r="EO73" s="288"/>
      <c r="EP73" s="288"/>
      <c r="EQ73" s="288"/>
      <c r="ER73" s="288"/>
      <c r="ES73" s="288"/>
      <c r="ET73" s="288"/>
      <c r="EU73" s="288"/>
      <c r="EV73" s="288"/>
      <c r="EW73" s="288"/>
      <c r="EX73" s="288"/>
      <c r="EY73" s="288"/>
      <c r="EZ73" s="288"/>
      <c r="FA73" s="288"/>
      <c r="FB73" s="288"/>
      <c r="FC73" s="288"/>
      <c r="FD73" s="288"/>
      <c r="FE73" s="288"/>
      <c r="FF73" s="288"/>
      <c r="FG73" s="288"/>
      <c r="FH73" s="288"/>
      <c r="FI73" s="288"/>
      <c r="FJ73" s="288"/>
      <c r="FK73" s="288"/>
      <c r="FL73" s="288"/>
      <c r="FM73" s="288"/>
      <c r="FN73" s="288"/>
      <c r="FO73" s="288"/>
      <c r="FP73" s="288"/>
      <c r="FQ73" s="288"/>
      <c r="FR73" s="288"/>
      <c r="FS73" s="288"/>
      <c r="FT73" s="288"/>
      <c r="FU73" s="288"/>
      <c r="FV73" s="288"/>
      <c r="FW73" s="288"/>
      <c r="FX73" s="288"/>
      <c r="FY73" s="288"/>
      <c r="FZ73" s="288"/>
      <c r="GA73" s="288"/>
      <c r="GB73" s="288"/>
      <c r="GC73" s="288"/>
      <c r="GD73" s="288"/>
      <c r="GE73" s="288"/>
      <c r="GF73" s="288"/>
      <c r="GG73" s="288"/>
      <c r="GH73" s="288"/>
      <c r="GI73" s="288"/>
      <c r="GJ73" s="288"/>
      <c r="GK73" s="288"/>
      <c r="GL73" s="288"/>
      <c r="GM73" s="288"/>
      <c r="GN73" s="288"/>
      <c r="GO73" s="288"/>
      <c r="GP73" s="288"/>
      <c r="GQ73" s="288"/>
      <c r="GR73" s="288"/>
      <c r="GS73" s="288"/>
      <c r="GT73" s="288"/>
      <c r="GU73" s="288"/>
      <c r="GV73" s="288"/>
      <c r="GW73" s="288"/>
      <c r="GX73" s="288"/>
      <c r="GY73" s="288"/>
      <c r="GZ73" s="288"/>
      <c r="HA73" s="288"/>
      <c r="HB73" s="288"/>
      <c r="HC73" s="288"/>
      <c r="HD73" s="288"/>
      <c r="HE73" s="288"/>
      <c r="HF73" s="288"/>
      <c r="HG73" s="288"/>
      <c r="HH73" s="288"/>
      <c r="HI73" s="288"/>
      <c r="HJ73" s="288"/>
      <c r="HK73" s="288"/>
      <c r="HL73" s="288"/>
      <c r="HM73" s="288"/>
      <c r="HN73" s="288"/>
      <c r="HO73" s="288"/>
      <c r="HP73" s="288"/>
      <c r="HQ73" s="288"/>
      <c r="HR73" s="288"/>
      <c r="HS73" s="288"/>
      <c r="HT73" s="288"/>
      <c r="HU73" s="288"/>
      <c r="HV73" s="288"/>
      <c r="HW73" s="288"/>
      <c r="HX73" s="288"/>
      <c r="HY73" s="288"/>
      <c r="HZ73" s="288"/>
      <c r="IA73" s="288"/>
      <c r="IB73" s="288"/>
      <c r="IC73" s="288"/>
      <c r="ID73" s="288"/>
      <c r="IE73" s="288"/>
      <c r="IF73" s="288"/>
      <c r="IG73" s="288"/>
      <c r="IH73" s="288"/>
      <c r="II73" s="288"/>
      <c r="IJ73" s="288"/>
      <c r="IK73" s="288"/>
      <c r="IL73" s="288"/>
      <c r="IM73" s="288"/>
      <c r="IN73" s="288"/>
      <c r="IO73" s="288"/>
      <c r="IP73" s="288"/>
      <c r="IQ73" s="288"/>
    </row>
    <row r="74" spans="1:251" s="289" customFormat="1" ht="24.75" customHeight="1">
      <c r="A74" s="238" t="s">
        <v>158</v>
      </c>
      <c r="B74" s="363" t="s">
        <v>159</v>
      </c>
      <c r="C74" s="389" t="s">
        <v>97</v>
      </c>
      <c r="D74" s="144" t="s">
        <v>97</v>
      </c>
      <c r="E74" s="144" t="s">
        <v>97</v>
      </c>
      <c r="F74" s="144" t="s">
        <v>97</v>
      </c>
      <c r="G74" s="141">
        <f t="shared" ref="G74:AC74" si="49">G80</f>
        <v>0</v>
      </c>
      <c r="H74" s="141">
        <f t="shared" si="49"/>
        <v>0</v>
      </c>
      <c r="I74" s="141">
        <f t="shared" si="49"/>
        <v>0</v>
      </c>
      <c r="J74" s="141">
        <f t="shared" si="49"/>
        <v>0</v>
      </c>
      <c r="K74" s="141">
        <f t="shared" si="49"/>
        <v>0</v>
      </c>
      <c r="L74" s="141">
        <f t="shared" si="49"/>
        <v>0</v>
      </c>
      <c r="M74" s="141">
        <f t="shared" si="49"/>
        <v>0</v>
      </c>
      <c r="N74" s="141">
        <f t="shared" si="49"/>
        <v>0</v>
      </c>
      <c r="O74" s="141">
        <f t="shared" si="49"/>
        <v>0</v>
      </c>
      <c r="P74" s="141">
        <f t="shared" si="49"/>
        <v>0</v>
      </c>
      <c r="Q74" s="141">
        <f t="shared" si="49"/>
        <v>0</v>
      </c>
      <c r="R74" s="141">
        <f t="shared" si="49"/>
        <v>0</v>
      </c>
      <c r="S74" s="141">
        <f t="shared" si="49"/>
        <v>0</v>
      </c>
      <c r="T74" s="141">
        <f t="shared" si="49"/>
        <v>0</v>
      </c>
      <c r="U74" s="141">
        <f t="shared" si="49"/>
        <v>0</v>
      </c>
      <c r="V74" s="141">
        <f t="shared" si="49"/>
        <v>0</v>
      </c>
      <c r="W74" s="141">
        <f t="shared" si="49"/>
        <v>0</v>
      </c>
      <c r="X74" s="141">
        <f t="shared" si="49"/>
        <v>0</v>
      </c>
      <c r="Y74" s="141">
        <f t="shared" si="49"/>
        <v>0</v>
      </c>
      <c r="Z74" s="141">
        <f t="shared" si="49"/>
        <v>0</v>
      </c>
      <c r="AA74" s="141">
        <f t="shared" si="49"/>
        <v>0</v>
      </c>
      <c r="AB74" s="141">
        <f t="shared" si="49"/>
        <v>0</v>
      </c>
      <c r="AC74" s="141">
        <f t="shared" si="49"/>
        <v>0</v>
      </c>
      <c r="AD74" s="288"/>
      <c r="AE74" s="288"/>
      <c r="AF74" s="288"/>
      <c r="AG74" s="288"/>
      <c r="AH74" s="288"/>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8"/>
      <c r="CN74" s="288"/>
      <c r="CO74" s="288"/>
      <c r="CP74" s="288"/>
      <c r="CQ74" s="288"/>
      <c r="CR74" s="288"/>
      <c r="CS74" s="288"/>
      <c r="CT74" s="288"/>
      <c r="CU74" s="288"/>
      <c r="CV74" s="288"/>
      <c r="CW74" s="288"/>
      <c r="CX74" s="288"/>
      <c r="CY74" s="288"/>
      <c r="CZ74" s="288"/>
      <c r="DA74" s="288"/>
      <c r="DB74" s="288"/>
      <c r="DC74" s="288"/>
      <c r="DD74" s="288"/>
      <c r="DE74" s="288"/>
      <c r="DF74" s="288"/>
      <c r="DG74" s="288"/>
      <c r="DH74" s="288"/>
      <c r="DI74" s="288"/>
      <c r="DJ74" s="288"/>
      <c r="DK74" s="288"/>
      <c r="DL74" s="288"/>
      <c r="DM74" s="288"/>
      <c r="DN74" s="288"/>
      <c r="DO74" s="288"/>
      <c r="DP74" s="288"/>
      <c r="DQ74" s="288"/>
      <c r="DR74" s="288"/>
      <c r="DS74" s="288"/>
      <c r="DT74" s="288"/>
      <c r="DU74" s="288"/>
      <c r="DV74" s="288"/>
      <c r="DW74" s="288"/>
      <c r="DX74" s="288"/>
      <c r="DY74" s="288"/>
      <c r="DZ74" s="288"/>
      <c r="EA74" s="288"/>
      <c r="EB74" s="288"/>
      <c r="EC74" s="288"/>
      <c r="ED74" s="288"/>
      <c r="EE74" s="288"/>
      <c r="EF74" s="288"/>
      <c r="EG74" s="288"/>
      <c r="EH74" s="288"/>
      <c r="EI74" s="288"/>
      <c r="EJ74" s="288"/>
      <c r="EK74" s="288"/>
      <c r="EL74" s="288"/>
      <c r="EM74" s="288"/>
      <c r="EN74" s="288"/>
      <c r="EO74" s="288"/>
      <c r="EP74" s="288"/>
      <c r="EQ74" s="288"/>
      <c r="ER74" s="288"/>
      <c r="ES74" s="288"/>
      <c r="ET74" s="288"/>
      <c r="EU74" s="288"/>
      <c r="EV74" s="288"/>
      <c r="EW74" s="288"/>
      <c r="EX74" s="288"/>
      <c r="EY74" s="288"/>
      <c r="EZ74" s="288"/>
      <c r="FA74" s="288"/>
      <c r="FB74" s="288"/>
      <c r="FC74" s="288"/>
      <c r="FD74" s="288"/>
      <c r="FE74" s="288"/>
      <c r="FF74" s="288"/>
      <c r="FG74" s="288"/>
      <c r="FH74" s="288"/>
      <c r="FI74" s="288"/>
      <c r="FJ74" s="288"/>
      <c r="FK74" s="288"/>
      <c r="FL74" s="288"/>
      <c r="FM74" s="288"/>
      <c r="FN74" s="288"/>
      <c r="FO74" s="288"/>
      <c r="FP74" s="288"/>
      <c r="FQ74" s="288"/>
      <c r="FR74" s="288"/>
      <c r="FS74" s="288"/>
      <c r="FT74" s="288"/>
      <c r="FU74" s="288"/>
      <c r="FV74" s="288"/>
      <c r="FW74" s="288"/>
      <c r="FX74" s="288"/>
      <c r="FY74" s="288"/>
      <c r="FZ74" s="288"/>
      <c r="GA74" s="288"/>
      <c r="GB74" s="288"/>
      <c r="GC74" s="288"/>
      <c r="GD74" s="288"/>
      <c r="GE74" s="288"/>
      <c r="GF74" s="288"/>
      <c r="GG74" s="288"/>
      <c r="GH74" s="288"/>
      <c r="GI74" s="288"/>
      <c r="GJ74" s="288"/>
      <c r="GK74" s="288"/>
      <c r="GL74" s="288"/>
      <c r="GM74" s="288"/>
      <c r="GN74" s="288"/>
      <c r="GO74" s="288"/>
      <c r="GP74" s="288"/>
      <c r="GQ74" s="288"/>
      <c r="GR74" s="288"/>
      <c r="GS74" s="288"/>
      <c r="GT74" s="288"/>
      <c r="GU74" s="288"/>
      <c r="GV74" s="288"/>
      <c r="GW74" s="288"/>
      <c r="GX74" s="288"/>
      <c r="GY74" s="288"/>
      <c r="GZ74" s="288"/>
      <c r="HA74" s="288"/>
      <c r="HB74" s="288"/>
      <c r="HC74" s="288"/>
      <c r="HD74" s="288"/>
      <c r="HE74" s="288"/>
      <c r="HF74" s="288"/>
      <c r="HG74" s="288"/>
      <c r="HH74" s="288"/>
      <c r="HI74" s="288"/>
      <c r="HJ74" s="288"/>
      <c r="HK74" s="288"/>
      <c r="HL74" s="288"/>
      <c r="HM74" s="288"/>
      <c r="HN74" s="288"/>
      <c r="HO74" s="288"/>
      <c r="HP74" s="288"/>
      <c r="HQ74" s="288"/>
      <c r="HR74" s="288"/>
      <c r="HS74" s="288"/>
      <c r="HT74" s="288"/>
      <c r="HU74" s="288"/>
      <c r="HV74" s="288"/>
      <c r="HW74" s="288"/>
      <c r="HX74" s="288"/>
      <c r="HY74" s="288"/>
      <c r="HZ74" s="288"/>
      <c r="IA74" s="288"/>
      <c r="IB74" s="288"/>
      <c r="IC74" s="288"/>
      <c r="ID74" s="288"/>
      <c r="IE74" s="288"/>
      <c r="IF74" s="288"/>
      <c r="IG74" s="288"/>
      <c r="IH74" s="288"/>
      <c r="II74" s="288"/>
      <c r="IJ74" s="288"/>
      <c r="IK74" s="288"/>
      <c r="IL74" s="288"/>
      <c r="IM74" s="288"/>
      <c r="IN74" s="288"/>
      <c r="IO74" s="288"/>
      <c r="IP74" s="288"/>
      <c r="IQ74" s="288"/>
    </row>
    <row r="75" spans="1:251" s="289" customFormat="1" ht="24.75" customHeight="1">
      <c r="A75" s="231" t="s">
        <v>633</v>
      </c>
      <c r="B75" s="265" t="s">
        <v>826</v>
      </c>
      <c r="C75" s="217" t="s">
        <v>996</v>
      </c>
      <c r="D75" s="144" t="s">
        <v>97</v>
      </c>
      <c r="E75" s="144" t="s">
        <v>97</v>
      </c>
      <c r="F75" s="144" t="s">
        <v>97</v>
      </c>
      <c r="G75" s="141">
        <f t="shared" ref="G75:AC75" si="50">G81</f>
        <v>0</v>
      </c>
      <c r="H75" s="141">
        <f t="shared" si="50"/>
        <v>0</v>
      </c>
      <c r="I75" s="141">
        <f t="shared" si="50"/>
        <v>0</v>
      </c>
      <c r="J75" s="141">
        <f t="shared" si="50"/>
        <v>0</v>
      </c>
      <c r="K75" s="141">
        <f t="shared" si="50"/>
        <v>0</v>
      </c>
      <c r="L75" s="141">
        <f t="shared" si="50"/>
        <v>0</v>
      </c>
      <c r="M75" s="141">
        <f t="shared" si="50"/>
        <v>0</v>
      </c>
      <c r="N75" s="141">
        <f t="shared" si="50"/>
        <v>0</v>
      </c>
      <c r="O75" s="141">
        <f t="shared" si="50"/>
        <v>0</v>
      </c>
      <c r="P75" s="141">
        <f t="shared" si="50"/>
        <v>0</v>
      </c>
      <c r="Q75" s="141">
        <f t="shared" si="50"/>
        <v>0</v>
      </c>
      <c r="R75" s="141">
        <f t="shared" si="50"/>
        <v>0</v>
      </c>
      <c r="S75" s="141">
        <f t="shared" si="50"/>
        <v>0</v>
      </c>
      <c r="T75" s="141">
        <f t="shared" si="50"/>
        <v>0</v>
      </c>
      <c r="U75" s="141">
        <f t="shared" si="50"/>
        <v>0</v>
      </c>
      <c r="V75" s="141">
        <f t="shared" si="50"/>
        <v>0</v>
      </c>
      <c r="W75" s="141">
        <f t="shared" si="50"/>
        <v>0</v>
      </c>
      <c r="X75" s="141">
        <f t="shared" si="50"/>
        <v>0</v>
      </c>
      <c r="Y75" s="141">
        <f t="shared" si="50"/>
        <v>0</v>
      </c>
      <c r="Z75" s="141">
        <f t="shared" si="50"/>
        <v>0</v>
      </c>
      <c r="AA75" s="141">
        <f t="shared" si="50"/>
        <v>0</v>
      </c>
      <c r="AB75" s="141">
        <f t="shared" si="50"/>
        <v>0</v>
      </c>
      <c r="AC75" s="141">
        <f t="shared" si="50"/>
        <v>0</v>
      </c>
      <c r="AD75" s="288"/>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c r="CC75" s="288"/>
      <c r="CD75" s="288"/>
      <c r="CE75" s="288"/>
      <c r="CF75" s="288"/>
      <c r="CG75" s="288"/>
      <c r="CH75" s="288"/>
      <c r="CI75" s="288"/>
      <c r="CJ75" s="288"/>
      <c r="CK75" s="288"/>
      <c r="CL75" s="288"/>
      <c r="CM75" s="288"/>
      <c r="CN75" s="288"/>
      <c r="CO75" s="288"/>
      <c r="CP75" s="288"/>
      <c r="CQ75" s="288"/>
      <c r="CR75" s="288"/>
      <c r="CS75" s="288"/>
      <c r="CT75" s="288"/>
      <c r="CU75" s="288"/>
      <c r="CV75" s="288"/>
      <c r="CW75" s="288"/>
      <c r="CX75" s="288"/>
      <c r="CY75" s="288"/>
      <c r="CZ75" s="288"/>
      <c r="DA75" s="288"/>
      <c r="DB75" s="288"/>
      <c r="DC75" s="288"/>
      <c r="DD75" s="288"/>
      <c r="DE75" s="288"/>
      <c r="DF75" s="288"/>
      <c r="DG75" s="288"/>
      <c r="DH75" s="288"/>
      <c r="DI75" s="288"/>
      <c r="DJ75" s="288"/>
      <c r="DK75" s="288"/>
      <c r="DL75" s="288"/>
      <c r="DM75" s="288"/>
      <c r="DN75" s="288"/>
      <c r="DO75" s="288"/>
      <c r="DP75" s="288"/>
      <c r="DQ75" s="288"/>
      <c r="DR75" s="288"/>
      <c r="DS75" s="288"/>
      <c r="DT75" s="288"/>
      <c r="DU75" s="288"/>
      <c r="DV75" s="288"/>
      <c r="DW75" s="288"/>
      <c r="DX75" s="288"/>
      <c r="DY75" s="288"/>
      <c r="DZ75" s="288"/>
      <c r="EA75" s="288"/>
      <c r="EB75" s="288"/>
      <c r="EC75" s="288"/>
      <c r="ED75" s="288"/>
      <c r="EE75" s="288"/>
      <c r="EF75" s="288"/>
      <c r="EG75" s="288"/>
      <c r="EH75" s="288"/>
      <c r="EI75" s="288"/>
      <c r="EJ75" s="288"/>
      <c r="EK75" s="288"/>
      <c r="EL75" s="288"/>
      <c r="EM75" s="288"/>
      <c r="EN75" s="288"/>
      <c r="EO75" s="288"/>
      <c r="EP75" s="288"/>
      <c r="EQ75" s="288"/>
      <c r="ER75" s="288"/>
      <c r="ES75" s="288"/>
      <c r="ET75" s="288"/>
      <c r="EU75" s="288"/>
      <c r="EV75" s="288"/>
      <c r="EW75" s="288"/>
      <c r="EX75" s="288"/>
      <c r="EY75" s="288"/>
      <c r="EZ75" s="288"/>
      <c r="FA75" s="288"/>
      <c r="FB75" s="288"/>
      <c r="FC75" s="288"/>
      <c r="FD75" s="288"/>
      <c r="FE75" s="288"/>
      <c r="FF75" s="288"/>
      <c r="FG75" s="288"/>
      <c r="FH75" s="288"/>
      <c r="FI75" s="288"/>
      <c r="FJ75" s="288"/>
      <c r="FK75" s="288"/>
      <c r="FL75" s="288"/>
      <c r="FM75" s="288"/>
      <c r="FN75" s="288"/>
      <c r="FO75" s="288"/>
      <c r="FP75" s="288"/>
      <c r="FQ75" s="288"/>
      <c r="FR75" s="288"/>
      <c r="FS75" s="288"/>
      <c r="FT75" s="288"/>
      <c r="FU75" s="288"/>
      <c r="FV75" s="288"/>
      <c r="FW75" s="288"/>
      <c r="FX75" s="288"/>
      <c r="FY75" s="288"/>
      <c r="FZ75" s="288"/>
      <c r="GA75" s="288"/>
      <c r="GB75" s="288"/>
      <c r="GC75" s="288"/>
      <c r="GD75" s="288"/>
      <c r="GE75" s="288"/>
      <c r="GF75" s="288"/>
      <c r="GG75" s="288"/>
      <c r="GH75" s="288"/>
      <c r="GI75" s="288"/>
      <c r="GJ75" s="288"/>
      <c r="GK75" s="288"/>
      <c r="GL75" s="288"/>
      <c r="GM75" s="288"/>
      <c r="GN75" s="288"/>
      <c r="GO75" s="288"/>
      <c r="GP75" s="288"/>
      <c r="GQ75" s="288"/>
      <c r="GR75" s="288"/>
      <c r="GS75" s="288"/>
      <c r="GT75" s="288"/>
      <c r="GU75" s="288"/>
      <c r="GV75" s="288"/>
      <c r="GW75" s="288"/>
      <c r="GX75" s="288"/>
      <c r="GY75" s="288"/>
      <c r="GZ75" s="288"/>
      <c r="HA75" s="288"/>
      <c r="HB75" s="288"/>
      <c r="HC75" s="288"/>
      <c r="HD75" s="288"/>
      <c r="HE75" s="288"/>
      <c r="HF75" s="288"/>
      <c r="HG75" s="288"/>
      <c r="HH75" s="288"/>
      <c r="HI75" s="288"/>
      <c r="HJ75" s="288"/>
      <c r="HK75" s="288"/>
      <c r="HL75" s="288"/>
      <c r="HM75" s="288"/>
      <c r="HN75" s="288"/>
      <c r="HO75" s="288"/>
      <c r="HP75" s="288"/>
      <c r="HQ75" s="288"/>
      <c r="HR75" s="288"/>
      <c r="HS75" s="288"/>
      <c r="HT75" s="288"/>
      <c r="HU75" s="288"/>
      <c r="HV75" s="288"/>
      <c r="HW75" s="288"/>
      <c r="HX75" s="288"/>
      <c r="HY75" s="288"/>
      <c r="HZ75" s="288"/>
      <c r="IA75" s="288"/>
      <c r="IB75" s="288"/>
      <c r="IC75" s="288"/>
      <c r="ID75" s="288"/>
      <c r="IE75" s="288"/>
      <c r="IF75" s="288"/>
      <c r="IG75" s="288"/>
      <c r="IH75" s="288"/>
      <c r="II75" s="288"/>
      <c r="IJ75" s="288"/>
      <c r="IK75" s="288"/>
      <c r="IL75" s="288"/>
      <c r="IM75" s="288"/>
      <c r="IN75" s="288"/>
      <c r="IO75" s="288"/>
      <c r="IP75" s="288"/>
      <c r="IQ75" s="288"/>
    </row>
    <row r="76" spans="1:251" s="289" customFormat="1" ht="22.5" customHeight="1">
      <c r="A76" s="235" t="s">
        <v>187</v>
      </c>
      <c r="B76" s="236" t="s">
        <v>188</v>
      </c>
      <c r="C76" s="506" t="s">
        <v>97</v>
      </c>
      <c r="D76" s="144" t="s">
        <v>97</v>
      </c>
      <c r="E76" s="144" t="s">
        <v>97</v>
      </c>
      <c r="F76" s="144" t="s">
        <v>97</v>
      </c>
      <c r="G76" s="141">
        <f t="shared" ref="G76:AC76" si="51">G82</f>
        <v>0</v>
      </c>
      <c r="H76" s="141">
        <f t="shared" si="51"/>
        <v>0</v>
      </c>
      <c r="I76" s="141">
        <f t="shared" si="51"/>
        <v>0</v>
      </c>
      <c r="J76" s="141">
        <f t="shared" si="51"/>
        <v>0</v>
      </c>
      <c r="K76" s="141">
        <f t="shared" si="51"/>
        <v>0</v>
      </c>
      <c r="L76" s="141">
        <f t="shared" si="51"/>
        <v>0</v>
      </c>
      <c r="M76" s="141">
        <f t="shared" si="51"/>
        <v>0</v>
      </c>
      <c r="N76" s="141">
        <f t="shared" si="51"/>
        <v>0</v>
      </c>
      <c r="O76" s="141">
        <f t="shared" si="51"/>
        <v>0</v>
      </c>
      <c r="P76" s="141">
        <f t="shared" si="51"/>
        <v>0</v>
      </c>
      <c r="Q76" s="141">
        <f t="shared" si="51"/>
        <v>0</v>
      </c>
      <c r="R76" s="141">
        <f t="shared" si="51"/>
        <v>0</v>
      </c>
      <c r="S76" s="141">
        <f t="shared" si="51"/>
        <v>0</v>
      </c>
      <c r="T76" s="141">
        <f t="shared" si="51"/>
        <v>0</v>
      </c>
      <c r="U76" s="141">
        <f t="shared" si="51"/>
        <v>0</v>
      </c>
      <c r="V76" s="141">
        <f t="shared" si="51"/>
        <v>0</v>
      </c>
      <c r="W76" s="141">
        <f t="shared" si="51"/>
        <v>0</v>
      </c>
      <c r="X76" s="141">
        <f t="shared" si="51"/>
        <v>0</v>
      </c>
      <c r="Y76" s="141">
        <f t="shared" si="51"/>
        <v>0</v>
      </c>
      <c r="Z76" s="141">
        <f t="shared" si="51"/>
        <v>0</v>
      </c>
      <c r="AA76" s="141">
        <f t="shared" si="51"/>
        <v>0</v>
      </c>
      <c r="AB76" s="141">
        <f t="shared" si="51"/>
        <v>0</v>
      </c>
      <c r="AC76" s="141">
        <f t="shared" si="51"/>
        <v>0</v>
      </c>
      <c r="AD76" s="288"/>
      <c r="AE76" s="288"/>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c r="CO76" s="288"/>
      <c r="CP76" s="288"/>
      <c r="CQ76" s="288"/>
      <c r="CR76" s="288"/>
      <c r="CS76" s="288"/>
      <c r="CT76" s="288"/>
      <c r="CU76" s="288"/>
      <c r="CV76" s="288"/>
      <c r="CW76" s="288"/>
      <c r="CX76" s="288"/>
      <c r="CY76" s="288"/>
      <c r="CZ76" s="288"/>
      <c r="DA76" s="288"/>
      <c r="DB76" s="288"/>
      <c r="DC76" s="288"/>
      <c r="DD76" s="288"/>
      <c r="DE76" s="288"/>
      <c r="DF76" s="288"/>
      <c r="DG76" s="288"/>
      <c r="DH76" s="288"/>
      <c r="DI76" s="288"/>
      <c r="DJ76" s="288"/>
      <c r="DK76" s="288"/>
      <c r="DL76" s="288"/>
      <c r="DM76" s="288"/>
      <c r="DN76" s="288"/>
      <c r="DO76" s="288"/>
      <c r="DP76" s="288"/>
      <c r="DQ76" s="288"/>
      <c r="DR76" s="288"/>
      <c r="DS76" s="288"/>
      <c r="DT76" s="288"/>
      <c r="DU76" s="288"/>
      <c r="DV76" s="288"/>
      <c r="DW76" s="288"/>
      <c r="DX76" s="288"/>
      <c r="DY76" s="288"/>
      <c r="DZ76" s="288"/>
      <c r="EA76" s="288"/>
      <c r="EB76" s="288"/>
      <c r="EC76" s="288"/>
      <c r="ED76" s="288"/>
      <c r="EE76" s="288"/>
      <c r="EF76" s="288"/>
      <c r="EG76" s="288"/>
      <c r="EH76" s="288"/>
      <c r="EI76" s="288"/>
      <c r="EJ76" s="288"/>
      <c r="EK76" s="288"/>
      <c r="EL76" s="288"/>
      <c r="EM76" s="288"/>
      <c r="EN76" s="288"/>
      <c r="EO76" s="288"/>
      <c r="EP76" s="288"/>
      <c r="EQ76" s="288"/>
      <c r="ER76" s="288"/>
      <c r="ES76" s="288"/>
      <c r="ET76" s="288"/>
      <c r="EU76" s="288"/>
      <c r="EV76" s="288"/>
      <c r="EW76" s="288"/>
      <c r="EX76" s="288"/>
      <c r="EY76" s="288"/>
      <c r="EZ76" s="288"/>
      <c r="FA76" s="288"/>
      <c r="FB76" s="288"/>
      <c r="FC76" s="288"/>
      <c r="FD76" s="288"/>
      <c r="FE76" s="288"/>
      <c r="FF76" s="288"/>
      <c r="FG76" s="288"/>
      <c r="FH76" s="288"/>
      <c r="FI76" s="288"/>
      <c r="FJ76" s="288"/>
      <c r="FK76" s="288"/>
      <c r="FL76" s="288"/>
      <c r="FM76" s="288"/>
      <c r="FN76" s="288"/>
      <c r="FO76" s="288"/>
      <c r="FP76" s="288"/>
      <c r="FQ76" s="288"/>
      <c r="FR76" s="288"/>
      <c r="FS76" s="288"/>
      <c r="FT76" s="288"/>
      <c r="FU76" s="288"/>
      <c r="FV76" s="288"/>
      <c r="FW76" s="288"/>
      <c r="FX76" s="288"/>
      <c r="FY76" s="288"/>
      <c r="FZ76" s="288"/>
      <c r="GA76" s="288"/>
      <c r="GB76" s="288"/>
      <c r="GC76" s="288"/>
      <c r="GD76" s="288"/>
      <c r="GE76" s="288"/>
      <c r="GF76" s="288"/>
      <c r="GG76" s="288"/>
      <c r="GH76" s="288"/>
      <c r="GI76" s="288"/>
      <c r="GJ76" s="288"/>
      <c r="GK76" s="288"/>
      <c r="GL76" s="288"/>
      <c r="GM76" s="288"/>
      <c r="GN76" s="288"/>
      <c r="GO76" s="288"/>
      <c r="GP76" s="288"/>
      <c r="GQ76" s="288"/>
      <c r="GR76" s="288"/>
      <c r="GS76" s="288"/>
      <c r="GT76" s="288"/>
      <c r="GU76" s="288"/>
      <c r="GV76" s="288"/>
      <c r="GW76" s="288"/>
      <c r="GX76" s="288"/>
      <c r="GY76" s="288"/>
      <c r="GZ76" s="288"/>
      <c r="HA76" s="288"/>
      <c r="HB76" s="288"/>
      <c r="HC76" s="288"/>
      <c r="HD76" s="288"/>
      <c r="HE76" s="288"/>
      <c r="HF76" s="288"/>
      <c r="HG76" s="288"/>
      <c r="HH76" s="288"/>
      <c r="HI76" s="288"/>
      <c r="HJ76" s="288"/>
      <c r="HK76" s="288"/>
      <c r="HL76" s="288"/>
      <c r="HM76" s="288"/>
      <c r="HN76" s="288"/>
      <c r="HO76" s="288"/>
      <c r="HP76" s="288"/>
      <c r="HQ76" s="288"/>
      <c r="HR76" s="288"/>
      <c r="HS76" s="288"/>
      <c r="HT76" s="288"/>
      <c r="HU76" s="288"/>
      <c r="HV76" s="288"/>
      <c r="HW76" s="288"/>
      <c r="HX76" s="288"/>
      <c r="HY76" s="288"/>
      <c r="HZ76" s="288"/>
      <c r="IA76" s="288"/>
      <c r="IB76" s="288"/>
      <c r="IC76" s="288"/>
      <c r="ID76" s="288"/>
      <c r="IE76" s="288"/>
      <c r="IF76" s="288"/>
      <c r="IG76" s="288"/>
      <c r="IH76" s="288"/>
      <c r="II76" s="288"/>
      <c r="IJ76" s="288"/>
      <c r="IK76" s="288"/>
      <c r="IL76" s="288"/>
      <c r="IM76" s="288"/>
      <c r="IN76" s="288"/>
      <c r="IO76" s="288"/>
      <c r="IP76" s="288"/>
      <c r="IQ76" s="288"/>
    </row>
    <row r="77" spans="1:251" s="289" customFormat="1" ht="29.25" customHeight="1">
      <c r="A77" s="388" t="s">
        <v>617</v>
      </c>
      <c r="B77" s="239" t="s">
        <v>881</v>
      </c>
      <c r="C77" s="217" t="s">
        <v>997</v>
      </c>
      <c r="D77" s="144" t="s">
        <v>97</v>
      </c>
      <c r="E77" s="144" t="s">
        <v>97</v>
      </c>
      <c r="F77" s="144" t="s">
        <v>97</v>
      </c>
      <c r="G77" s="141">
        <f t="shared" ref="G77:AC77" si="52">G83</f>
        <v>0</v>
      </c>
      <c r="H77" s="141">
        <f t="shared" si="52"/>
        <v>0</v>
      </c>
      <c r="I77" s="141">
        <f t="shared" si="52"/>
        <v>0</v>
      </c>
      <c r="J77" s="141">
        <f t="shared" si="52"/>
        <v>0</v>
      </c>
      <c r="K77" s="141">
        <f t="shared" si="52"/>
        <v>0</v>
      </c>
      <c r="L77" s="141">
        <f t="shared" si="52"/>
        <v>0</v>
      </c>
      <c r="M77" s="141">
        <f t="shared" si="52"/>
        <v>0</v>
      </c>
      <c r="N77" s="141">
        <f t="shared" si="52"/>
        <v>0</v>
      </c>
      <c r="O77" s="141">
        <f t="shared" si="52"/>
        <v>0</v>
      </c>
      <c r="P77" s="141">
        <f t="shared" si="52"/>
        <v>0</v>
      </c>
      <c r="Q77" s="141">
        <f t="shared" si="52"/>
        <v>0</v>
      </c>
      <c r="R77" s="141">
        <f t="shared" si="52"/>
        <v>0</v>
      </c>
      <c r="S77" s="141">
        <f t="shared" si="52"/>
        <v>0</v>
      </c>
      <c r="T77" s="141">
        <f t="shared" si="52"/>
        <v>0</v>
      </c>
      <c r="U77" s="141">
        <f t="shared" si="52"/>
        <v>0</v>
      </c>
      <c r="V77" s="141">
        <f t="shared" si="52"/>
        <v>0</v>
      </c>
      <c r="W77" s="141">
        <f t="shared" si="52"/>
        <v>0</v>
      </c>
      <c r="X77" s="141">
        <f t="shared" si="52"/>
        <v>0</v>
      </c>
      <c r="Y77" s="141">
        <f t="shared" si="52"/>
        <v>0</v>
      </c>
      <c r="Z77" s="141">
        <f t="shared" si="52"/>
        <v>0</v>
      </c>
      <c r="AA77" s="141">
        <f t="shared" si="52"/>
        <v>0</v>
      </c>
      <c r="AB77" s="141">
        <f t="shared" si="52"/>
        <v>0</v>
      </c>
      <c r="AC77" s="141">
        <f t="shared" si="52"/>
        <v>0</v>
      </c>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8"/>
      <c r="CN77" s="288"/>
      <c r="CO77" s="288"/>
      <c r="CP77" s="288"/>
      <c r="CQ77" s="288"/>
      <c r="CR77" s="288"/>
      <c r="CS77" s="288"/>
      <c r="CT77" s="288"/>
      <c r="CU77" s="288"/>
      <c r="CV77" s="288"/>
      <c r="CW77" s="288"/>
      <c r="CX77" s="288"/>
      <c r="CY77" s="288"/>
      <c r="CZ77" s="288"/>
      <c r="DA77" s="288"/>
      <c r="DB77" s="288"/>
      <c r="DC77" s="288"/>
      <c r="DD77" s="288"/>
      <c r="DE77" s="288"/>
      <c r="DF77" s="288"/>
      <c r="DG77" s="288"/>
      <c r="DH77" s="288"/>
      <c r="DI77" s="288"/>
      <c r="DJ77" s="288"/>
      <c r="DK77" s="288"/>
      <c r="DL77" s="288"/>
      <c r="DM77" s="288"/>
      <c r="DN77" s="288"/>
      <c r="DO77" s="288"/>
      <c r="DP77" s="288"/>
      <c r="DQ77" s="288"/>
      <c r="DR77" s="288"/>
      <c r="DS77" s="288"/>
      <c r="DT77" s="288"/>
      <c r="DU77" s="288"/>
      <c r="DV77" s="288"/>
      <c r="DW77" s="288"/>
      <c r="DX77" s="288"/>
      <c r="DY77" s="288"/>
      <c r="DZ77" s="288"/>
      <c r="EA77" s="288"/>
      <c r="EB77" s="288"/>
      <c r="EC77" s="288"/>
      <c r="ED77" s="288"/>
      <c r="EE77" s="288"/>
      <c r="EF77" s="288"/>
      <c r="EG77" s="288"/>
      <c r="EH77" s="288"/>
      <c r="EI77" s="288"/>
      <c r="EJ77" s="288"/>
      <c r="EK77" s="288"/>
      <c r="EL77" s="288"/>
      <c r="EM77" s="288"/>
      <c r="EN77" s="288"/>
      <c r="EO77" s="288"/>
      <c r="EP77" s="288"/>
      <c r="EQ77" s="288"/>
      <c r="ER77" s="288"/>
      <c r="ES77" s="288"/>
      <c r="ET77" s="288"/>
      <c r="EU77" s="288"/>
      <c r="EV77" s="288"/>
      <c r="EW77" s="288"/>
      <c r="EX77" s="288"/>
      <c r="EY77" s="288"/>
      <c r="EZ77" s="288"/>
      <c r="FA77" s="288"/>
      <c r="FB77" s="288"/>
      <c r="FC77" s="288"/>
      <c r="FD77" s="288"/>
      <c r="FE77" s="288"/>
      <c r="FF77" s="288"/>
      <c r="FG77" s="288"/>
      <c r="FH77" s="288"/>
      <c r="FI77" s="288"/>
      <c r="FJ77" s="288"/>
      <c r="FK77" s="288"/>
      <c r="FL77" s="288"/>
      <c r="FM77" s="288"/>
      <c r="FN77" s="288"/>
      <c r="FO77" s="288"/>
      <c r="FP77" s="288"/>
      <c r="FQ77" s="288"/>
      <c r="FR77" s="288"/>
      <c r="FS77" s="288"/>
      <c r="FT77" s="288"/>
      <c r="FU77" s="288"/>
      <c r="FV77" s="288"/>
      <c r="FW77" s="288"/>
      <c r="FX77" s="288"/>
      <c r="FY77" s="288"/>
      <c r="FZ77" s="288"/>
      <c r="GA77" s="288"/>
      <c r="GB77" s="288"/>
      <c r="GC77" s="288"/>
      <c r="GD77" s="288"/>
      <c r="GE77" s="288"/>
      <c r="GF77" s="288"/>
      <c r="GG77" s="288"/>
      <c r="GH77" s="288"/>
      <c r="GI77" s="288"/>
      <c r="GJ77" s="288"/>
      <c r="GK77" s="288"/>
      <c r="GL77" s="288"/>
      <c r="GM77" s="288"/>
      <c r="GN77" s="288"/>
      <c r="GO77" s="288"/>
      <c r="GP77" s="288"/>
      <c r="GQ77" s="288"/>
      <c r="GR77" s="288"/>
      <c r="GS77" s="288"/>
      <c r="GT77" s="288"/>
      <c r="GU77" s="288"/>
      <c r="GV77" s="288"/>
      <c r="GW77" s="288"/>
      <c r="GX77" s="288"/>
      <c r="GY77" s="288"/>
      <c r="GZ77" s="288"/>
      <c r="HA77" s="288"/>
      <c r="HB77" s="288"/>
      <c r="HC77" s="288"/>
      <c r="HD77" s="288"/>
      <c r="HE77" s="288"/>
      <c r="HF77" s="288"/>
      <c r="HG77" s="288"/>
      <c r="HH77" s="288"/>
      <c r="HI77" s="288"/>
      <c r="HJ77" s="288"/>
      <c r="HK77" s="288"/>
      <c r="HL77" s="288"/>
      <c r="HM77" s="288"/>
      <c r="HN77" s="288"/>
      <c r="HO77" s="288"/>
      <c r="HP77" s="288"/>
      <c r="HQ77" s="288"/>
      <c r="HR77" s="288"/>
      <c r="HS77" s="288"/>
      <c r="HT77" s="288"/>
      <c r="HU77" s="288"/>
      <c r="HV77" s="288"/>
      <c r="HW77" s="288"/>
      <c r="HX77" s="288"/>
      <c r="HY77" s="288"/>
      <c r="HZ77" s="288"/>
      <c r="IA77" s="288"/>
      <c r="IB77" s="288"/>
      <c r="IC77" s="288"/>
      <c r="ID77" s="288"/>
      <c r="IE77" s="288"/>
      <c r="IF77" s="288"/>
      <c r="IG77" s="288"/>
      <c r="IH77" s="288"/>
      <c r="II77" s="288"/>
      <c r="IJ77" s="288"/>
      <c r="IK77" s="288"/>
      <c r="IL77" s="288"/>
      <c r="IM77" s="288"/>
      <c r="IN77" s="288"/>
      <c r="IO77" s="288"/>
      <c r="IP77" s="288"/>
      <c r="IQ77" s="288"/>
    </row>
    <row r="78" spans="1:251" s="291" customFormat="1" ht="22.5" customHeight="1">
      <c r="A78" s="388" t="s">
        <v>634</v>
      </c>
      <c r="B78" s="239" t="s">
        <v>881</v>
      </c>
      <c r="C78" s="217" t="s">
        <v>998</v>
      </c>
      <c r="D78" s="144" t="s">
        <v>97</v>
      </c>
      <c r="E78" s="144" t="s">
        <v>97</v>
      </c>
      <c r="F78" s="267" t="s">
        <v>97</v>
      </c>
      <c r="G78" s="141">
        <f t="shared" ref="G78:AC78" si="53">G84</f>
        <v>0</v>
      </c>
      <c r="H78" s="141">
        <f t="shared" si="53"/>
        <v>0</v>
      </c>
      <c r="I78" s="141">
        <f t="shared" si="53"/>
        <v>0</v>
      </c>
      <c r="J78" s="141">
        <f t="shared" si="53"/>
        <v>0</v>
      </c>
      <c r="K78" s="141">
        <f t="shared" si="53"/>
        <v>0</v>
      </c>
      <c r="L78" s="141">
        <f t="shared" si="53"/>
        <v>0</v>
      </c>
      <c r="M78" s="141">
        <f t="shared" si="53"/>
        <v>0</v>
      </c>
      <c r="N78" s="141">
        <f t="shared" si="53"/>
        <v>0</v>
      </c>
      <c r="O78" s="141">
        <f t="shared" si="53"/>
        <v>0</v>
      </c>
      <c r="P78" s="141">
        <f t="shared" si="53"/>
        <v>0</v>
      </c>
      <c r="Q78" s="141">
        <f t="shared" si="53"/>
        <v>0</v>
      </c>
      <c r="R78" s="141">
        <f t="shared" si="53"/>
        <v>0</v>
      </c>
      <c r="S78" s="141">
        <f t="shared" si="53"/>
        <v>0</v>
      </c>
      <c r="T78" s="141">
        <f t="shared" si="53"/>
        <v>0</v>
      </c>
      <c r="U78" s="141">
        <f t="shared" si="53"/>
        <v>0</v>
      </c>
      <c r="V78" s="141">
        <f t="shared" si="53"/>
        <v>0</v>
      </c>
      <c r="W78" s="141">
        <f t="shared" si="53"/>
        <v>0</v>
      </c>
      <c r="X78" s="141">
        <f t="shared" si="53"/>
        <v>0</v>
      </c>
      <c r="Y78" s="141">
        <f t="shared" si="53"/>
        <v>0</v>
      </c>
      <c r="Z78" s="141">
        <f t="shared" si="53"/>
        <v>0</v>
      </c>
      <c r="AA78" s="141">
        <f t="shared" si="53"/>
        <v>0</v>
      </c>
      <c r="AB78" s="141">
        <f t="shared" si="53"/>
        <v>0</v>
      </c>
      <c r="AC78" s="141">
        <f t="shared" si="53"/>
        <v>0</v>
      </c>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row>
    <row r="79" spans="1:251" s="291" customFormat="1" ht="22.5" customHeight="1">
      <c r="A79" s="388" t="s">
        <v>635</v>
      </c>
      <c r="B79" s="239" t="s">
        <v>912</v>
      </c>
      <c r="C79" s="217" t="s">
        <v>999</v>
      </c>
      <c r="D79" s="144" t="s">
        <v>97</v>
      </c>
      <c r="E79" s="144" t="s">
        <v>97</v>
      </c>
      <c r="F79" s="144" t="s">
        <v>97</v>
      </c>
      <c r="G79" s="141">
        <f t="shared" ref="G79:AC79" si="54">G85</f>
        <v>0</v>
      </c>
      <c r="H79" s="141">
        <f t="shared" si="54"/>
        <v>0</v>
      </c>
      <c r="I79" s="141">
        <f t="shared" si="54"/>
        <v>0</v>
      </c>
      <c r="J79" s="141">
        <f t="shared" si="54"/>
        <v>0</v>
      </c>
      <c r="K79" s="141">
        <f t="shared" si="54"/>
        <v>0</v>
      </c>
      <c r="L79" s="141">
        <f t="shared" si="54"/>
        <v>0</v>
      </c>
      <c r="M79" s="141">
        <f t="shared" si="54"/>
        <v>0</v>
      </c>
      <c r="N79" s="141">
        <f t="shared" si="54"/>
        <v>0</v>
      </c>
      <c r="O79" s="141">
        <f t="shared" si="54"/>
        <v>0</v>
      </c>
      <c r="P79" s="141">
        <f t="shared" si="54"/>
        <v>0</v>
      </c>
      <c r="Q79" s="141">
        <f t="shared" si="54"/>
        <v>0</v>
      </c>
      <c r="R79" s="141">
        <f t="shared" si="54"/>
        <v>0</v>
      </c>
      <c r="S79" s="141">
        <f t="shared" si="54"/>
        <v>0</v>
      </c>
      <c r="T79" s="141">
        <f t="shared" si="54"/>
        <v>0</v>
      </c>
      <c r="U79" s="141">
        <f t="shared" si="54"/>
        <v>0</v>
      </c>
      <c r="V79" s="141">
        <f t="shared" si="54"/>
        <v>0</v>
      </c>
      <c r="W79" s="141">
        <f t="shared" si="54"/>
        <v>0</v>
      </c>
      <c r="X79" s="141">
        <f t="shared" si="54"/>
        <v>0</v>
      </c>
      <c r="Y79" s="141">
        <f t="shared" si="54"/>
        <v>0</v>
      </c>
      <c r="Z79" s="141">
        <f t="shared" si="54"/>
        <v>0</v>
      </c>
      <c r="AA79" s="141">
        <f t="shared" si="54"/>
        <v>0</v>
      </c>
      <c r="AB79" s="141">
        <f t="shared" si="54"/>
        <v>0</v>
      </c>
      <c r="AC79" s="141">
        <f t="shared" si="54"/>
        <v>0</v>
      </c>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row>
    <row r="80" spans="1:251" s="291" customFormat="1" ht="22.5" customHeight="1">
      <c r="A80" s="388" t="s">
        <v>813</v>
      </c>
      <c r="B80" s="239" t="s">
        <v>912</v>
      </c>
      <c r="C80" s="217" t="s">
        <v>1000</v>
      </c>
      <c r="D80" s="144" t="s">
        <v>97</v>
      </c>
      <c r="E80" s="144" t="s">
        <v>97</v>
      </c>
      <c r="F80" s="267" t="s">
        <v>97</v>
      </c>
      <c r="G80" s="141">
        <f t="shared" ref="G80:AC80" si="55">G86</f>
        <v>0</v>
      </c>
      <c r="H80" s="141">
        <f t="shared" si="55"/>
        <v>0</v>
      </c>
      <c r="I80" s="141">
        <f t="shared" si="55"/>
        <v>0</v>
      </c>
      <c r="J80" s="141">
        <f t="shared" si="55"/>
        <v>0</v>
      </c>
      <c r="K80" s="141">
        <f t="shared" si="55"/>
        <v>0</v>
      </c>
      <c r="L80" s="141">
        <f t="shared" si="55"/>
        <v>0</v>
      </c>
      <c r="M80" s="141">
        <f t="shared" si="55"/>
        <v>0</v>
      </c>
      <c r="N80" s="141">
        <f t="shared" si="55"/>
        <v>0</v>
      </c>
      <c r="O80" s="141">
        <f t="shared" si="55"/>
        <v>0</v>
      </c>
      <c r="P80" s="141">
        <f t="shared" si="55"/>
        <v>0</v>
      </c>
      <c r="Q80" s="141">
        <f t="shared" si="55"/>
        <v>0</v>
      </c>
      <c r="R80" s="141">
        <f t="shared" si="55"/>
        <v>0</v>
      </c>
      <c r="S80" s="141">
        <f t="shared" si="55"/>
        <v>0</v>
      </c>
      <c r="T80" s="141">
        <f t="shared" si="55"/>
        <v>0</v>
      </c>
      <c r="U80" s="141">
        <f t="shared" si="55"/>
        <v>0</v>
      </c>
      <c r="V80" s="141">
        <f t="shared" si="55"/>
        <v>0</v>
      </c>
      <c r="W80" s="141">
        <f t="shared" si="55"/>
        <v>0</v>
      </c>
      <c r="X80" s="141">
        <f t="shared" si="55"/>
        <v>0</v>
      </c>
      <c r="Y80" s="141">
        <f t="shared" si="55"/>
        <v>0</v>
      </c>
      <c r="Z80" s="141">
        <f t="shared" si="55"/>
        <v>0</v>
      </c>
      <c r="AA80" s="141">
        <f t="shared" si="55"/>
        <v>0</v>
      </c>
      <c r="AB80" s="141">
        <f t="shared" si="55"/>
        <v>0</v>
      </c>
      <c r="AC80" s="141">
        <f t="shared" si="55"/>
        <v>0</v>
      </c>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row>
    <row r="81" spans="1:251" s="291" customFormat="1" ht="22.5" customHeight="1">
      <c r="A81" s="388" t="s">
        <v>815</v>
      </c>
      <c r="B81" s="239" t="s">
        <v>875</v>
      </c>
      <c r="C81" s="217" t="s">
        <v>1011</v>
      </c>
      <c r="D81" s="144" t="s">
        <v>97</v>
      </c>
      <c r="E81" s="144" t="s">
        <v>97</v>
      </c>
      <c r="F81" s="267" t="s">
        <v>97</v>
      </c>
      <c r="G81" s="141">
        <f t="shared" ref="G81:AC81" si="56">G87</f>
        <v>0</v>
      </c>
      <c r="H81" s="141">
        <f t="shared" si="56"/>
        <v>0</v>
      </c>
      <c r="I81" s="141">
        <f t="shared" si="56"/>
        <v>0</v>
      </c>
      <c r="J81" s="141">
        <f t="shared" si="56"/>
        <v>0</v>
      </c>
      <c r="K81" s="141">
        <f t="shared" si="56"/>
        <v>0</v>
      </c>
      <c r="L81" s="141">
        <f t="shared" si="56"/>
        <v>0</v>
      </c>
      <c r="M81" s="141">
        <f t="shared" si="56"/>
        <v>0</v>
      </c>
      <c r="N81" s="141">
        <f t="shared" si="56"/>
        <v>0</v>
      </c>
      <c r="O81" s="141">
        <f t="shared" si="56"/>
        <v>0</v>
      </c>
      <c r="P81" s="141">
        <f t="shared" si="56"/>
        <v>0</v>
      </c>
      <c r="Q81" s="141">
        <f t="shared" si="56"/>
        <v>0</v>
      </c>
      <c r="R81" s="141">
        <f t="shared" si="56"/>
        <v>0</v>
      </c>
      <c r="S81" s="141">
        <f t="shared" si="56"/>
        <v>0</v>
      </c>
      <c r="T81" s="141">
        <f t="shared" si="56"/>
        <v>0</v>
      </c>
      <c r="U81" s="141">
        <f t="shared" si="56"/>
        <v>0</v>
      </c>
      <c r="V81" s="141">
        <f t="shared" si="56"/>
        <v>0</v>
      </c>
      <c r="W81" s="141">
        <f t="shared" si="56"/>
        <v>0</v>
      </c>
      <c r="X81" s="141">
        <f t="shared" si="56"/>
        <v>0</v>
      </c>
      <c r="Y81" s="141">
        <f t="shared" si="56"/>
        <v>0</v>
      </c>
      <c r="Z81" s="141">
        <f t="shared" si="56"/>
        <v>0</v>
      </c>
      <c r="AA81" s="141">
        <f t="shared" si="56"/>
        <v>0</v>
      </c>
      <c r="AB81" s="141">
        <f t="shared" si="56"/>
        <v>0</v>
      </c>
      <c r="AC81" s="141">
        <f t="shared" si="56"/>
        <v>0</v>
      </c>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row>
    <row r="82" spans="1:251" s="291" customFormat="1" ht="22.5" customHeight="1">
      <c r="A82" s="388" t="s">
        <v>816</v>
      </c>
      <c r="B82" s="239" t="s">
        <v>875</v>
      </c>
      <c r="C82" s="217" t="s">
        <v>1012</v>
      </c>
      <c r="D82" s="144" t="s">
        <v>97</v>
      </c>
      <c r="E82" s="144" t="s">
        <v>97</v>
      </c>
      <c r="F82" s="267" t="s">
        <v>97</v>
      </c>
      <c r="G82" s="141">
        <v>0</v>
      </c>
      <c r="H82" s="141">
        <v>0</v>
      </c>
      <c r="I82" s="141">
        <v>0</v>
      </c>
      <c r="J82" s="141">
        <v>0</v>
      </c>
      <c r="K82" s="141">
        <v>0</v>
      </c>
      <c r="L82" s="141">
        <v>0</v>
      </c>
      <c r="M82" s="141">
        <v>0</v>
      </c>
      <c r="N82" s="141">
        <v>0</v>
      </c>
      <c r="O82" s="141">
        <v>0</v>
      </c>
      <c r="P82" s="141">
        <v>0</v>
      </c>
      <c r="Q82" s="141">
        <v>0</v>
      </c>
      <c r="R82" s="141">
        <v>0</v>
      </c>
      <c r="S82" s="141">
        <v>0</v>
      </c>
      <c r="T82" s="141">
        <v>0</v>
      </c>
      <c r="U82" s="141">
        <v>0</v>
      </c>
      <c r="V82" s="141">
        <v>0</v>
      </c>
      <c r="W82" s="141">
        <v>0</v>
      </c>
      <c r="X82" s="141">
        <v>0</v>
      </c>
      <c r="Y82" s="141">
        <v>0</v>
      </c>
      <c r="Z82" s="141">
        <v>0</v>
      </c>
      <c r="AA82" s="141">
        <v>0</v>
      </c>
      <c r="AB82" s="141">
        <v>0</v>
      </c>
      <c r="AC82" s="141">
        <v>0</v>
      </c>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row>
    <row r="83" spans="1:251" s="291" customFormat="1" ht="22.5" customHeight="1">
      <c r="A83" s="388" t="s">
        <v>894</v>
      </c>
      <c r="B83" s="239" t="s">
        <v>876</v>
      </c>
      <c r="C83" s="217" t="s">
        <v>1020</v>
      </c>
      <c r="D83" s="144" t="s">
        <v>97</v>
      </c>
      <c r="E83" s="144" t="s">
        <v>97</v>
      </c>
      <c r="F83" s="267" t="s">
        <v>97</v>
      </c>
      <c r="G83" s="141">
        <v>0</v>
      </c>
      <c r="H83" s="141">
        <f t="shared" ref="H83:AC83" si="57">H88</f>
        <v>0</v>
      </c>
      <c r="I83" s="141">
        <f t="shared" si="57"/>
        <v>0</v>
      </c>
      <c r="J83" s="141">
        <f t="shared" si="57"/>
        <v>0</v>
      </c>
      <c r="K83" s="141">
        <f t="shared" si="57"/>
        <v>0</v>
      </c>
      <c r="L83" s="141">
        <f t="shared" si="57"/>
        <v>0</v>
      </c>
      <c r="M83" s="141">
        <f t="shared" si="57"/>
        <v>0</v>
      </c>
      <c r="N83" s="141">
        <f t="shared" si="57"/>
        <v>0</v>
      </c>
      <c r="O83" s="141">
        <f t="shared" si="57"/>
        <v>0</v>
      </c>
      <c r="P83" s="141">
        <f t="shared" si="57"/>
        <v>0</v>
      </c>
      <c r="Q83" s="141">
        <f t="shared" si="57"/>
        <v>0</v>
      </c>
      <c r="R83" s="141">
        <f t="shared" si="57"/>
        <v>0</v>
      </c>
      <c r="S83" s="141">
        <f t="shared" si="57"/>
        <v>0</v>
      </c>
      <c r="T83" s="141">
        <f t="shared" si="57"/>
        <v>0</v>
      </c>
      <c r="U83" s="141">
        <f t="shared" si="57"/>
        <v>0</v>
      </c>
      <c r="V83" s="141">
        <f t="shared" si="57"/>
        <v>0</v>
      </c>
      <c r="W83" s="141">
        <f t="shared" si="57"/>
        <v>0</v>
      </c>
      <c r="X83" s="141">
        <f t="shared" si="57"/>
        <v>0</v>
      </c>
      <c r="Y83" s="141">
        <f t="shared" si="57"/>
        <v>0</v>
      </c>
      <c r="Z83" s="141">
        <f t="shared" si="57"/>
        <v>0</v>
      </c>
      <c r="AA83" s="141">
        <f t="shared" si="57"/>
        <v>0</v>
      </c>
      <c r="AB83" s="141">
        <f t="shared" si="57"/>
        <v>0</v>
      </c>
      <c r="AC83" s="141">
        <f t="shared" si="57"/>
        <v>0</v>
      </c>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row>
    <row r="84" spans="1:251" s="291" customFormat="1" ht="22.5" customHeight="1">
      <c r="A84" s="388" t="s">
        <v>895</v>
      </c>
      <c r="B84" s="239" t="s">
        <v>876</v>
      </c>
      <c r="C84" s="217" t="s">
        <v>1021</v>
      </c>
      <c r="D84" s="144" t="s">
        <v>97</v>
      </c>
      <c r="E84" s="144" t="s">
        <v>97</v>
      </c>
      <c r="F84" s="144" t="s">
        <v>97</v>
      </c>
      <c r="G84" s="141">
        <f t="shared" ref="G84:AC84" si="58">G89</f>
        <v>0</v>
      </c>
      <c r="H84" s="141">
        <f t="shared" si="58"/>
        <v>0</v>
      </c>
      <c r="I84" s="141">
        <f t="shared" si="58"/>
        <v>0</v>
      </c>
      <c r="J84" s="141">
        <f t="shared" si="58"/>
        <v>0</v>
      </c>
      <c r="K84" s="141">
        <f t="shared" si="58"/>
        <v>0</v>
      </c>
      <c r="L84" s="141">
        <f t="shared" si="58"/>
        <v>0</v>
      </c>
      <c r="M84" s="141">
        <f t="shared" si="58"/>
        <v>0</v>
      </c>
      <c r="N84" s="141">
        <f t="shared" si="58"/>
        <v>0</v>
      </c>
      <c r="O84" s="141">
        <f t="shared" si="58"/>
        <v>0</v>
      </c>
      <c r="P84" s="141">
        <f t="shared" si="58"/>
        <v>0</v>
      </c>
      <c r="Q84" s="141">
        <f t="shared" si="58"/>
        <v>0</v>
      </c>
      <c r="R84" s="141">
        <f t="shared" si="58"/>
        <v>0</v>
      </c>
      <c r="S84" s="141">
        <f t="shared" si="58"/>
        <v>0</v>
      </c>
      <c r="T84" s="141">
        <f t="shared" si="58"/>
        <v>0</v>
      </c>
      <c r="U84" s="141">
        <f t="shared" si="58"/>
        <v>0</v>
      </c>
      <c r="V84" s="141">
        <f t="shared" si="58"/>
        <v>0</v>
      </c>
      <c r="W84" s="141">
        <f t="shared" si="58"/>
        <v>0</v>
      </c>
      <c r="X84" s="141">
        <f t="shared" si="58"/>
        <v>0</v>
      </c>
      <c r="Y84" s="141">
        <f t="shared" si="58"/>
        <v>0</v>
      </c>
      <c r="Z84" s="141">
        <f t="shared" si="58"/>
        <v>0</v>
      </c>
      <c r="AA84" s="141">
        <f t="shared" si="58"/>
        <v>0</v>
      </c>
      <c r="AB84" s="141">
        <f t="shared" si="58"/>
        <v>0</v>
      </c>
      <c r="AC84" s="141">
        <f t="shared" si="58"/>
        <v>0</v>
      </c>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row>
    <row r="85" spans="1:251" s="289" customFormat="1" ht="21" customHeight="1">
      <c r="A85" s="388" t="s">
        <v>896</v>
      </c>
      <c r="B85" s="239" t="s">
        <v>880</v>
      </c>
      <c r="C85" s="217" t="s">
        <v>1022</v>
      </c>
      <c r="D85" s="144" t="s">
        <v>97</v>
      </c>
      <c r="E85" s="144" t="s">
        <v>97</v>
      </c>
      <c r="F85" s="144" t="s">
        <v>97</v>
      </c>
      <c r="G85" s="141">
        <f t="shared" ref="G85:AC85" si="59">G90</f>
        <v>0</v>
      </c>
      <c r="H85" s="141">
        <f t="shared" si="59"/>
        <v>0</v>
      </c>
      <c r="I85" s="141">
        <f t="shared" si="59"/>
        <v>0</v>
      </c>
      <c r="J85" s="141">
        <f t="shared" si="59"/>
        <v>0</v>
      </c>
      <c r="K85" s="141">
        <f t="shared" si="59"/>
        <v>0</v>
      </c>
      <c r="L85" s="141">
        <f t="shared" si="59"/>
        <v>0</v>
      </c>
      <c r="M85" s="141">
        <f t="shared" si="59"/>
        <v>0</v>
      </c>
      <c r="N85" s="141">
        <f t="shared" si="59"/>
        <v>0</v>
      </c>
      <c r="O85" s="141">
        <f t="shared" si="59"/>
        <v>0</v>
      </c>
      <c r="P85" s="141">
        <f t="shared" si="59"/>
        <v>0</v>
      </c>
      <c r="Q85" s="141">
        <f t="shared" si="59"/>
        <v>0</v>
      </c>
      <c r="R85" s="141">
        <f t="shared" si="59"/>
        <v>0</v>
      </c>
      <c r="S85" s="141">
        <f t="shared" si="59"/>
        <v>0</v>
      </c>
      <c r="T85" s="141">
        <f t="shared" si="59"/>
        <v>0</v>
      </c>
      <c r="U85" s="141">
        <f t="shared" si="59"/>
        <v>0</v>
      </c>
      <c r="V85" s="141">
        <f t="shared" si="59"/>
        <v>0</v>
      </c>
      <c r="W85" s="141">
        <f t="shared" si="59"/>
        <v>0</v>
      </c>
      <c r="X85" s="141">
        <f t="shared" si="59"/>
        <v>0</v>
      </c>
      <c r="Y85" s="141">
        <f t="shared" si="59"/>
        <v>0</v>
      </c>
      <c r="Z85" s="141">
        <f t="shared" si="59"/>
        <v>0</v>
      </c>
      <c r="AA85" s="141">
        <f t="shared" si="59"/>
        <v>0</v>
      </c>
      <c r="AB85" s="141">
        <f t="shared" si="59"/>
        <v>0</v>
      </c>
      <c r="AC85" s="141">
        <f t="shared" si="59"/>
        <v>0</v>
      </c>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c r="DI85" s="288"/>
      <c r="DJ85" s="288"/>
      <c r="DK85" s="288"/>
      <c r="DL85" s="288"/>
      <c r="DM85" s="288"/>
      <c r="DN85" s="288"/>
      <c r="DO85" s="288"/>
      <c r="DP85" s="288"/>
      <c r="DQ85" s="288"/>
      <c r="DR85" s="288"/>
      <c r="DS85" s="288"/>
      <c r="DT85" s="288"/>
      <c r="DU85" s="288"/>
      <c r="DV85" s="288"/>
      <c r="DW85" s="288"/>
      <c r="DX85" s="288"/>
      <c r="DY85" s="288"/>
      <c r="DZ85" s="288"/>
      <c r="EA85" s="288"/>
      <c r="EB85" s="288"/>
      <c r="EC85" s="288"/>
      <c r="ED85" s="288"/>
      <c r="EE85" s="288"/>
      <c r="EF85" s="288"/>
      <c r="EG85" s="288"/>
      <c r="EH85" s="288"/>
      <c r="EI85" s="288"/>
      <c r="EJ85" s="288"/>
      <c r="EK85" s="288"/>
      <c r="EL85" s="288"/>
      <c r="EM85" s="288"/>
      <c r="EN85" s="288"/>
      <c r="EO85" s="288"/>
      <c r="EP85" s="288"/>
      <c r="EQ85" s="288"/>
      <c r="ER85" s="288"/>
      <c r="ES85" s="288"/>
      <c r="ET85" s="288"/>
      <c r="EU85" s="288"/>
      <c r="EV85" s="288"/>
      <c r="EW85" s="288"/>
      <c r="EX85" s="288"/>
      <c r="EY85" s="288"/>
      <c r="EZ85" s="288"/>
      <c r="FA85" s="288"/>
      <c r="FB85" s="288"/>
      <c r="FC85" s="288"/>
      <c r="FD85" s="288"/>
      <c r="FE85" s="288"/>
      <c r="FF85" s="288"/>
      <c r="FG85" s="288"/>
      <c r="FH85" s="288"/>
      <c r="FI85" s="288"/>
      <c r="FJ85" s="288"/>
      <c r="FK85" s="288"/>
      <c r="FL85" s="288"/>
      <c r="FM85" s="288"/>
      <c r="FN85" s="288"/>
      <c r="FO85" s="288"/>
      <c r="FP85" s="288"/>
      <c r="FQ85" s="288"/>
      <c r="FR85" s="288"/>
      <c r="FS85" s="288"/>
      <c r="FT85" s="288"/>
      <c r="FU85" s="288"/>
      <c r="FV85" s="288"/>
      <c r="FW85" s="288"/>
      <c r="FX85" s="288"/>
      <c r="FY85" s="288"/>
      <c r="FZ85" s="288"/>
      <c r="GA85" s="288"/>
      <c r="GB85" s="288"/>
      <c r="GC85" s="288"/>
      <c r="GD85" s="288"/>
      <c r="GE85" s="288"/>
      <c r="GF85" s="288"/>
      <c r="GG85" s="288"/>
      <c r="GH85" s="288"/>
      <c r="GI85" s="288"/>
      <c r="GJ85" s="288"/>
      <c r="GK85" s="288"/>
      <c r="GL85" s="288"/>
      <c r="GM85" s="288"/>
      <c r="GN85" s="288"/>
      <c r="GO85" s="288"/>
      <c r="GP85" s="288"/>
      <c r="GQ85" s="288"/>
      <c r="GR85" s="288"/>
      <c r="GS85" s="288"/>
      <c r="GT85" s="288"/>
      <c r="GU85" s="288"/>
      <c r="GV85" s="288"/>
      <c r="GW85" s="288"/>
      <c r="GX85" s="288"/>
      <c r="GY85" s="288"/>
      <c r="GZ85" s="288"/>
      <c r="HA85" s="288"/>
      <c r="HB85" s="288"/>
      <c r="HC85" s="288"/>
      <c r="HD85" s="288"/>
      <c r="HE85" s="288"/>
      <c r="HF85" s="288"/>
      <c r="HG85" s="288"/>
      <c r="HH85" s="288"/>
      <c r="HI85" s="288"/>
      <c r="HJ85" s="288"/>
      <c r="HK85" s="288"/>
      <c r="HL85" s="288"/>
      <c r="HM85" s="288"/>
      <c r="HN85" s="288"/>
      <c r="HO85" s="288"/>
      <c r="HP85" s="288"/>
      <c r="HQ85" s="288"/>
      <c r="HR85" s="288"/>
      <c r="HS85" s="288"/>
      <c r="HT85" s="288"/>
      <c r="HU85" s="288"/>
      <c r="HV85" s="288"/>
      <c r="HW85" s="288"/>
      <c r="HX85" s="288"/>
      <c r="HY85" s="288"/>
      <c r="HZ85" s="288"/>
      <c r="IA85" s="288"/>
      <c r="IB85" s="288"/>
      <c r="IC85" s="288"/>
      <c r="ID85" s="288"/>
      <c r="IE85" s="288"/>
      <c r="IF85" s="288"/>
      <c r="IG85" s="288"/>
      <c r="IH85" s="288"/>
      <c r="II85" s="288"/>
      <c r="IJ85" s="288"/>
      <c r="IK85" s="288"/>
      <c r="IL85" s="288"/>
      <c r="IM85" s="288"/>
      <c r="IN85" s="288"/>
      <c r="IO85" s="288"/>
      <c r="IP85" s="288"/>
      <c r="IQ85" s="288"/>
    </row>
    <row r="86" spans="1:251" s="289" customFormat="1" ht="20.25" customHeight="1">
      <c r="A86" s="388" t="s">
        <v>897</v>
      </c>
      <c r="B86" s="239" t="s">
        <v>880</v>
      </c>
      <c r="C86" s="217" t="s">
        <v>1023</v>
      </c>
      <c r="D86" s="144" t="s">
        <v>97</v>
      </c>
      <c r="E86" s="144" t="s">
        <v>97</v>
      </c>
      <c r="F86" s="144" t="s">
        <v>97</v>
      </c>
      <c r="G86" s="141">
        <f t="shared" ref="G86:AC86" si="60">G91</f>
        <v>0</v>
      </c>
      <c r="H86" s="141">
        <f t="shared" si="60"/>
        <v>0</v>
      </c>
      <c r="I86" s="141">
        <f t="shared" si="60"/>
        <v>0</v>
      </c>
      <c r="J86" s="141">
        <f t="shared" si="60"/>
        <v>0</v>
      </c>
      <c r="K86" s="141">
        <f t="shared" si="60"/>
        <v>0</v>
      </c>
      <c r="L86" s="141">
        <f t="shared" si="60"/>
        <v>0</v>
      </c>
      <c r="M86" s="141">
        <f t="shared" si="60"/>
        <v>0</v>
      </c>
      <c r="N86" s="141">
        <f t="shared" si="60"/>
        <v>0</v>
      </c>
      <c r="O86" s="141">
        <f t="shared" si="60"/>
        <v>0</v>
      </c>
      <c r="P86" s="141">
        <f t="shared" si="60"/>
        <v>0</v>
      </c>
      <c r="Q86" s="141">
        <f t="shared" si="60"/>
        <v>0</v>
      </c>
      <c r="R86" s="141">
        <f t="shared" si="60"/>
        <v>0</v>
      </c>
      <c r="S86" s="141">
        <f t="shared" si="60"/>
        <v>0</v>
      </c>
      <c r="T86" s="141">
        <f t="shared" si="60"/>
        <v>0</v>
      </c>
      <c r="U86" s="141">
        <f t="shared" si="60"/>
        <v>0</v>
      </c>
      <c r="V86" s="141">
        <f t="shared" si="60"/>
        <v>0</v>
      </c>
      <c r="W86" s="141">
        <f t="shared" si="60"/>
        <v>0</v>
      </c>
      <c r="X86" s="141">
        <f t="shared" si="60"/>
        <v>0</v>
      </c>
      <c r="Y86" s="141">
        <f t="shared" si="60"/>
        <v>0</v>
      </c>
      <c r="Z86" s="141">
        <f t="shared" si="60"/>
        <v>0</v>
      </c>
      <c r="AA86" s="141">
        <f t="shared" si="60"/>
        <v>0</v>
      </c>
      <c r="AB86" s="141">
        <f t="shared" si="60"/>
        <v>0</v>
      </c>
      <c r="AC86" s="141">
        <f t="shared" si="60"/>
        <v>0</v>
      </c>
    </row>
    <row r="87" spans="1:251" s="289" customFormat="1" ht="23.25" customHeight="1">
      <c r="A87" s="235" t="s">
        <v>191</v>
      </c>
      <c r="B87" s="236" t="s">
        <v>192</v>
      </c>
      <c r="C87" s="506" t="s">
        <v>97</v>
      </c>
      <c r="D87" s="144" t="s">
        <v>97</v>
      </c>
      <c r="E87" s="144" t="s">
        <v>97</v>
      </c>
      <c r="F87" s="144" t="s">
        <v>97</v>
      </c>
      <c r="G87" s="141">
        <f t="shared" ref="G87:AC87" si="61">G92</f>
        <v>0</v>
      </c>
      <c r="H87" s="141">
        <f t="shared" si="61"/>
        <v>0</v>
      </c>
      <c r="I87" s="141">
        <f t="shared" si="61"/>
        <v>0</v>
      </c>
      <c r="J87" s="141">
        <f t="shared" si="61"/>
        <v>0</v>
      </c>
      <c r="K87" s="141">
        <f t="shared" si="61"/>
        <v>0</v>
      </c>
      <c r="L87" s="141">
        <f t="shared" si="61"/>
        <v>0</v>
      </c>
      <c r="M87" s="141">
        <f t="shared" si="61"/>
        <v>0</v>
      </c>
      <c r="N87" s="141">
        <f t="shared" si="61"/>
        <v>0</v>
      </c>
      <c r="O87" s="141">
        <f t="shared" si="61"/>
        <v>0</v>
      </c>
      <c r="P87" s="141">
        <f t="shared" si="61"/>
        <v>0</v>
      </c>
      <c r="Q87" s="141">
        <f t="shared" si="61"/>
        <v>0</v>
      </c>
      <c r="R87" s="141">
        <f t="shared" si="61"/>
        <v>0</v>
      </c>
      <c r="S87" s="141">
        <f t="shared" si="61"/>
        <v>0</v>
      </c>
      <c r="T87" s="141">
        <f t="shared" si="61"/>
        <v>0</v>
      </c>
      <c r="U87" s="141">
        <f t="shared" si="61"/>
        <v>0</v>
      </c>
      <c r="V87" s="141">
        <f t="shared" si="61"/>
        <v>0</v>
      </c>
      <c r="W87" s="141">
        <f t="shared" si="61"/>
        <v>0</v>
      </c>
      <c r="X87" s="141">
        <f t="shared" si="61"/>
        <v>0</v>
      </c>
      <c r="Y87" s="141">
        <f t="shared" si="61"/>
        <v>0</v>
      </c>
      <c r="Z87" s="141">
        <f t="shared" si="61"/>
        <v>0</v>
      </c>
      <c r="AA87" s="141">
        <f t="shared" si="61"/>
        <v>0</v>
      </c>
      <c r="AB87" s="141">
        <f t="shared" si="61"/>
        <v>0</v>
      </c>
      <c r="AC87" s="141">
        <f t="shared" si="61"/>
        <v>0</v>
      </c>
    </row>
    <row r="88" spans="1:251" s="289" customFormat="1">
      <c r="A88" s="231" t="s">
        <v>636</v>
      </c>
      <c r="B88" s="239" t="s">
        <v>934</v>
      </c>
      <c r="C88" s="217" t="s">
        <v>1001</v>
      </c>
      <c r="D88" s="144" t="s">
        <v>97</v>
      </c>
      <c r="E88" s="144" t="s">
        <v>97</v>
      </c>
      <c r="F88" s="144" t="s">
        <v>97</v>
      </c>
      <c r="G88" s="141">
        <f t="shared" ref="G88:AC88" si="62">G93</f>
        <v>0</v>
      </c>
      <c r="H88" s="141">
        <f t="shared" si="62"/>
        <v>0</v>
      </c>
      <c r="I88" s="141">
        <f t="shared" si="62"/>
        <v>0</v>
      </c>
      <c r="J88" s="141">
        <f t="shared" si="62"/>
        <v>0</v>
      </c>
      <c r="K88" s="141">
        <f t="shared" si="62"/>
        <v>0</v>
      </c>
      <c r="L88" s="141">
        <f t="shared" si="62"/>
        <v>0</v>
      </c>
      <c r="M88" s="141">
        <f t="shared" si="62"/>
        <v>0</v>
      </c>
      <c r="N88" s="141">
        <f t="shared" si="62"/>
        <v>0</v>
      </c>
      <c r="O88" s="141">
        <f t="shared" si="62"/>
        <v>0</v>
      </c>
      <c r="P88" s="141">
        <f t="shared" si="62"/>
        <v>0</v>
      </c>
      <c r="Q88" s="141">
        <f t="shared" si="62"/>
        <v>0</v>
      </c>
      <c r="R88" s="141">
        <f t="shared" si="62"/>
        <v>0</v>
      </c>
      <c r="S88" s="141">
        <f t="shared" si="62"/>
        <v>0</v>
      </c>
      <c r="T88" s="141">
        <f t="shared" si="62"/>
        <v>0</v>
      </c>
      <c r="U88" s="141">
        <f t="shared" si="62"/>
        <v>0</v>
      </c>
      <c r="V88" s="141">
        <f t="shared" si="62"/>
        <v>0</v>
      </c>
      <c r="W88" s="141">
        <f t="shared" si="62"/>
        <v>0</v>
      </c>
      <c r="X88" s="141">
        <f t="shared" si="62"/>
        <v>0</v>
      </c>
      <c r="Y88" s="141">
        <f t="shared" si="62"/>
        <v>0</v>
      </c>
      <c r="Z88" s="141">
        <f t="shared" si="62"/>
        <v>0</v>
      </c>
      <c r="AA88" s="141">
        <f t="shared" si="62"/>
        <v>0</v>
      </c>
      <c r="AB88" s="141">
        <f t="shared" si="62"/>
        <v>0</v>
      </c>
      <c r="AC88" s="141">
        <f t="shared" si="62"/>
        <v>0</v>
      </c>
    </row>
    <row r="89" spans="1:251" s="289" customFormat="1">
      <c r="A89" s="388" t="s">
        <v>637</v>
      </c>
      <c r="B89" s="386" t="s">
        <v>877</v>
      </c>
      <c r="C89" s="217" t="s">
        <v>1002</v>
      </c>
      <c r="D89" s="144" t="s">
        <v>97</v>
      </c>
      <c r="E89" s="144" t="s">
        <v>97</v>
      </c>
      <c r="F89" s="144" t="s">
        <v>97</v>
      </c>
      <c r="G89" s="141">
        <f t="shared" ref="G89:AC89" si="63">G94</f>
        <v>0</v>
      </c>
      <c r="H89" s="141">
        <f t="shared" si="63"/>
        <v>0</v>
      </c>
      <c r="I89" s="141">
        <f t="shared" si="63"/>
        <v>0</v>
      </c>
      <c r="J89" s="141">
        <f t="shared" si="63"/>
        <v>0</v>
      </c>
      <c r="K89" s="141">
        <f t="shared" si="63"/>
        <v>0</v>
      </c>
      <c r="L89" s="141">
        <f t="shared" si="63"/>
        <v>0</v>
      </c>
      <c r="M89" s="141">
        <f t="shared" si="63"/>
        <v>0</v>
      </c>
      <c r="N89" s="141">
        <f t="shared" si="63"/>
        <v>0</v>
      </c>
      <c r="O89" s="141">
        <f t="shared" si="63"/>
        <v>0</v>
      </c>
      <c r="P89" s="141">
        <f t="shared" si="63"/>
        <v>0</v>
      </c>
      <c r="Q89" s="141">
        <f t="shared" si="63"/>
        <v>0</v>
      </c>
      <c r="R89" s="141">
        <f t="shared" si="63"/>
        <v>0</v>
      </c>
      <c r="S89" s="141">
        <f t="shared" si="63"/>
        <v>0</v>
      </c>
      <c r="T89" s="141">
        <f t="shared" si="63"/>
        <v>0</v>
      </c>
      <c r="U89" s="141">
        <f t="shared" si="63"/>
        <v>0</v>
      </c>
      <c r="V89" s="141">
        <f t="shared" si="63"/>
        <v>0</v>
      </c>
      <c r="W89" s="141">
        <f t="shared" si="63"/>
        <v>0</v>
      </c>
      <c r="X89" s="141">
        <f t="shared" si="63"/>
        <v>0</v>
      </c>
      <c r="Y89" s="141">
        <f t="shared" si="63"/>
        <v>0</v>
      </c>
      <c r="Z89" s="141">
        <f t="shared" si="63"/>
        <v>0</v>
      </c>
      <c r="AA89" s="141">
        <f t="shared" si="63"/>
        <v>0</v>
      </c>
      <c r="AB89" s="141">
        <f t="shared" si="63"/>
        <v>0</v>
      </c>
      <c r="AC89" s="141">
        <f t="shared" si="63"/>
        <v>0</v>
      </c>
    </row>
    <row r="90" spans="1:251" s="289" customFormat="1">
      <c r="A90" s="388" t="s">
        <v>873</v>
      </c>
      <c r="B90" s="239" t="s">
        <v>934</v>
      </c>
      <c r="C90" s="217" t="s">
        <v>1007</v>
      </c>
      <c r="D90" s="144" t="s">
        <v>97</v>
      </c>
      <c r="E90" s="144" t="s">
        <v>97</v>
      </c>
      <c r="F90" s="144" t="s">
        <v>97</v>
      </c>
      <c r="G90" s="141">
        <f t="shared" ref="G90:AC90" si="64">G95</f>
        <v>0</v>
      </c>
      <c r="H90" s="141">
        <f t="shared" si="64"/>
        <v>0</v>
      </c>
      <c r="I90" s="141">
        <f t="shared" si="64"/>
        <v>0</v>
      </c>
      <c r="J90" s="141">
        <f t="shared" si="64"/>
        <v>0</v>
      </c>
      <c r="K90" s="141">
        <f t="shared" si="64"/>
        <v>0</v>
      </c>
      <c r="L90" s="141">
        <f t="shared" si="64"/>
        <v>0</v>
      </c>
      <c r="M90" s="141">
        <f t="shared" si="64"/>
        <v>0</v>
      </c>
      <c r="N90" s="141">
        <f t="shared" si="64"/>
        <v>0</v>
      </c>
      <c r="O90" s="141">
        <f t="shared" si="64"/>
        <v>0</v>
      </c>
      <c r="P90" s="141">
        <f t="shared" si="64"/>
        <v>0</v>
      </c>
      <c r="Q90" s="141">
        <f t="shared" si="64"/>
        <v>0</v>
      </c>
      <c r="R90" s="141">
        <f t="shared" si="64"/>
        <v>0</v>
      </c>
      <c r="S90" s="141">
        <f t="shared" si="64"/>
        <v>0</v>
      </c>
      <c r="T90" s="141">
        <f t="shared" si="64"/>
        <v>0</v>
      </c>
      <c r="U90" s="141">
        <f t="shared" si="64"/>
        <v>0</v>
      </c>
      <c r="V90" s="141">
        <f t="shared" si="64"/>
        <v>0</v>
      </c>
      <c r="W90" s="141">
        <f t="shared" si="64"/>
        <v>0</v>
      </c>
      <c r="X90" s="141">
        <f t="shared" si="64"/>
        <v>0</v>
      </c>
      <c r="Y90" s="141">
        <f t="shared" si="64"/>
        <v>0</v>
      </c>
      <c r="Z90" s="141">
        <f t="shared" si="64"/>
        <v>0</v>
      </c>
      <c r="AA90" s="141">
        <f t="shared" si="64"/>
        <v>0</v>
      </c>
      <c r="AB90" s="141">
        <f t="shared" si="64"/>
        <v>0</v>
      </c>
      <c r="AC90" s="141">
        <f t="shared" si="64"/>
        <v>0</v>
      </c>
    </row>
    <row r="91" spans="1:251" s="289" customFormat="1">
      <c r="A91" s="231" t="s">
        <v>874</v>
      </c>
      <c r="B91" s="239" t="s">
        <v>937</v>
      </c>
      <c r="C91" s="217" t="s">
        <v>1008</v>
      </c>
      <c r="D91" s="144" t="s">
        <v>97</v>
      </c>
      <c r="E91" s="144" t="s">
        <v>97</v>
      </c>
      <c r="F91" s="144" t="s">
        <v>97</v>
      </c>
      <c r="G91" s="141">
        <f t="shared" ref="G91:AC91" si="65">G96</f>
        <v>0</v>
      </c>
      <c r="H91" s="141">
        <f t="shared" si="65"/>
        <v>0</v>
      </c>
      <c r="I91" s="141">
        <f t="shared" si="65"/>
        <v>0</v>
      </c>
      <c r="J91" s="141">
        <f t="shared" si="65"/>
        <v>0</v>
      </c>
      <c r="K91" s="141">
        <f t="shared" si="65"/>
        <v>0</v>
      </c>
      <c r="L91" s="141">
        <f t="shared" si="65"/>
        <v>0</v>
      </c>
      <c r="M91" s="141">
        <f t="shared" si="65"/>
        <v>0</v>
      </c>
      <c r="N91" s="141">
        <f t="shared" si="65"/>
        <v>0</v>
      </c>
      <c r="O91" s="141">
        <f t="shared" si="65"/>
        <v>0</v>
      </c>
      <c r="P91" s="141">
        <f t="shared" si="65"/>
        <v>0</v>
      </c>
      <c r="Q91" s="141">
        <f t="shared" si="65"/>
        <v>0</v>
      </c>
      <c r="R91" s="141">
        <f t="shared" si="65"/>
        <v>0</v>
      </c>
      <c r="S91" s="141">
        <f t="shared" si="65"/>
        <v>0</v>
      </c>
      <c r="T91" s="141">
        <f t="shared" si="65"/>
        <v>0</v>
      </c>
      <c r="U91" s="141">
        <f t="shared" si="65"/>
        <v>0</v>
      </c>
      <c r="V91" s="141">
        <f t="shared" si="65"/>
        <v>0</v>
      </c>
      <c r="W91" s="141">
        <f t="shared" si="65"/>
        <v>0</v>
      </c>
      <c r="X91" s="141">
        <f t="shared" si="65"/>
        <v>0</v>
      </c>
      <c r="Y91" s="141">
        <f t="shared" si="65"/>
        <v>0</v>
      </c>
      <c r="Z91" s="141">
        <f t="shared" si="65"/>
        <v>0</v>
      </c>
      <c r="AA91" s="141">
        <f t="shared" si="65"/>
        <v>0</v>
      </c>
      <c r="AB91" s="141">
        <f t="shared" si="65"/>
        <v>0</v>
      </c>
      <c r="AC91" s="141">
        <f t="shared" si="65"/>
        <v>0</v>
      </c>
    </row>
    <row r="92" spans="1:251" s="289" customFormat="1">
      <c r="A92" s="231" t="s">
        <v>878</v>
      </c>
      <c r="B92" s="239" t="s">
        <v>934</v>
      </c>
      <c r="C92" s="217" t="s">
        <v>1013</v>
      </c>
      <c r="D92" s="144" t="s">
        <v>97</v>
      </c>
      <c r="E92" s="144" t="s">
        <v>97</v>
      </c>
      <c r="F92" s="144" t="s">
        <v>97</v>
      </c>
      <c r="G92" s="141">
        <f t="shared" ref="G92:AC92" si="66">G97</f>
        <v>0</v>
      </c>
      <c r="H92" s="141">
        <f t="shared" si="66"/>
        <v>0</v>
      </c>
      <c r="I92" s="141">
        <f t="shared" si="66"/>
        <v>0</v>
      </c>
      <c r="J92" s="141">
        <f t="shared" si="66"/>
        <v>0</v>
      </c>
      <c r="K92" s="141">
        <f t="shared" si="66"/>
        <v>0</v>
      </c>
      <c r="L92" s="141">
        <f t="shared" si="66"/>
        <v>0</v>
      </c>
      <c r="M92" s="141">
        <f t="shared" si="66"/>
        <v>0</v>
      </c>
      <c r="N92" s="141">
        <f t="shared" si="66"/>
        <v>0</v>
      </c>
      <c r="O92" s="141">
        <f t="shared" si="66"/>
        <v>0</v>
      </c>
      <c r="P92" s="141">
        <f t="shared" si="66"/>
        <v>0</v>
      </c>
      <c r="Q92" s="141">
        <f t="shared" si="66"/>
        <v>0</v>
      </c>
      <c r="R92" s="141">
        <f t="shared" si="66"/>
        <v>0</v>
      </c>
      <c r="S92" s="141">
        <f t="shared" si="66"/>
        <v>0</v>
      </c>
      <c r="T92" s="141">
        <f t="shared" si="66"/>
        <v>0</v>
      </c>
      <c r="U92" s="141">
        <f t="shared" si="66"/>
        <v>0</v>
      </c>
      <c r="V92" s="141">
        <f t="shared" si="66"/>
        <v>0</v>
      </c>
      <c r="W92" s="141">
        <f t="shared" si="66"/>
        <v>0</v>
      </c>
      <c r="X92" s="141">
        <f t="shared" si="66"/>
        <v>0</v>
      </c>
      <c r="Y92" s="141">
        <f t="shared" si="66"/>
        <v>0</v>
      </c>
      <c r="Z92" s="141">
        <f t="shared" si="66"/>
        <v>0</v>
      </c>
      <c r="AA92" s="141">
        <f t="shared" si="66"/>
        <v>0</v>
      </c>
      <c r="AB92" s="141">
        <f t="shared" si="66"/>
        <v>0</v>
      </c>
      <c r="AC92" s="141">
        <f t="shared" si="66"/>
        <v>0</v>
      </c>
    </row>
    <row r="93" spans="1:251" s="289" customFormat="1">
      <c r="A93" s="231" t="s">
        <v>879</v>
      </c>
      <c r="B93" s="239" t="s">
        <v>935</v>
      </c>
      <c r="C93" s="217" t="s">
        <v>1024</v>
      </c>
      <c r="D93" s="144" t="s">
        <v>97</v>
      </c>
      <c r="E93" s="144" t="s">
        <v>97</v>
      </c>
      <c r="F93" s="144" t="s">
        <v>97</v>
      </c>
      <c r="G93" s="141">
        <f t="shared" ref="G93:AC93" si="67">G98</f>
        <v>0</v>
      </c>
      <c r="H93" s="141">
        <f t="shared" si="67"/>
        <v>0</v>
      </c>
      <c r="I93" s="141">
        <f t="shared" si="67"/>
        <v>0</v>
      </c>
      <c r="J93" s="141">
        <f t="shared" si="67"/>
        <v>0</v>
      </c>
      <c r="K93" s="141">
        <f t="shared" si="67"/>
        <v>0</v>
      </c>
      <c r="L93" s="141">
        <f t="shared" si="67"/>
        <v>0</v>
      </c>
      <c r="M93" s="141">
        <f t="shared" si="67"/>
        <v>0</v>
      </c>
      <c r="N93" s="141">
        <f t="shared" si="67"/>
        <v>0</v>
      </c>
      <c r="O93" s="141">
        <f t="shared" si="67"/>
        <v>0</v>
      </c>
      <c r="P93" s="141">
        <f t="shared" si="67"/>
        <v>0</v>
      </c>
      <c r="Q93" s="141">
        <f t="shared" si="67"/>
        <v>0</v>
      </c>
      <c r="R93" s="141">
        <f t="shared" si="67"/>
        <v>0</v>
      </c>
      <c r="S93" s="141">
        <f t="shared" si="67"/>
        <v>0</v>
      </c>
      <c r="T93" s="141">
        <f t="shared" si="67"/>
        <v>0</v>
      </c>
      <c r="U93" s="141">
        <f t="shared" si="67"/>
        <v>0</v>
      </c>
      <c r="V93" s="141">
        <f t="shared" si="67"/>
        <v>0</v>
      </c>
      <c r="W93" s="141">
        <f t="shared" si="67"/>
        <v>0</v>
      </c>
      <c r="X93" s="141">
        <f t="shared" si="67"/>
        <v>0</v>
      </c>
      <c r="Y93" s="141">
        <f t="shared" si="67"/>
        <v>0</v>
      </c>
      <c r="Z93" s="141">
        <f t="shared" si="67"/>
        <v>0</v>
      </c>
      <c r="AA93" s="141">
        <f t="shared" si="67"/>
        <v>0</v>
      </c>
      <c r="AB93" s="141">
        <f t="shared" si="67"/>
        <v>0</v>
      </c>
      <c r="AC93" s="141">
        <f t="shared" si="67"/>
        <v>0</v>
      </c>
    </row>
    <row r="94" spans="1:251" s="289" customFormat="1"/>
    <row r="95" spans="1:251" s="289" customFormat="1"/>
    <row r="96" spans="1:251" s="289" customFormat="1"/>
    <row r="97" s="289" customFormat="1"/>
    <row r="98" s="289" customFormat="1"/>
    <row r="99" s="289" customFormat="1"/>
    <row r="100" s="289" customFormat="1"/>
    <row r="101" s="289" customFormat="1"/>
    <row r="102" s="289" customFormat="1"/>
    <row r="103" s="289" customFormat="1"/>
    <row r="104" s="289" customFormat="1"/>
    <row r="105" s="289" customFormat="1"/>
    <row r="106" s="289" customFormat="1"/>
    <row r="107" s="289" customFormat="1"/>
    <row r="108" s="289" customFormat="1"/>
    <row r="109" s="289" customFormat="1"/>
    <row r="110" s="289" customFormat="1"/>
    <row r="111" s="289" customFormat="1"/>
    <row r="112" s="289" customFormat="1"/>
    <row r="113" s="289" customFormat="1"/>
    <row r="114" s="289" customFormat="1"/>
    <row r="115" s="289" customFormat="1"/>
    <row r="116" s="289" customFormat="1"/>
    <row r="117" s="289" customFormat="1"/>
    <row r="118" s="289" customFormat="1"/>
    <row r="119" s="289" customFormat="1"/>
    <row r="120" s="289" customFormat="1"/>
    <row r="121" s="289" customFormat="1"/>
    <row r="122" s="289" customFormat="1"/>
    <row r="123" s="289" customFormat="1"/>
    <row r="124" s="289" customFormat="1"/>
    <row r="125" s="289" customFormat="1"/>
    <row r="126" s="289" customFormat="1"/>
    <row r="127" s="289" customFormat="1"/>
    <row r="128" s="289" customFormat="1"/>
    <row r="129" s="289" customFormat="1"/>
    <row r="130" s="289" customFormat="1"/>
    <row r="131" s="289" customFormat="1"/>
    <row r="132" s="289" customFormat="1"/>
    <row r="133" s="289" customFormat="1"/>
    <row r="134" s="289" customFormat="1"/>
    <row r="135" s="289" customFormat="1"/>
    <row r="136" s="289" customFormat="1"/>
    <row r="137" s="289" customFormat="1"/>
    <row r="138" s="289" customFormat="1"/>
    <row r="139" s="289" customFormat="1"/>
    <row r="140" s="289" customFormat="1"/>
    <row r="141" s="289" customFormat="1"/>
    <row r="142" s="289" customFormat="1"/>
    <row r="143" s="289" customFormat="1"/>
    <row r="144" s="289" customFormat="1"/>
    <row r="145" s="289" customFormat="1"/>
    <row r="146" s="289" customFormat="1"/>
    <row r="147" s="289" customFormat="1"/>
    <row r="148" s="289" customFormat="1"/>
    <row r="149" s="289" customFormat="1"/>
    <row r="150" s="289" customFormat="1"/>
    <row r="151" s="289" customFormat="1"/>
    <row r="152" s="289" customFormat="1"/>
    <row r="153" s="289" customFormat="1"/>
    <row r="154" s="289" customFormat="1"/>
    <row r="155" s="289" customFormat="1"/>
    <row r="156" s="289" customFormat="1"/>
    <row r="157" s="289" customFormat="1"/>
    <row r="158" s="289" customFormat="1"/>
    <row r="159" s="289" customFormat="1"/>
    <row r="160" s="289" customFormat="1"/>
    <row r="161" s="289" customFormat="1"/>
    <row r="162" s="289" customFormat="1"/>
    <row r="163" s="289" customFormat="1"/>
    <row r="164" s="289" customFormat="1"/>
    <row r="165" s="289" customFormat="1"/>
    <row r="166" s="289" customFormat="1"/>
    <row r="167" s="289" customFormat="1"/>
    <row r="168" s="289" customFormat="1"/>
    <row r="169" s="289" customFormat="1"/>
    <row r="170" s="289" customFormat="1"/>
    <row r="171" s="289" customFormat="1"/>
    <row r="172" s="289" customFormat="1"/>
    <row r="173" s="289" customFormat="1"/>
    <row r="174" s="289" customFormat="1"/>
    <row r="175" s="289" customFormat="1"/>
    <row r="176" s="289" customFormat="1"/>
    <row r="177" s="289" customFormat="1"/>
    <row r="178" s="289" customFormat="1"/>
    <row r="179" s="289" customFormat="1"/>
    <row r="180" s="289" customFormat="1"/>
    <row r="181" s="289" customFormat="1"/>
    <row r="182" s="289" customFormat="1"/>
    <row r="183" s="289" customFormat="1"/>
    <row r="184" s="289" customFormat="1"/>
    <row r="185" s="289" customFormat="1"/>
    <row r="186" s="289" customFormat="1"/>
    <row r="187" s="289" customFormat="1"/>
    <row r="188" s="289" customFormat="1"/>
    <row r="189" s="289" customFormat="1"/>
    <row r="190" s="289" customFormat="1"/>
    <row r="191" s="289" customFormat="1"/>
    <row r="192" s="289" customFormat="1"/>
    <row r="193" s="289" customFormat="1"/>
    <row r="194" s="289" customFormat="1"/>
    <row r="195" s="289" customFormat="1"/>
    <row r="196" s="289" customFormat="1"/>
    <row r="197" s="289" customFormat="1"/>
    <row r="198" s="289" customFormat="1"/>
    <row r="199" s="289" customFormat="1"/>
    <row r="200" s="289" customFormat="1"/>
    <row r="201" s="289" customFormat="1"/>
    <row r="202" s="289" customFormat="1"/>
    <row r="203" s="289" customFormat="1"/>
    <row r="204" s="289" customFormat="1"/>
    <row r="205" s="289" customFormat="1"/>
    <row r="206" s="289" customFormat="1"/>
    <row r="207" s="289" customFormat="1"/>
    <row r="208" s="289" customFormat="1"/>
    <row r="209" s="289" customFormat="1"/>
  </sheetData>
  <sheetProtection selectLockedCells="1" selectUnlockedCells="1"/>
  <mergeCells count="20">
    <mergeCell ref="A14:A17"/>
    <mergeCell ref="O15:S15"/>
    <mergeCell ref="A6:S6"/>
    <mergeCell ref="A8:S8"/>
    <mergeCell ref="A9:S9"/>
    <mergeCell ref="A12:S12"/>
    <mergeCell ref="A13:N13"/>
    <mergeCell ref="Y16:AC16"/>
    <mergeCell ref="T15:X15"/>
    <mergeCell ref="C14:C17"/>
    <mergeCell ref="B14:B17"/>
    <mergeCell ref="D14:D17"/>
    <mergeCell ref="T16:X16"/>
    <mergeCell ref="J14:AC14"/>
    <mergeCell ref="O16:S16"/>
    <mergeCell ref="J16:N16"/>
    <mergeCell ref="E14:I15"/>
    <mergeCell ref="Y15:AC15"/>
    <mergeCell ref="E16:I16"/>
    <mergeCell ref="J15:N15"/>
  </mergeCells>
  <pageMargins left="0.70833333333333337" right="0.70833333333333337" top="0.74791666666666667" bottom="0.74791666666666667" header="0.51180555555555551" footer="0.51180555555555551"/>
  <pageSetup paperSize="77" scale="1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IW93"/>
  <sheetViews>
    <sheetView zoomScale="70" zoomScaleNormal="70" zoomScaleSheetLayoutView="90" workbookViewId="0">
      <selection activeCell="C75" sqref="C75"/>
    </sheetView>
  </sheetViews>
  <sheetFormatPr defaultColWidth="9.375" defaultRowHeight="15.75"/>
  <cols>
    <col min="1" max="1" width="10" style="28" customWidth="1"/>
    <col min="2" max="2" width="76.25" style="28" customWidth="1"/>
    <col min="3" max="3" width="17" style="28" customWidth="1"/>
    <col min="4" max="4" width="27.625" style="28" customWidth="1"/>
    <col min="5" max="6" width="37.875" style="28" customWidth="1"/>
    <col min="7" max="7" width="27" style="28" customWidth="1"/>
    <col min="8" max="8" width="27.5" style="28" customWidth="1"/>
    <col min="9" max="9" width="20.75" style="28" customWidth="1"/>
    <col min="10" max="10" width="4.75" style="28" customWidth="1"/>
    <col min="11" max="11" width="4.5" style="28" customWidth="1"/>
    <col min="12" max="13" width="3.5" style="28" customWidth="1"/>
    <col min="14" max="14" width="4.25" style="28" customWidth="1"/>
    <col min="15" max="17" width="6" style="28" customWidth="1"/>
    <col min="18" max="18" width="4" style="28" customWidth="1"/>
    <col min="19" max="19" width="4.625" style="28" customWidth="1"/>
    <col min="20" max="20" width="4" style="28" customWidth="1"/>
    <col min="21" max="21" width="4.5" style="28" customWidth="1"/>
    <col min="22" max="24" width="6" style="28" customWidth="1"/>
    <col min="25" max="25" width="6.375" style="28" customWidth="1"/>
    <col min="26" max="26" width="6" style="28" customWidth="1"/>
    <col min="27" max="27" width="6.75" style="28" customWidth="1"/>
    <col min="28" max="28" width="3.625" style="28" customWidth="1"/>
    <col min="29" max="29" width="6" style="28" customWidth="1"/>
    <col min="30" max="30" width="16.875" style="28" customWidth="1"/>
    <col min="31" max="31" width="22.125" style="28" customWidth="1"/>
    <col min="32" max="32" width="13.125" style="28" customWidth="1"/>
    <col min="33" max="33" width="23.375" style="28" customWidth="1"/>
    <col min="34" max="34" width="11.375" style="28" customWidth="1"/>
    <col min="35" max="35" width="18.125" style="28" customWidth="1"/>
    <col min="36" max="37" width="4.25" style="28" customWidth="1"/>
    <col min="38" max="38" width="3.875" style="28" customWidth="1"/>
    <col min="39" max="39" width="4" style="28" customWidth="1"/>
    <col min="40" max="40" width="4.625" style="28" customWidth="1"/>
    <col min="41" max="41" width="5.125" style="28" customWidth="1"/>
    <col min="42" max="42" width="5.75" style="28" customWidth="1"/>
    <col min="43" max="43" width="6" style="28" customWidth="1"/>
    <col min="44" max="44" width="5.75" style="28" customWidth="1"/>
    <col min="45" max="46" width="5.125" style="28" customWidth="1"/>
    <col min="47" max="47" width="13.375" style="28" customWidth="1"/>
    <col min="48" max="57" width="5.125" style="28" customWidth="1"/>
    <col min="58" max="16384" width="9.375" style="28"/>
  </cols>
  <sheetData>
    <row r="1" spans="1:257">
      <c r="A1"/>
      <c r="B1"/>
      <c r="C1"/>
      <c r="D1"/>
      <c r="E1"/>
      <c r="F1"/>
      <c r="G1"/>
      <c r="H1"/>
      <c r="I1" s="2" t="s">
        <v>483</v>
      </c>
      <c r="J1" s="30"/>
      <c r="K1" s="30"/>
      <c r="L1" s="30"/>
      <c r="M1" s="30"/>
      <c r="N1" s="30"/>
      <c r="O1" s="30"/>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row>
    <row r="2" spans="1:257">
      <c r="A2"/>
      <c r="B2"/>
      <c r="C2"/>
      <c r="D2"/>
      <c r="E2"/>
      <c r="F2"/>
      <c r="G2"/>
      <c r="H2"/>
      <c r="I2" s="4" t="s">
        <v>1</v>
      </c>
      <c r="J2" s="30"/>
      <c r="K2" s="30"/>
      <c r="L2" s="30"/>
      <c r="M2" s="30"/>
      <c r="N2" s="30"/>
      <c r="O2" s="30"/>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row>
    <row r="3" spans="1:257">
      <c r="A3"/>
      <c r="B3"/>
      <c r="C3"/>
      <c r="D3"/>
      <c r="E3"/>
      <c r="F3"/>
      <c r="G3"/>
      <c r="H3"/>
      <c r="I3" s="4" t="s">
        <v>2</v>
      </c>
      <c r="J3" s="30"/>
      <c r="K3" s="30"/>
      <c r="L3" s="30"/>
      <c r="M3" s="30"/>
      <c r="N3" s="30"/>
      <c r="O3" s="3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row>
    <row r="4" spans="1:257">
      <c r="A4" s="1070" t="s">
        <v>484</v>
      </c>
      <c r="B4" s="1070"/>
      <c r="C4" s="1070"/>
      <c r="D4" s="1070"/>
      <c r="E4" s="1070"/>
      <c r="F4" s="1070"/>
      <c r="G4" s="1070"/>
      <c r="H4" s="1070"/>
      <c r="I4" s="1070"/>
      <c r="J4" s="30"/>
      <c r="K4" s="30"/>
      <c r="L4" s="30"/>
      <c r="M4" s="30"/>
      <c r="N4" s="30"/>
      <c r="O4" s="30"/>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row>
    <row r="5" spans="1:257">
      <c r="A5"/>
      <c r="B5"/>
      <c r="C5"/>
      <c r="D5"/>
      <c r="E5"/>
      <c r="F5"/>
      <c r="G5"/>
      <c r="H5"/>
      <c r="I5"/>
      <c r="J5" s="30"/>
      <c r="K5" s="30"/>
      <c r="L5" s="30"/>
      <c r="M5" s="30"/>
      <c r="N5" s="30"/>
      <c r="O5" s="30"/>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row>
    <row r="6" spans="1:257" ht="18.75">
      <c r="A6" s="1068" t="s">
        <v>654</v>
      </c>
      <c r="B6" s="1068"/>
      <c r="C6" s="1068"/>
      <c r="D6" s="1068"/>
      <c r="E6" s="1068"/>
      <c r="F6" s="1068"/>
      <c r="G6" s="1068"/>
      <c r="H6" s="1068"/>
      <c r="I6" s="1068"/>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row>
    <row r="7" spans="1:257">
      <c r="A7" s="1068" t="s">
        <v>4</v>
      </c>
      <c r="B7" s="1068"/>
      <c r="C7" s="1068"/>
      <c r="D7" s="1068"/>
      <c r="E7" s="1068"/>
      <c r="F7" s="1068"/>
      <c r="G7" s="1068"/>
      <c r="H7" s="1068"/>
      <c r="I7" s="1068"/>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row>
    <row r="8" spans="1:257">
      <c r="A8" s="7"/>
      <c r="B8" s="7"/>
      <c r="C8" s="7"/>
      <c r="D8" s="7"/>
      <c r="E8" s="7"/>
      <c r="F8" s="7"/>
      <c r="G8" s="7"/>
      <c r="H8" s="7"/>
      <c r="I8" s="7"/>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row>
    <row r="9" spans="1:257">
      <c r="A9" s="1071" t="s">
        <v>839</v>
      </c>
      <c r="B9" s="1071"/>
      <c r="C9" s="1071"/>
      <c r="D9" s="1071"/>
      <c r="E9" s="1071"/>
      <c r="F9" s="1071"/>
      <c r="G9" s="1071"/>
      <c r="H9" s="1071"/>
      <c r="I9" s="1071"/>
      <c r="J9" s="30"/>
      <c r="K9" s="30"/>
      <c r="L9" s="30"/>
      <c r="M9" s="30"/>
      <c r="N9" s="30"/>
      <c r="O9" s="30"/>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row>
    <row r="10" spans="1:257">
      <c r="A10" s="74"/>
      <c r="B10" s="74"/>
      <c r="C10" s="74"/>
      <c r="D10" s="74"/>
      <c r="E10" s="74"/>
      <c r="F10" s="392"/>
      <c r="G10" s="74"/>
      <c r="H10" s="74"/>
      <c r="I10" s="74"/>
      <c r="J10" s="30"/>
      <c r="K10" s="30"/>
      <c r="L10" s="30"/>
      <c r="M10" s="30"/>
      <c r="N10" s="30"/>
      <c r="O10" s="3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row>
    <row r="11" spans="1:257" ht="16.5" customHeight="1">
      <c r="A11" s="1071"/>
      <c r="B11" s="1071"/>
      <c r="C11" s="1071"/>
      <c r="D11" s="1071"/>
      <c r="E11" s="1071"/>
      <c r="F11" s="1071"/>
      <c r="G11" s="1071"/>
      <c r="H11" s="1071"/>
      <c r="I11" s="1071"/>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row>
    <row r="12" spans="1:257" ht="18" customHeight="1">
      <c r="A12" s="1072" t="s">
        <v>485</v>
      </c>
      <c r="B12" s="1072"/>
      <c r="C12" s="1072"/>
      <c r="D12" s="1072"/>
      <c r="E12" s="1072"/>
      <c r="F12" s="1072"/>
      <c r="G12" s="1072"/>
      <c r="H12" s="1072"/>
      <c r="I12" s="1072"/>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row>
    <row r="13" spans="1:257">
      <c r="A13" s="1069"/>
      <c r="B13" s="1069"/>
      <c r="C13" s="1069"/>
      <c r="D13" s="1069"/>
      <c r="E13" s="1069"/>
      <c r="F13" s="1069"/>
      <c r="G13" s="1069"/>
      <c r="H13" s="1069"/>
      <c r="I13" s="57"/>
      <c r="J13" s="57"/>
      <c r="K13" s="57"/>
      <c r="L13" s="57"/>
      <c r="M13" s="57"/>
      <c r="N13" s="57"/>
      <c r="O13" s="57"/>
      <c r="P13" s="57"/>
      <c r="Q13" s="57"/>
      <c r="R13" s="30"/>
      <c r="S13" s="30"/>
      <c r="T13" s="30"/>
      <c r="U13" s="30"/>
      <c r="V13" s="30"/>
      <c r="W13" s="30"/>
      <c r="X13" s="30"/>
      <c r="Y13" s="30"/>
      <c r="Z13" s="30"/>
      <c r="AA13" s="30"/>
      <c r="AB13" s="30"/>
      <c r="AC13" s="30"/>
      <c r="AD13" s="30"/>
      <c r="AE13" s="30"/>
      <c r="AF13" s="30"/>
      <c r="AG13" s="30"/>
      <c r="AH13" s="30"/>
      <c r="AI13" s="30"/>
      <c r="AJ13" s="30"/>
      <c r="AK13" s="30"/>
      <c r="AL13" s="30"/>
      <c r="AM13" s="30"/>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row>
    <row r="14" spans="1:257" ht="30.75" customHeight="1">
      <c r="A14" s="1058" t="s">
        <v>6</v>
      </c>
      <c r="B14" s="1058" t="s">
        <v>7</v>
      </c>
      <c r="C14" s="1058" t="s">
        <v>486</v>
      </c>
      <c r="D14" s="1073" t="s">
        <v>487</v>
      </c>
      <c r="E14" s="1073"/>
      <c r="F14" s="1073"/>
      <c r="G14" s="1073"/>
      <c r="H14" s="1073"/>
      <c r="I14" s="1074" t="s">
        <v>488</v>
      </c>
      <c r="J14" s="46"/>
      <c r="K14" s="46"/>
      <c r="L14" s="46"/>
      <c r="M14" s="46"/>
      <c r="N14" s="46"/>
      <c r="O14" s="46"/>
      <c r="P14" s="46"/>
      <c r="Q14" s="46"/>
      <c r="R14" s="30"/>
      <c r="S14" s="30"/>
      <c r="T14" s="30"/>
      <c r="U14" s="30"/>
      <c r="V14" s="30"/>
      <c r="W14" s="30"/>
      <c r="X14" s="30"/>
      <c r="Y14" s="30"/>
      <c r="Z14" s="30"/>
      <c r="AA14" s="30"/>
      <c r="AB14" s="30"/>
      <c r="AC14" s="30"/>
      <c r="AD14" s="30"/>
      <c r="AE14" s="30"/>
      <c r="AF14" s="30"/>
      <c r="AG14" s="30"/>
      <c r="AH14" s="30"/>
      <c r="AI14" s="30"/>
      <c r="AJ14" s="30"/>
      <c r="AK14" s="30"/>
      <c r="AL14" s="30"/>
      <c r="AM14" s="30"/>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row>
    <row r="15" spans="1:257" ht="34.5" customHeight="1">
      <c r="A15" s="1058"/>
      <c r="B15" s="1058"/>
      <c r="C15" s="1058"/>
      <c r="D15" s="1073"/>
      <c r="E15" s="1073"/>
      <c r="F15" s="1073"/>
      <c r="G15" s="1073"/>
      <c r="H15" s="1073"/>
      <c r="I15" s="1074"/>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row>
    <row r="16" spans="1:257" ht="63" customHeight="1">
      <c r="A16" s="1058"/>
      <c r="B16" s="1058"/>
      <c r="C16" s="1058"/>
      <c r="D16" s="1075" t="s">
        <v>827</v>
      </c>
      <c r="E16" s="1076"/>
      <c r="F16" s="1077"/>
      <c r="G16" s="1058" t="s">
        <v>489</v>
      </c>
      <c r="H16" s="1058"/>
      <c r="I16" s="1074"/>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row>
    <row r="17" spans="1:257" ht="52.5" customHeight="1">
      <c r="A17" s="1058"/>
      <c r="B17" s="1058"/>
      <c r="C17" s="1058"/>
      <c r="D17" s="395" t="s">
        <v>817</v>
      </c>
      <c r="E17" s="395" t="s">
        <v>264</v>
      </c>
      <c r="F17" s="398" t="s">
        <v>656</v>
      </c>
      <c r="G17" s="396" t="s">
        <v>490</v>
      </c>
      <c r="H17" s="58" t="s">
        <v>490</v>
      </c>
      <c r="I17" s="1074"/>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s="289" customFormat="1">
      <c r="A18" s="285">
        <v>1</v>
      </c>
      <c r="B18" s="285">
        <v>2</v>
      </c>
      <c r="C18" s="285">
        <v>3</v>
      </c>
      <c r="D18" s="286" t="s">
        <v>343</v>
      </c>
      <c r="E18" s="286" t="s">
        <v>344</v>
      </c>
      <c r="F18" s="397"/>
      <c r="G18" s="286" t="s">
        <v>350</v>
      </c>
      <c r="H18" s="286" t="s">
        <v>351</v>
      </c>
      <c r="I18" s="286" t="s">
        <v>371</v>
      </c>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288"/>
      <c r="FB18" s="288"/>
      <c r="FC18" s="288"/>
      <c r="FD18" s="288"/>
      <c r="FE18" s="288"/>
      <c r="FF18" s="288"/>
      <c r="FG18" s="288"/>
      <c r="FH18" s="288"/>
      <c r="FI18" s="288"/>
      <c r="FJ18" s="288"/>
      <c r="FK18" s="288"/>
      <c r="FL18" s="288"/>
      <c r="FM18" s="288"/>
      <c r="FN18" s="288"/>
      <c r="FO18" s="288"/>
      <c r="FP18" s="288"/>
      <c r="FQ18" s="288"/>
      <c r="FR18" s="288"/>
      <c r="FS18" s="288"/>
      <c r="FT18" s="288"/>
      <c r="FU18" s="288"/>
      <c r="FV18" s="288"/>
      <c r="FW18" s="288"/>
      <c r="FX18" s="288"/>
      <c r="FY18" s="288"/>
      <c r="FZ18" s="288"/>
      <c r="GA18" s="288"/>
      <c r="GB18" s="288"/>
      <c r="GC18" s="288"/>
      <c r="GD18" s="288"/>
      <c r="GE18" s="288"/>
      <c r="GF18" s="288"/>
      <c r="GG18" s="288"/>
      <c r="GH18" s="288"/>
      <c r="GI18" s="288"/>
      <c r="GJ18" s="288"/>
      <c r="GK18" s="288"/>
      <c r="GL18" s="288"/>
      <c r="GM18" s="288"/>
      <c r="GN18" s="288"/>
      <c r="GO18" s="288"/>
      <c r="GP18" s="288"/>
      <c r="GQ18" s="288"/>
      <c r="GR18" s="288"/>
      <c r="GS18" s="288"/>
      <c r="GT18" s="288"/>
      <c r="GU18" s="288"/>
      <c r="GV18" s="288"/>
      <c r="GW18" s="288"/>
      <c r="GX18" s="288"/>
      <c r="GY18" s="288"/>
      <c r="GZ18" s="288"/>
      <c r="HA18" s="288"/>
      <c r="HB18" s="288"/>
      <c r="HC18" s="288"/>
      <c r="HD18" s="288"/>
      <c r="HE18" s="288"/>
      <c r="HF18" s="288"/>
      <c r="HG18" s="288"/>
      <c r="HH18" s="288"/>
      <c r="HI18" s="288"/>
      <c r="HJ18" s="288"/>
      <c r="HK18" s="288"/>
      <c r="HL18" s="288"/>
      <c r="HM18" s="288"/>
      <c r="HN18" s="288"/>
      <c r="HO18" s="288"/>
      <c r="HP18" s="288"/>
      <c r="HQ18" s="288"/>
      <c r="HR18" s="288"/>
      <c r="HS18" s="288"/>
      <c r="HT18" s="288"/>
      <c r="HU18" s="288"/>
      <c r="HV18" s="288"/>
      <c r="HW18" s="288"/>
      <c r="HX18" s="288"/>
      <c r="HY18" s="288"/>
      <c r="HZ18" s="288"/>
      <c r="IA18" s="288"/>
      <c r="IB18" s="288"/>
      <c r="IC18" s="288"/>
      <c r="ID18" s="288"/>
      <c r="IE18" s="288"/>
      <c r="IF18" s="288"/>
      <c r="IG18" s="288"/>
      <c r="IH18" s="288"/>
      <c r="II18" s="288"/>
      <c r="IJ18" s="288"/>
      <c r="IK18" s="288"/>
      <c r="IL18" s="288"/>
      <c r="IM18" s="288"/>
      <c r="IN18" s="288"/>
      <c r="IO18" s="288"/>
      <c r="IP18" s="288"/>
      <c r="IQ18" s="288"/>
      <c r="IR18" s="288"/>
      <c r="IS18" s="288"/>
      <c r="IT18" s="288"/>
      <c r="IU18" s="288"/>
      <c r="IV18" s="288"/>
      <c r="IW18" s="288"/>
    </row>
    <row r="19" spans="1:257" s="289" customFormat="1" ht="25.5" customHeight="1">
      <c r="A19" s="242">
        <v>0</v>
      </c>
      <c r="B19" s="243" t="s">
        <v>96</v>
      </c>
      <c r="C19" s="244" t="s">
        <v>97</v>
      </c>
      <c r="D19" s="400">
        <f>D21</f>
        <v>1.115</v>
      </c>
      <c r="E19" s="400">
        <f t="shared" ref="E19:F19" si="0">E21</f>
        <v>0.748</v>
      </c>
      <c r="F19" s="400">
        <f t="shared" si="0"/>
        <v>1.863</v>
      </c>
      <c r="G19" s="400">
        <v>0</v>
      </c>
      <c r="H19" s="400">
        <v>0</v>
      </c>
      <c r="I19" s="244" t="s">
        <v>97</v>
      </c>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288"/>
      <c r="EN19" s="288"/>
      <c r="EO19" s="288"/>
      <c r="EP19" s="288"/>
      <c r="EQ19" s="288"/>
      <c r="ER19" s="288"/>
      <c r="ES19" s="288"/>
      <c r="ET19" s="288"/>
      <c r="EU19" s="288"/>
      <c r="EV19" s="288"/>
      <c r="EW19" s="288"/>
      <c r="EX19" s="288"/>
      <c r="EY19" s="288"/>
      <c r="EZ19" s="288"/>
      <c r="FA19" s="288"/>
      <c r="FB19" s="288"/>
      <c r="FC19" s="288"/>
      <c r="FD19" s="288"/>
      <c r="FE19" s="288"/>
      <c r="FF19" s="288"/>
      <c r="FG19" s="288"/>
      <c r="FH19" s="288"/>
      <c r="FI19" s="288"/>
      <c r="FJ19" s="288"/>
      <c r="FK19" s="288"/>
      <c r="FL19" s="288"/>
      <c r="FM19" s="288"/>
      <c r="FN19" s="288"/>
      <c r="FO19" s="288"/>
      <c r="FP19" s="288"/>
      <c r="FQ19" s="288"/>
      <c r="FR19" s="288"/>
      <c r="FS19" s="288"/>
      <c r="FT19" s="288"/>
      <c r="FU19" s="288"/>
      <c r="FV19" s="288"/>
      <c r="FW19" s="288"/>
      <c r="FX19" s="288"/>
      <c r="FY19" s="288"/>
      <c r="FZ19" s="288"/>
      <c r="GA19" s="288"/>
      <c r="GB19" s="288"/>
      <c r="GC19" s="288"/>
      <c r="GD19" s="288"/>
      <c r="GE19" s="288"/>
      <c r="GF19" s="288"/>
      <c r="GG19" s="288"/>
      <c r="GH19" s="288"/>
      <c r="GI19" s="288"/>
      <c r="GJ19" s="288"/>
      <c r="GK19" s="288"/>
      <c r="GL19" s="288"/>
      <c r="GM19" s="288"/>
      <c r="GN19" s="288"/>
      <c r="GO19" s="288"/>
      <c r="GP19" s="288"/>
      <c r="GQ19" s="288"/>
      <c r="GR19" s="288"/>
      <c r="GS19" s="288"/>
      <c r="GT19" s="288"/>
      <c r="GU19" s="288"/>
      <c r="GV19" s="288"/>
      <c r="GW19" s="288"/>
      <c r="GX19" s="288"/>
      <c r="GY19" s="288"/>
      <c r="GZ19" s="288"/>
      <c r="HA19" s="288"/>
      <c r="HB19" s="288"/>
      <c r="HC19" s="288"/>
      <c r="HD19" s="288"/>
      <c r="HE19" s="288"/>
      <c r="HF19" s="288"/>
      <c r="HG19" s="288"/>
      <c r="HH19" s="288"/>
      <c r="HI19" s="288"/>
      <c r="HJ19" s="288"/>
      <c r="HK19" s="288"/>
      <c r="HL19" s="288"/>
      <c r="HM19" s="288"/>
      <c r="HN19" s="288"/>
      <c r="HO19" s="288"/>
      <c r="HP19" s="288"/>
      <c r="HQ19" s="288"/>
      <c r="HR19" s="288"/>
      <c r="HS19" s="288"/>
      <c r="HT19" s="288"/>
      <c r="HU19" s="288"/>
      <c r="HV19" s="288"/>
      <c r="HW19" s="288"/>
      <c r="HX19" s="288"/>
      <c r="HY19" s="288"/>
      <c r="HZ19" s="288"/>
      <c r="IA19" s="288"/>
      <c r="IB19" s="288"/>
      <c r="IC19" s="288"/>
      <c r="ID19" s="288"/>
      <c r="IE19" s="288"/>
      <c r="IF19" s="288"/>
      <c r="IG19" s="288"/>
      <c r="IH19" s="288"/>
      <c r="II19" s="288"/>
      <c r="IJ19" s="288"/>
      <c r="IK19" s="288"/>
      <c r="IL19" s="288"/>
      <c r="IM19" s="288"/>
      <c r="IN19" s="288"/>
      <c r="IO19" s="288"/>
      <c r="IP19" s="288"/>
      <c r="IQ19" s="288"/>
      <c r="IR19" s="288"/>
      <c r="IS19" s="288"/>
      <c r="IT19" s="288"/>
      <c r="IU19" s="288"/>
      <c r="IV19" s="288"/>
      <c r="IW19" s="288"/>
    </row>
    <row r="20" spans="1:257" s="287" customFormat="1" ht="20.25" customHeight="1">
      <c r="A20" s="247" t="s">
        <v>98</v>
      </c>
      <c r="B20" s="248" t="s">
        <v>99</v>
      </c>
      <c r="C20" s="198" t="s">
        <v>97</v>
      </c>
      <c r="D20" s="400">
        <v>0</v>
      </c>
      <c r="E20" s="400">
        <v>0</v>
      </c>
      <c r="F20" s="425">
        <f t="shared" ref="F20:F78" si="1">D20+E20</f>
        <v>0</v>
      </c>
      <c r="G20" s="400">
        <v>0</v>
      </c>
      <c r="H20" s="400">
        <v>0</v>
      </c>
      <c r="I20" s="198" t="s">
        <v>97</v>
      </c>
    </row>
    <row r="21" spans="1:257" s="287" customFormat="1" ht="21" customHeight="1">
      <c r="A21" s="247" t="s">
        <v>100</v>
      </c>
      <c r="B21" s="248" t="s">
        <v>101</v>
      </c>
      <c r="C21" s="198" t="s">
        <v>97</v>
      </c>
      <c r="D21" s="400">
        <f>D46</f>
        <v>1.115</v>
      </c>
      <c r="E21" s="400">
        <f t="shared" ref="E21:F21" si="2">E46</f>
        <v>0.748</v>
      </c>
      <c r="F21" s="400">
        <f t="shared" si="2"/>
        <v>1.863</v>
      </c>
      <c r="G21" s="400">
        <v>0</v>
      </c>
      <c r="H21" s="400">
        <v>0</v>
      </c>
      <c r="I21" s="198" t="s">
        <v>97</v>
      </c>
    </row>
    <row r="22" spans="1:257" s="287" customFormat="1" ht="35.25" customHeight="1">
      <c r="A22" s="247" t="s">
        <v>102</v>
      </c>
      <c r="B22" s="248" t="s">
        <v>103</v>
      </c>
      <c r="C22" s="198" t="s">
        <v>97</v>
      </c>
      <c r="D22" s="400">
        <v>0</v>
      </c>
      <c r="E22" s="400">
        <v>0</v>
      </c>
      <c r="F22" s="425">
        <f t="shared" si="1"/>
        <v>0</v>
      </c>
      <c r="G22" s="400">
        <v>0</v>
      </c>
      <c r="H22" s="400">
        <v>0</v>
      </c>
      <c r="I22" s="198" t="s">
        <v>97</v>
      </c>
    </row>
    <row r="23" spans="1:257" s="287" customFormat="1" ht="20.25" customHeight="1">
      <c r="A23" s="247" t="s">
        <v>104</v>
      </c>
      <c r="B23" s="248" t="s">
        <v>105</v>
      </c>
      <c r="C23" s="198" t="s">
        <v>97</v>
      </c>
      <c r="D23" s="400">
        <v>0</v>
      </c>
      <c r="E23" s="400">
        <v>0</v>
      </c>
      <c r="F23" s="425">
        <f t="shared" si="1"/>
        <v>0</v>
      </c>
      <c r="G23" s="400">
        <v>0</v>
      </c>
      <c r="H23" s="400">
        <v>0</v>
      </c>
      <c r="I23" s="198" t="s">
        <v>97</v>
      </c>
    </row>
    <row r="24" spans="1:257" s="287" customFormat="1" ht="30.75" customHeight="1">
      <c r="A24" s="247" t="s">
        <v>106</v>
      </c>
      <c r="B24" s="248" t="s">
        <v>107</v>
      </c>
      <c r="C24" s="198" t="s">
        <v>97</v>
      </c>
      <c r="D24" s="400">
        <v>0</v>
      </c>
      <c r="E24" s="400">
        <v>0</v>
      </c>
      <c r="F24" s="425">
        <f t="shared" si="1"/>
        <v>0</v>
      </c>
      <c r="G24" s="400">
        <v>0</v>
      </c>
      <c r="H24" s="400">
        <v>0</v>
      </c>
      <c r="I24" s="198" t="s">
        <v>97</v>
      </c>
    </row>
    <row r="25" spans="1:257" s="287" customFormat="1" ht="18.75" customHeight="1">
      <c r="A25" s="290" t="s">
        <v>108</v>
      </c>
      <c r="B25" s="248" t="s">
        <v>109</v>
      </c>
      <c r="C25" s="198" t="s">
        <v>97</v>
      </c>
      <c r="D25" s="400">
        <v>0</v>
      </c>
      <c r="E25" s="400">
        <v>0</v>
      </c>
      <c r="F25" s="425">
        <f t="shared" si="1"/>
        <v>0</v>
      </c>
      <c r="G25" s="400">
        <v>0</v>
      </c>
      <c r="H25" s="400">
        <v>0</v>
      </c>
      <c r="I25" s="198" t="s">
        <v>97</v>
      </c>
    </row>
    <row r="26" spans="1:257" s="289" customFormat="1" ht="18" customHeight="1">
      <c r="A26" s="238" t="s">
        <v>110</v>
      </c>
      <c r="B26" s="251" t="s">
        <v>111</v>
      </c>
      <c r="C26" s="252" t="s">
        <v>97</v>
      </c>
      <c r="D26" s="400">
        <v>0</v>
      </c>
      <c r="E26" s="400">
        <v>0</v>
      </c>
      <c r="F26" s="425">
        <f t="shared" si="1"/>
        <v>0</v>
      </c>
      <c r="G26" s="400">
        <v>0</v>
      </c>
      <c r="H26" s="400">
        <v>0</v>
      </c>
      <c r="I26" s="198" t="s">
        <v>97</v>
      </c>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c r="DP26" s="288"/>
      <c r="DQ26" s="288"/>
      <c r="DR26" s="288"/>
      <c r="DS26" s="288"/>
      <c r="DT26" s="288"/>
      <c r="DU26" s="288"/>
      <c r="DV26" s="288"/>
      <c r="DW26" s="288"/>
      <c r="DX26" s="288"/>
      <c r="DY26" s="288"/>
      <c r="DZ26" s="288"/>
      <c r="EA26" s="288"/>
      <c r="EB26" s="288"/>
      <c r="EC26" s="288"/>
      <c r="ED26" s="288"/>
      <c r="EE26" s="288"/>
      <c r="EF26" s="288"/>
      <c r="EG26" s="288"/>
      <c r="EH26" s="288"/>
      <c r="EI26" s="288"/>
      <c r="EJ26" s="288"/>
      <c r="EK26" s="288"/>
      <c r="EL26" s="288"/>
      <c r="EM26" s="288"/>
      <c r="EN26" s="288"/>
      <c r="EO26" s="288"/>
      <c r="EP26" s="288"/>
      <c r="EQ26" s="288"/>
      <c r="ER26" s="288"/>
      <c r="ES26" s="288"/>
      <c r="ET26" s="288"/>
      <c r="EU26" s="288"/>
      <c r="EV26" s="288"/>
      <c r="EW26" s="288"/>
      <c r="EX26" s="288"/>
      <c r="EY26" s="288"/>
      <c r="EZ26" s="288"/>
      <c r="FA26" s="288"/>
      <c r="FB26" s="288"/>
      <c r="FC26" s="288"/>
      <c r="FD26" s="288"/>
      <c r="FE26" s="288"/>
      <c r="FF26" s="288"/>
      <c r="FG26" s="288"/>
      <c r="FH26" s="288"/>
      <c r="FI26" s="288"/>
      <c r="FJ26" s="288"/>
      <c r="FK26" s="288"/>
      <c r="FL26" s="288"/>
      <c r="FM26" s="288"/>
      <c r="FN26" s="288"/>
      <c r="FO26" s="288"/>
      <c r="FP26" s="288"/>
      <c r="FQ26" s="288"/>
      <c r="FR26" s="288"/>
      <c r="FS26" s="288"/>
      <c r="FT26" s="288"/>
      <c r="FU26" s="288"/>
      <c r="FV26" s="288"/>
      <c r="FW26" s="288"/>
      <c r="FX26" s="288"/>
      <c r="FY26" s="288"/>
      <c r="FZ26" s="288"/>
      <c r="GA26" s="288"/>
      <c r="GB26" s="288"/>
      <c r="GC26" s="288"/>
      <c r="GD26" s="288"/>
      <c r="GE26" s="288"/>
      <c r="GF26" s="288"/>
      <c r="GG26" s="288"/>
      <c r="GH26" s="288"/>
      <c r="GI26" s="288"/>
      <c r="GJ26" s="288"/>
      <c r="GK26" s="288"/>
      <c r="GL26" s="288"/>
      <c r="GM26" s="288"/>
      <c r="GN26" s="288"/>
      <c r="GO26" s="288"/>
      <c r="GP26" s="288"/>
      <c r="GQ26" s="288"/>
      <c r="GR26" s="288"/>
      <c r="GS26" s="288"/>
      <c r="GT26" s="288"/>
      <c r="GU26" s="288"/>
      <c r="GV26" s="288"/>
      <c r="GW26" s="288"/>
      <c r="GX26" s="288"/>
      <c r="GY26" s="288"/>
      <c r="GZ26" s="288"/>
      <c r="HA26" s="288"/>
      <c r="HB26" s="288"/>
      <c r="HC26" s="288"/>
      <c r="HD26" s="288"/>
      <c r="HE26" s="288"/>
      <c r="HF26" s="288"/>
      <c r="HG26" s="288"/>
      <c r="HH26" s="288"/>
      <c r="HI26" s="288"/>
      <c r="HJ26" s="288"/>
      <c r="HK26" s="288"/>
      <c r="HL26" s="288"/>
      <c r="HM26" s="288"/>
      <c r="HN26" s="288"/>
      <c r="HO26" s="288"/>
      <c r="HP26" s="288"/>
      <c r="HQ26" s="288"/>
      <c r="HR26" s="288"/>
      <c r="HS26" s="288"/>
      <c r="HT26" s="288"/>
      <c r="HU26" s="288"/>
      <c r="HV26" s="288"/>
      <c r="HW26" s="288"/>
      <c r="HX26" s="288"/>
      <c r="HY26" s="288"/>
      <c r="HZ26" s="288"/>
      <c r="IA26" s="288"/>
      <c r="IB26" s="288"/>
      <c r="IC26" s="288"/>
      <c r="ID26" s="288"/>
      <c r="IE26" s="288"/>
      <c r="IF26" s="288"/>
      <c r="IG26" s="288"/>
      <c r="IH26" s="288"/>
      <c r="II26" s="288"/>
      <c r="IJ26" s="288"/>
      <c r="IK26" s="288"/>
      <c r="IL26" s="288"/>
      <c r="IM26" s="288"/>
      <c r="IN26" s="288"/>
      <c r="IO26" s="288"/>
      <c r="IP26" s="288"/>
      <c r="IQ26" s="288"/>
      <c r="IR26" s="288"/>
      <c r="IS26" s="288"/>
      <c r="IT26" s="288"/>
      <c r="IU26" s="288"/>
      <c r="IV26" s="288"/>
      <c r="IW26" s="288"/>
    </row>
    <row r="27" spans="1:257" s="289" customFormat="1" ht="45" customHeight="1">
      <c r="A27" s="238" t="s">
        <v>112</v>
      </c>
      <c r="B27" s="251" t="s">
        <v>113</v>
      </c>
      <c r="C27" s="252" t="s">
        <v>97</v>
      </c>
      <c r="D27" s="400">
        <v>0</v>
      </c>
      <c r="E27" s="400">
        <v>0</v>
      </c>
      <c r="F27" s="425">
        <f t="shared" si="1"/>
        <v>0</v>
      </c>
      <c r="G27" s="400">
        <v>0</v>
      </c>
      <c r="H27" s="400">
        <v>0</v>
      </c>
      <c r="I27" s="198" t="s">
        <v>97</v>
      </c>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c r="DP27" s="288"/>
      <c r="DQ27" s="288"/>
      <c r="DR27" s="288"/>
      <c r="DS27" s="288"/>
      <c r="DT27" s="288"/>
      <c r="DU27" s="288"/>
      <c r="DV27" s="288"/>
      <c r="DW27" s="288"/>
      <c r="DX27" s="288"/>
      <c r="DY27" s="288"/>
      <c r="DZ27" s="288"/>
      <c r="EA27" s="288"/>
      <c r="EB27" s="288"/>
      <c r="EC27" s="288"/>
      <c r="ED27" s="288"/>
      <c r="EE27" s="288"/>
      <c r="EF27" s="288"/>
      <c r="EG27" s="288"/>
      <c r="EH27" s="288"/>
      <c r="EI27" s="288"/>
      <c r="EJ27" s="288"/>
      <c r="EK27" s="288"/>
      <c r="EL27" s="288"/>
      <c r="EM27" s="288"/>
      <c r="EN27" s="288"/>
      <c r="EO27" s="288"/>
      <c r="EP27" s="288"/>
      <c r="EQ27" s="288"/>
      <c r="ER27" s="288"/>
      <c r="ES27" s="288"/>
      <c r="ET27" s="288"/>
      <c r="EU27" s="288"/>
      <c r="EV27" s="288"/>
      <c r="EW27" s="288"/>
      <c r="EX27" s="288"/>
      <c r="EY27" s="288"/>
      <c r="EZ27" s="288"/>
      <c r="FA27" s="288"/>
      <c r="FB27" s="288"/>
      <c r="FC27" s="288"/>
      <c r="FD27" s="288"/>
      <c r="FE27" s="288"/>
      <c r="FF27" s="288"/>
      <c r="FG27" s="288"/>
      <c r="FH27" s="288"/>
      <c r="FI27" s="288"/>
      <c r="FJ27" s="288"/>
      <c r="FK27" s="288"/>
      <c r="FL27" s="288"/>
      <c r="FM27" s="288"/>
      <c r="FN27" s="288"/>
      <c r="FO27" s="288"/>
      <c r="FP27" s="288"/>
      <c r="FQ27" s="288"/>
      <c r="FR27" s="288"/>
      <c r="FS27" s="288"/>
      <c r="FT27" s="288"/>
      <c r="FU27" s="288"/>
      <c r="FV27" s="288"/>
      <c r="FW27" s="288"/>
      <c r="FX27" s="288"/>
      <c r="FY27" s="288"/>
      <c r="FZ27" s="288"/>
      <c r="GA27" s="288"/>
      <c r="GB27" s="288"/>
      <c r="GC27" s="288"/>
      <c r="GD27" s="288"/>
      <c r="GE27" s="288"/>
      <c r="GF27" s="288"/>
      <c r="GG27" s="288"/>
      <c r="GH27" s="288"/>
      <c r="GI27" s="288"/>
      <c r="GJ27" s="288"/>
      <c r="GK27" s="288"/>
      <c r="GL27" s="288"/>
      <c r="GM27" s="288"/>
      <c r="GN27" s="288"/>
      <c r="GO27" s="288"/>
      <c r="GP27" s="288"/>
      <c r="GQ27" s="288"/>
      <c r="GR27" s="288"/>
      <c r="GS27" s="288"/>
      <c r="GT27" s="288"/>
      <c r="GU27" s="288"/>
      <c r="GV27" s="288"/>
      <c r="GW27" s="288"/>
      <c r="GX27" s="288"/>
      <c r="GY27" s="288"/>
      <c r="GZ27" s="288"/>
      <c r="HA27" s="288"/>
      <c r="HB27" s="288"/>
      <c r="HC27" s="288"/>
      <c r="HD27" s="288"/>
      <c r="HE27" s="288"/>
      <c r="HF27" s="288"/>
      <c r="HG27" s="288"/>
      <c r="HH27" s="288"/>
      <c r="HI27" s="288"/>
      <c r="HJ27" s="288"/>
      <c r="HK27" s="288"/>
      <c r="HL27" s="288"/>
      <c r="HM27" s="288"/>
      <c r="HN27" s="288"/>
      <c r="HO27" s="288"/>
      <c r="HP27" s="288"/>
      <c r="HQ27" s="288"/>
      <c r="HR27" s="288"/>
      <c r="HS27" s="288"/>
      <c r="HT27" s="288"/>
      <c r="HU27" s="288"/>
      <c r="HV27" s="288"/>
      <c r="HW27" s="288"/>
      <c r="HX27" s="288"/>
      <c r="HY27" s="288"/>
      <c r="HZ27" s="288"/>
      <c r="IA27" s="288"/>
      <c r="IB27" s="288"/>
      <c r="IC27" s="288"/>
      <c r="ID27" s="288"/>
      <c r="IE27" s="288"/>
      <c r="IF27" s="288"/>
      <c r="IG27" s="288"/>
      <c r="IH27" s="288"/>
      <c r="II27" s="288"/>
      <c r="IJ27" s="288"/>
      <c r="IK27" s="288"/>
      <c r="IL27" s="288"/>
      <c r="IM27" s="288"/>
      <c r="IN27" s="288"/>
      <c r="IO27" s="288"/>
      <c r="IP27" s="288"/>
      <c r="IQ27" s="288"/>
      <c r="IR27" s="288"/>
      <c r="IS27" s="288"/>
      <c r="IT27" s="288"/>
      <c r="IU27" s="288"/>
      <c r="IV27" s="288"/>
      <c r="IW27" s="288"/>
    </row>
    <row r="28" spans="1:257" s="289" customFormat="1" ht="32.25" customHeight="1">
      <c r="A28" s="238" t="s">
        <v>114</v>
      </c>
      <c r="B28" s="251" t="s">
        <v>115</v>
      </c>
      <c r="C28" s="252" t="s">
        <v>97</v>
      </c>
      <c r="D28" s="400">
        <v>0</v>
      </c>
      <c r="E28" s="400">
        <v>0</v>
      </c>
      <c r="F28" s="425">
        <f t="shared" si="1"/>
        <v>0</v>
      </c>
      <c r="G28" s="400">
        <v>0</v>
      </c>
      <c r="H28" s="400">
        <v>0</v>
      </c>
      <c r="I28" s="198" t="s">
        <v>97</v>
      </c>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c r="DP28" s="288"/>
      <c r="DQ28" s="288"/>
      <c r="DR28" s="288"/>
      <c r="DS28" s="288"/>
      <c r="DT28" s="288"/>
      <c r="DU28" s="288"/>
      <c r="DV28" s="288"/>
      <c r="DW28" s="288"/>
      <c r="DX28" s="288"/>
      <c r="DY28" s="288"/>
      <c r="DZ28" s="288"/>
      <c r="EA28" s="288"/>
      <c r="EB28" s="288"/>
      <c r="EC28" s="288"/>
      <c r="ED28" s="288"/>
      <c r="EE28" s="288"/>
      <c r="EF28" s="288"/>
      <c r="EG28" s="288"/>
      <c r="EH28" s="288"/>
      <c r="EI28" s="288"/>
      <c r="EJ28" s="288"/>
      <c r="EK28" s="288"/>
      <c r="EL28" s="288"/>
      <c r="EM28" s="288"/>
      <c r="EN28" s="288"/>
      <c r="EO28" s="288"/>
      <c r="EP28" s="288"/>
      <c r="EQ28" s="288"/>
      <c r="ER28" s="288"/>
      <c r="ES28" s="288"/>
      <c r="ET28" s="288"/>
      <c r="EU28" s="288"/>
      <c r="EV28" s="288"/>
      <c r="EW28" s="288"/>
      <c r="EX28" s="288"/>
      <c r="EY28" s="288"/>
      <c r="EZ28" s="288"/>
      <c r="FA28" s="288"/>
      <c r="FB28" s="288"/>
      <c r="FC28" s="288"/>
      <c r="FD28" s="288"/>
      <c r="FE28" s="288"/>
      <c r="FF28" s="288"/>
      <c r="FG28" s="288"/>
      <c r="FH28" s="288"/>
      <c r="FI28" s="288"/>
      <c r="FJ28" s="288"/>
      <c r="FK28" s="288"/>
      <c r="FL28" s="288"/>
      <c r="FM28" s="288"/>
      <c r="FN28" s="288"/>
      <c r="FO28" s="288"/>
      <c r="FP28" s="288"/>
      <c r="FQ28" s="288"/>
      <c r="FR28" s="288"/>
      <c r="FS28" s="288"/>
      <c r="FT28" s="288"/>
      <c r="FU28" s="288"/>
      <c r="FV28" s="288"/>
      <c r="FW28" s="288"/>
      <c r="FX28" s="288"/>
      <c r="FY28" s="288"/>
      <c r="FZ28" s="288"/>
      <c r="GA28" s="288"/>
      <c r="GB28" s="288"/>
      <c r="GC28" s="288"/>
      <c r="GD28" s="288"/>
      <c r="GE28" s="288"/>
      <c r="GF28" s="288"/>
      <c r="GG28" s="288"/>
      <c r="GH28" s="288"/>
      <c r="GI28" s="288"/>
      <c r="GJ28" s="288"/>
      <c r="GK28" s="288"/>
      <c r="GL28" s="288"/>
      <c r="GM28" s="288"/>
      <c r="GN28" s="288"/>
      <c r="GO28" s="288"/>
      <c r="GP28" s="288"/>
      <c r="GQ28" s="288"/>
      <c r="GR28" s="288"/>
      <c r="GS28" s="288"/>
      <c r="GT28" s="288"/>
      <c r="GU28" s="288"/>
      <c r="GV28" s="288"/>
      <c r="GW28" s="288"/>
      <c r="GX28" s="288"/>
      <c r="GY28" s="288"/>
      <c r="GZ28" s="288"/>
      <c r="HA28" s="288"/>
      <c r="HB28" s="288"/>
      <c r="HC28" s="288"/>
      <c r="HD28" s="288"/>
      <c r="HE28" s="288"/>
      <c r="HF28" s="288"/>
      <c r="HG28" s="288"/>
      <c r="HH28" s="288"/>
      <c r="HI28" s="288"/>
      <c r="HJ28" s="288"/>
      <c r="HK28" s="288"/>
      <c r="HL28" s="288"/>
      <c r="HM28" s="288"/>
      <c r="HN28" s="288"/>
      <c r="HO28" s="288"/>
      <c r="HP28" s="288"/>
      <c r="HQ28" s="288"/>
      <c r="HR28" s="288"/>
      <c r="HS28" s="288"/>
      <c r="HT28" s="288"/>
      <c r="HU28" s="288"/>
      <c r="HV28" s="288"/>
      <c r="HW28" s="288"/>
      <c r="HX28" s="288"/>
      <c r="HY28" s="288"/>
      <c r="HZ28" s="288"/>
      <c r="IA28" s="288"/>
      <c r="IB28" s="288"/>
      <c r="IC28" s="288"/>
      <c r="ID28" s="288"/>
      <c r="IE28" s="288"/>
      <c r="IF28" s="288"/>
      <c r="IG28" s="288"/>
      <c r="IH28" s="288"/>
      <c r="II28" s="288"/>
      <c r="IJ28" s="288"/>
      <c r="IK28" s="288"/>
      <c r="IL28" s="288"/>
      <c r="IM28" s="288"/>
      <c r="IN28" s="288"/>
      <c r="IO28" s="288"/>
      <c r="IP28" s="288"/>
      <c r="IQ28" s="288"/>
      <c r="IR28" s="288"/>
      <c r="IS28" s="288"/>
      <c r="IT28" s="288"/>
      <c r="IU28" s="288"/>
      <c r="IV28" s="288"/>
      <c r="IW28" s="288"/>
    </row>
    <row r="29" spans="1:257" s="289" customFormat="1" ht="32.25" customHeight="1">
      <c r="A29" s="238" t="s">
        <v>116</v>
      </c>
      <c r="B29" s="251" t="s">
        <v>117</v>
      </c>
      <c r="C29" s="252" t="s">
        <v>97</v>
      </c>
      <c r="D29" s="400">
        <v>0</v>
      </c>
      <c r="E29" s="400">
        <v>0</v>
      </c>
      <c r="F29" s="425">
        <f t="shared" si="1"/>
        <v>0</v>
      </c>
      <c r="G29" s="400">
        <v>0</v>
      </c>
      <c r="H29" s="400">
        <v>0</v>
      </c>
      <c r="I29" s="198" t="s">
        <v>97</v>
      </c>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8"/>
      <c r="CV29" s="288"/>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8"/>
      <c r="EI29" s="288"/>
      <c r="EJ29" s="288"/>
      <c r="EK29" s="288"/>
      <c r="EL29" s="288"/>
      <c r="EM29" s="288"/>
      <c r="EN29" s="288"/>
      <c r="EO29" s="288"/>
      <c r="EP29" s="288"/>
      <c r="EQ29" s="288"/>
      <c r="ER29" s="288"/>
      <c r="ES29" s="288"/>
      <c r="ET29" s="288"/>
      <c r="EU29" s="288"/>
      <c r="EV29" s="288"/>
      <c r="EW29" s="288"/>
      <c r="EX29" s="288"/>
      <c r="EY29" s="288"/>
      <c r="EZ29" s="288"/>
      <c r="FA29" s="288"/>
      <c r="FB29" s="288"/>
      <c r="FC29" s="288"/>
      <c r="FD29" s="288"/>
      <c r="FE29" s="288"/>
      <c r="FF29" s="288"/>
      <c r="FG29" s="288"/>
      <c r="FH29" s="288"/>
      <c r="FI29" s="288"/>
      <c r="FJ29" s="288"/>
      <c r="FK29" s="288"/>
      <c r="FL29" s="288"/>
      <c r="FM29" s="288"/>
      <c r="FN29" s="288"/>
      <c r="FO29" s="288"/>
      <c r="FP29" s="288"/>
      <c r="FQ29" s="288"/>
      <c r="FR29" s="288"/>
      <c r="FS29" s="288"/>
      <c r="FT29" s="288"/>
      <c r="FU29" s="288"/>
      <c r="FV29" s="288"/>
      <c r="FW29" s="288"/>
      <c r="FX29" s="288"/>
      <c r="FY29" s="288"/>
      <c r="FZ29" s="288"/>
      <c r="GA29" s="288"/>
      <c r="GB29" s="288"/>
      <c r="GC29" s="288"/>
      <c r="GD29" s="288"/>
      <c r="GE29" s="288"/>
      <c r="GF29" s="288"/>
      <c r="GG29" s="288"/>
      <c r="GH29" s="288"/>
      <c r="GI29" s="288"/>
      <c r="GJ29" s="288"/>
      <c r="GK29" s="288"/>
      <c r="GL29" s="288"/>
      <c r="GM29" s="288"/>
      <c r="GN29" s="288"/>
      <c r="GO29" s="288"/>
      <c r="GP29" s="288"/>
      <c r="GQ29" s="288"/>
      <c r="GR29" s="288"/>
      <c r="GS29" s="288"/>
      <c r="GT29" s="288"/>
      <c r="GU29" s="288"/>
      <c r="GV29" s="288"/>
      <c r="GW29" s="288"/>
      <c r="GX29" s="288"/>
      <c r="GY29" s="288"/>
      <c r="GZ29" s="288"/>
      <c r="HA29" s="288"/>
      <c r="HB29" s="288"/>
      <c r="HC29" s="288"/>
      <c r="HD29" s="288"/>
      <c r="HE29" s="288"/>
      <c r="HF29" s="288"/>
      <c r="HG29" s="288"/>
      <c r="HH29" s="288"/>
      <c r="HI29" s="288"/>
      <c r="HJ29" s="288"/>
      <c r="HK29" s="288"/>
      <c r="HL29" s="288"/>
      <c r="HM29" s="288"/>
      <c r="HN29" s="288"/>
      <c r="HO29" s="288"/>
      <c r="HP29" s="288"/>
      <c r="HQ29" s="288"/>
      <c r="HR29" s="288"/>
      <c r="HS29" s="288"/>
      <c r="HT29" s="288"/>
      <c r="HU29" s="288"/>
      <c r="HV29" s="288"/>
      <c r="HW29" s="288"/>
      <c r="HX29" s="288"/>
      <c r="HY29" s="288"/>
      <c r="HZ29" s="288"/>
      <c r="IA29" s="288"/>
      <c r="IB29" s="288"/>
      <c r="IC29" s="288"/>
      <c r="ID29" s="288"/>
      <c r="IE29" s="288"/>
      <c r="IF29" s="288"/>
      <c r="IG29" s="288"/>
      <c r="IH29" s="288"/>
      <c r="II29" s="288"/>
      <c r="IJ29" s="288"/>
      <c r="IK29" s="288"/>
      <c r="IL29" s="288"/>
      <c r="IM29" s="288"/>
      <c r="IN29" s="288"/>
      <c r="IO29" s="288"/>
      <c r="IP29" s="288"/>
      <c r="IQ29" s="288"/>
      <c r="IR29" s="288"/>
      <c r="IS29" s="288"/>
      <c r="IT29" s="288"/>
      <c r="IU29" s="288"/>
      <c r="IV29" s="288"/>
      <c r="IW29" s="288"/>
    </row>
    <row r="30" spans="1:257" s="289" customFormat="1" ht="32.25" customHeight="1">
      <c r="A30" s="238" t="s">
        <v>118</v>
      </c>
      <c r="B30" s="251" t="s">
        <v>119</v>
      </c>
      <c r="C30" s="252" t="s">
        <v>97</v>
      </c>
      <c r="D30" s="400">
        <v>0</v>
      </c>
      <c r="E30" s="400">
        <v>0</v>
      </c>
      <c r="F30" s="425">
        <f t="shared" si="1"/>
        <v>0</v>
      </c>
      <c r="G30" s="400">
        <v>0</v>
      </c>
      <c r="H30" s="400">
        <v>0</v>
      </c>
      <c r="I30" s="198" t="s">
        <v>97</v>
      </c>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c r="DI30" s="288"/>
      <c r="DJ30" s="288"/>
      <c r="DK30" s="288"/>
      <c r="DL30" s="288"/>
      <c r="DM30" s="288"/>
      <c r="DN30" s="288"/>
      <c r="DO30" s="288"/>
      <c r="DP30" s="288"/>
      <c r="DQ30" s="288"/>
      <c r="DR30" s="288"/>
      <c r="DS30" s="288"/>
      <c r="DT30" s="288"/>
      <c r="DU30" s="288"/>
      <c r="DV30" s="288"/>
      <c r="DW30" s="288"/>
      <c r="DX30" s="288"/>
      <c r="DY30" s="288"/>
      <c r="DZ30" s="288"/>
      <c r="EA30" s="288"/>
      <c r="EB30" s="288"/>
      <c r="EC30" s="288"/>
      <c r="ED30" s="288"/>
      <c r="EE30" s="288"/>
      <c r="EF30" s="288"/>
      <c r="EG30" s="288"/>
      <c r="EH30" s="288"/>
      <c r="EI30" s="288"/>
      <c r="EJ30" s="288"/>
      <c r="EK30" s="288"/>
      <c r="EL30" s="288"/>
      <c r="EM30" s="288"/>
      <c r="EN30" s="288"/>
      <c r="EO30" s="288"/>
      <c r="EP30" s="288"/>
      <c r="EQ30" s="288"/>
      <c r="ER30" s="288"/>
      <c r="ES30" s="288"/>
      <c r="ET30" s="288"/>
      <c r="EU30" s="288"/>
      <c r="EV30" s="288"/>
      <c r="EW30" s="288"/>
      <c r="EX30" s="288"/>
      <c r="EY30" s="288"/>
      <c r="EZ30" s="288"/>
      <c r="FA30" s="288"/>
      <c r="FB30" s="288"/>
      <c r="FC30" s="288"/>
      <c r="FD30" s="288"/>
      <c r="FE30" s="288"/>
      <c r="FF30" s="288"/>
      <c r="FG30" s="288"/>
      <c r="FH30" s="288"/>
      <c r="FI30" s="288"/>
      <c r="FJ30" s="288"/>
      <c r="FK30" s="288"/>
      <c r="FL30" s="288"/>
      <c r="FM30" s="288"/>
      <c r="FN30" s="288"/>
      <c r="FO30" s="288"/>
      <c r="FP30" s="288"/>
      <c r="FQ30" s="288"/>
      <c r="FR30" s="288"/>
      <c r="FS30" s="288"/>
      <c r="FT30" s="288"/>
      <c r="FU30" s="288"/>
      <c r="FV30" s="288"/>
      <c r="FW30" s="288"/>
      <c r="FX30" s="288"/>
      <c r="FY30" s="288"/>
      <c r="FZ30" s="288"/>
      <c r="GA30" s="288"/>
      <c r="GB30" s="288"/>
      <c r="GC30" s="288"/>
      <c r="GD30" s="288"/>
      <c r="GE30" s="288"/>
      <c r="GF30" s="288"/>
      <c r="GG30" s="288"/>
      <c r="GH30" s="288"/>
      <c r="GI30" s="288"/>
      <c r="GJ30" s="288"/>
      <c r="GK30" s="288"/>
      <c r="GL30" s="288"/>
      <c r="GM30" s="288"/>
      <c r="GN30" s="288"/>
      <c r="GO30" s="288"/>
      <c r="GP30" s="288"/>
      <c r="GQ30" s="288"/>
      <c r="GR30" s="288"/>
      <c r="GS30" s="288"/>
      <c r="GT30" s="288"/>
      <c r="GU30" s="288"/>
      <c r="GV30" s="288"/>
      <c r="GW30" s="288"/>
      <c r="GX30" s="288"/>
      <c r="GY30" s="288"/>
      <c r="GZ30" s="288"/>
      <c r="HA30" s="288"/>
      <c r="HB30" s="288"/>
      <c r="HC30" s="288"/>
      <c r="HD30" s="288"/>
      <c r="HE30" s="288"/>
      <c r="HF30" s="288"/>
      <c r="HG30" s="288"/>
      <c r="HH30" s="288"/>
      <c r="HI30" s="288"/>
      <c r="HJ30" s="288"/>
      <c r="HK30" s="288"/>
      <c r="HL30" s="288"/>
      <c r="HM30" s="288"/>
      <c r="HN30" s="288"/>
      <c r="HO30" s="288"/>
      <c r="HP30" s="288"/>
      <c r="HQ30" s="288"/>
      <c r="HR30" s="288"/>
      <c r="HS30" s="288"/>
      <c r="HT30" s="288"/>
      <c r="HU30" s="288"/>
      <c r="HV30" s="288"/>
      <c r="HW30" s="288"/>
      <c r="HX30" s="288"/>
      <c r="HY30" s="288"/>
      <c r="HZ30" s="288"/>
      <c r="IA30" s="288"/>
      <c r="IB30" s="288"/>
      <c r="IC30" s="288"/>
      <c r="ID30" s="288"/>
      <c r="IE30" s="288"/>
      <c r="IF30" s="288"/>
      <c r="IG30" s="288"/>
      <c r="IH30" s="288"/>
      <c r="II30" s="288"/>
      <c r="IJ30" s="288"/>
      <c r="IK30" s="288"/>
      <c r="IL30" s="288"/>
      <c r="IM30" s="288"/>
      <c r="IN30" s="288"/>
      <c r="IO30" s="288"/>
      <c r="IP30" s="288"/>
      <c r="IQ30" s="288"/>
      <c r="IR30" s="288"/>
      <c r="IS30" s="288"/>
      <c r="IT30" s="288"/>
      <c r="IU30" s="288"/>
      <c r="IV30" s="288"/>
      <c r="IW30" s="288"/>
    </row>
    <row r="31" spans="1:257" s="289" customFormat="1" ht="32.25" customHeight="1">
      <c r="A31" s="238" t="s">
        <v>120</v>
      </c>
      <c r="B31" s="251" t="s">
        <v>121</v>
      </c>
      <c r="C31" s="252" t="s">
        <v>97</v>
      </c>
      <c r="D31" s="400">
        <v>0</v>
      </c>
      <c r="E31" s="400">
        <v>0</v>
      </c>
      <c r="F31" s="425">
        <f t="shared" si="1"/>
        <v>0</v>
      </c>
      <c r="G31" s="400">
        <v>0</v>
      </c>
      <c r="H31" s="400">
        <v>0</v>
      </c>
      <c r="I31" s="198" t="s">
        <v>97</v>
      </c>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288"/>
      <c r="CY31" s="288"/>
      <c r="CZ31" s="288"/>
      <c r="DA31" s="288"/>
      <c r="DB31" s="288"/>
      <c r="DC31" s="288"/>
      <c r="DD31" s="288"/>
      <c r="DE31" s="288"/>
      <c r="DF31" s="288"/>
      <c r="DG31" s="288"/>
      <c r="DH31" s="288"/>
      <c r="DI31" s="288"/>
      <c r="DJ31" s="288"/>
      <c r="DK31" s="288"/>
      <c r="DL31" s="288"/>
      <c r="DM31" s="288"/>
      <c r="DN31" s="288"/>
      <c r="DO31" s="288"/>
      <c r="DP31" s="288"/>
      <c r="DQ31" s="288"/>
      <c r="DR31" s="288"/>
      <c r="DS31" s="288"/>
      <c r="DT31" s="288"/>
      <c r="DU31" s="288"/>
      <c r="DV31" s="288"/>
      <c r="DW31" s="288"/>
      <c r="DX31" s="288"/>
      <c r="DY31" s="288"/>
      <c r="DZ31" s="288"/>
      <c r="EA31" s="288"/>
      <c r="EB31" s="288"/>
      <c r="EC31" s="288"/>
      <c r="ED31" s="288"/>
      <c r="EE31" s="288"/>
      <c r="EF31" s="288"/>
      <c r="EG31" s="288"/>
      <c r="EH31" s="288"/>
      <c r="EI31" s="288"/>
      <c r="EJ31" s="288"/>
      <c r="EK31" s="288"/>
      <c r="EL31" s="288"/>
      <c r="EM31" s="288"/>
      <c r="EN31" s="288"/>
      <c r="EO31" s="288"/>
      <c r="EP31" s="288"/>
      <c r="EQ31" s="288"/>
      <c r="ER31" s="288"/>
      <c r="ES31" s="288"/>
      <c r="ET31" s="288"/>
      <c r="EU31" s="288"/>
      <c r="EV31" s="288"/>
      <c r="EW31" s="288"/>
      <c r="EX31" s="288"/>
      <c r="EY31" s="288"/>
      <c r="EZ31" s="288"/>
      <c r="FA31" s="288"/>
      <c r="FB31" s="288"/>
      <c r="FC31" s="288"/>
      <c r="FD31" s="288"/>
      <c r="FE31" s="288"/>
      <c r="FF31" s="288"/>
      <c r="FG31" s="288"/>
      <c r="FH31" s="288"/>
      <c r="FI31" s="288"/>
      <c r="FJ31" s="288"/>
      <c r="FK31" s="288"/>
      <c r="FL31" s="288"/>
      <c r="FM31" s="288"/>
      <c r="FN31" s="288"/>
      <c r="FO31" s="288"/>
      <c r="FP31" s="288"/>
      <c r="FQ31" s="288"/>
      <c r="FR31" s="288"/>
      <c r="FS31" s="288"/>
      <c r="FT31" s="288"/>
      <c r="FU31" s="288"/>
      <c r="FV31" s="288"/>
      <c r="FW31" s="288"/>
      <c r="FX31" s="288"/>
      <c r="FY31" s="288"/>
      <c r="FZ31" s="288"/>
      <c r="GA31" s="288"/>
      <c r="GB31" s="288"/>
      <c r="GC31" s="288"/>
      <c r="GD31" s="288"/>
      <c r="GE31" s="288"/>
      <c r="GF31" s="288"/>
      <c r="GG31" s="288"/>
      <c r="GH31" s="288"/>
      <c r="GI31" s="288"/>
      <c r="GJ31" s="288"/>
      <c r="GK31" s="288"/>
      <c r="GL31" s="288"/>
      <c r="GM31" s="288"/>
      <c r="GN31" s="288"/>
      <c r="GO31" s="288"/>
      <c r="GP31" s="288"/>
      <c r="GQ31" s="288"/>
      <c r="GR31" s="288"/>
      <c r="GS31" s="288"/>
      <c r="GT31" s="288"/>
      <c r="GU31" s="288"/>
      <c r="GV31" s="288"/>
      <c r="GW31" s="288"/>
      <c r="GX31" s="288"/>
      <c r="GY31" s="288"/>
      <c r="GZ31" s="288"/>
      <c r="HA31" s="288"/>
      <c r="HB31" s="288"/>
      <c r="HC31" s="288"/>
      <c r="HD31" s="288"/>
      <c r="HE31" s="288"/>
      <c r="HF31" s="288"/>
      <c r="HG31" s="288"/>
      <c r="HH31" s="288"/>
      <c r="HI31" s="288"/>
      <c r="HJ31" s="288"/>
      <c r="HK31" s="288"/>
      <c r="HL31" s="288"/>
      <c r="HM31" s="288"/>
      <c r="HN31" s="288"/>
      <c r="HO31" s="288"/>
      <c r="HP31" s="288"/>
      <c r="HQ31" s="288"/>
      <c r="HR31" s="288"/>
      <c r="HS31" s="288"/>
      <c r="HT31" s="288"/>
      <c r="HU31" s="288"/>
      <c r="HV31" s="288"/>
      <c r="HW31" s="288"/>
      <c r="HX31" s="288"/>
      <c r="HY31" s="288"/>
      <c r="HZ31" s="288"/>
      <c r="IA31" s="288"/>
      <c r="IB31" s="288"/>
      <c r="IC31" s="288"/>
      <c r="ID31" s="288"/>
      <c r="IE31" s="288"/>
      <c r="IF31" s="288"/>
      <c r="IG31" s="288"/>
      <c r="IH31" s="288"/>
      <c r="II31" s="288"/>
      <c r="IJ31" s="288"/>
      <c r="IK31" s="288"/>
      <c r="IL31" s="288"/>
      <c r="IM31" s="288"/>
      <c r="IN31" s="288"/>
      <c r="IO31" s="288"/>
      <c r="IP31" s="288"/>
      <c r="IQ31" s="288"/>
      <c r="IR31" s="288"/>
      <c r="IS31" s="288"/>
      <c r="IT31" s="288"/>
      <c r="IU31" s="288"/>
      <c r="IV31" s="288"/>
      <c r="IW31" s="288"/>
    </row>
    <row r="32" spans="1:257" s="289" customFormat="1" ht="35.25" customHeight="1">
      <c r="A32" s="238" t="s">
        <v>122</v>
      </c>
      <c r="B32" s="251" t="s">
        <v>123</v>
      </c>
      <c r="C32" s="252" t="s">
        <v>97</v>
      </c>
      <c r="D32" s="400">
        <v>0</v>
      </c>
      <c r="E32" s="400">
        <v>0</v>
      </c>
      <c r="F32" s="425">
        <f t="shared" si="1"/>
        <v>0</v>
      </c>
      <c r="G32" s="400">
        <v>0</v>
      </c>
      <c r="H32" s="400">
        <v>0</v>
      </c>
      <c r="I32" s="198" t="s">
        <v>97</v>
      </c>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288"/>
      <c r="CI32" s="288"/>
      <c r="CJ32" s="288"/>
      <c r="CK32" s="288"/>
      <c r="CL32" s="288"/>
      <c r="CM32" s="288"/>
      <c r="CN32" s="288"/>
      <c r="CO32" s="288"/>
      <c r="CP32" s="288"/>
      <c r="CQ32" s="288"/>
      <c r="CR32" s="288"/>
      <c r="CS32" s="288"/>
      <c r="CT32" s="288"/>
      <c r="CU32" s="288"/>
      <c r="CV32" s="288"/>
      <c r="CW32" s="288"/>
      <c r="CX32" s="288"/>
      <c r="CY32" s="288"/>
      <c r="CZ32" s="288"/>
      <c r="DA32" s="288"/>
      <c r="DB32" s="288"/>
      <c r="DC32" s="288"/>
      <c r="DD32" s="288"/>
      <c r="DE32" s="288"/>
      <c r="DF32" s="288"/>
      <c r="DG32" s="288"/>
      <c r="DH32" s="288"/>
      <c r="DI32" s="288"/>
      <c r="DJ32" s="288"/>
      <c r="DK32" s="288"/>
      <c r="DL32" s="288"/>
      <c r="DM32" s="288"/>
      <c r="DN32" s="288"/>
      <c r="DO32" s="288"/>
      <c r="DP32" s="288"/>
      <c r="DQ32" s="288"/>
      <c r="DR32" s="288"/>
      <c r="DS32" s="288"/>
      <c r="DT32" s="288"/>
      <c r="DU32" s="288"/>
      <c r="DV32" s="288"/>
      <c r="DW32" s="288"/>
      <c r="DX32" s="288"/>
      <c r="DY32" s="288"/>
      <c r="DZ32" s="288"/>
      <c r="EA32" s="288"/>
      <c r="EB32" s="288"/>
      <c r="EC32" s="288"/>
      <c r="ED32" s="288"/>
      <c r="EE32" s="288"/>
      <c r="EF32" s="288"/>
      <c r="EG32" s="288"/>
      <c r="EH32" s="288"/>
      <c r="EI32" s="288"/>
      <c r="EJ32" s="288"/>
      <c r="EK32" s="288"/>
      <c r="EL32" s="288"/>
      <c r="EM32" s="288"/>
      <c r="EN32" s="288"/>
      <c r="EO32" s="288"/>
      <c r="EP32" s="288"/>
      <c r="EQ32" s="288"/>
      <c r="ER32" s="288"/>
      <c r="ES32" s="288"/>
      <c r="ET32" s="288"/>
      <c r="EU32" s="288"/>
      <c r="EV32" s="288"/>
      <c r="EW32" s="288"/>
      <c r="EX32" s="288"/>
      <c r="EY32" s="288"/>
      <c r="EZ32" s="288"/>
      <c r="FA32" s="288"/>
      <c r="FB32" s="288"/>
      <c r="FC32" s="288"/>
      <c r="FD32" s="288"/>
      <c r="FE32" s="288"/>
      <c r="FF32" s="288"/>
      <c r="FG32" s="288"/>
      <c r="FH32" s="288"/>
      <c r="FI32" s="288"/>
      <c r="FJ32" s="288"/>
      <c r="FK32" s="288"/>
      <c r="FL32" s="288"/>
      <c r="FM32" s="288"/>
      <c r="FN32" s="288"/>
      <c r="FO32" s="288"/>
      <c r="FP32" s="288"/>
      <c r="FQ32" s="288"/>
      <c r="FR32" s="288"/>
      <c r="FS32" s="288"/>
      <c r="FT32" s="288"/>
      <c r="FU32" s="288"/>
      <c r="FV32" s="288"/>
      <c r="FW32" s="288"/>
      <c r="FX32" s="288"/>
      <c r="FY32" s="288"/>
      <c r="FZ32" s="288"/>
      <c r="GA32" s="288"/>
      <c r="GB32" s="288"/>
      <c r="GC32" s="288"/>
      <c r="GD32" s="288"/>
      <c r="GE32" s="288"/>
      <c r="GF32" s="288"/>
      <c r="GG32" s="288"/>
      <c r="GH32" s="288"/>
      <c r="GI32" s="288"/>
      <c r="GJ32" s="288"/>
      <c r="GK32" s="288"/>
      <c r="GL32" s="288"/>
      <c r="GM32" s="288"/>
      <c r="GN32" s="288"/>
      <c r="GO32" s="288"/>
      <c r="GP32" s="288"/>
      <c r="GQ32" s="288"/>
      <c r="GR32" s="288"/>
      <c r="GS32" s="288"/>
      <c r="GT32" s="288"/>
      <c r="GU32" s="288"/>
      <c r="GV32" s="288"/>
      <c r="GW32" s="288"/>
      <c r="GX32" s="288"/>
      <c r="GY32" s="288"/>
      <c r="GZ32" s="288"/>
      <c r="HA32" s="288"/>
      <c r="HB32" s="288"/>
      <c r="HC32" s="288"/>
      <c r="HD32" s="288"/>
      <c r="HE32" s="288"/>
      <c r="HF32" s="288"/>
      <c r="HG32" s="288"/>
      <c r="HH32" s="288"/>
      <c r="HI32" s="288"/>
      <c r="HJ32" s="288"/>
      <c r="HK32" s="288"/>
      <c r="HL32" s="288"/>
      <c r="HM32" s="288"/>
      <c r="HN32" s="288"/>
      <c r="HO32" s="288"/>
      <c r="HP32" s="288"/>
      <c r="HQ32" s="288"/>
      <c r="HR32" s="288"/>
      <c r="HS32" s="288"/>
      <c r="HT32" s="288"/>
      <c r="HU32" s="288"/>
      <c r="HV32" s="288"/>
      <c r="HW32" s="288"/>
      <c r="HX32" s="288"/>
      <c r="HY32" s="288"/>
      <c r="HZ32" s="288"/>
      <c r="IA32" s="288"/>
      <c r="IB32" s="288"/>
      <c r="IC32" s="288"/>
      <c r="ID32" s="288"/>
      <c r="IE32" s="288"/>
      <c r="IF32" s="288"/>
      <c r="IG32" s="288"/>
      <c r="IH32" s="288"/>
      <c r="II32" s="288"/>
      <c r="IJ32" s="288"/>
      <c r="IK32" s="288"/>
      <c r="IL32" s="288"/>
      <c r="IM32" s="288"/>
      <c r="IN32" s="288"/>
      <c r="IO32" s="288"/>
      <c r="IP32" s="288"/>
      <c r="IQ32" s="288"/>
      <c r="IR32" s="288"/>
      <c r="IS32" s="288"/>
      <c r="IT32" s="288"/>
      <c r="IU32" s="288"/>
      <c r="IV32" s="288"/>
      <c r="IW32" s="288"/>
    </row>
    <row r="33" spans="1:257" s="289" customFormat="1" ht="37.5" customHeight="1">
      <c r="A33" s="238" t="s">
        <v>124</v>
      </c>
      <c r="B33" s="251" t="s">
        <v>125</v>
      </c>
      <c r="C33" s="252" t="s">
        <v>97</v>
      </c>
      <c r="D33" s="400">
        <v>0</v>
      </c>
      <c r="E33" s="400">
        <v>0</v>
      </c>
      <c r="F33" s="425">
        <f t="shared" si="1"/>
        <v>0</v>
      </c>
      <c r="G33" s="400">
        <v>0</v>
      </c>
      <c r="H33" s="400">
        <v>0</v>
      </c>
      <c r="I33" s="198" t="s">
        <v>97</v>
      </c>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c r="CI33" s="288"/>
      <c r="CJ33" s="288"/>
      <c r="CK33" s="288"/>
      <c r="CL33" s="288"/>
      <c r="CM33" s="288"/>
      <c r="CN33" s="288"/>
      <c r="CO33" s="288"/>
      <c r="CP33" s="288"/>
      <c r="CQ33" s="288"/>
      <c r="CR33" s="288"/>
      <c r="CS33" s="288"/>
      <c r="CT33" s="288"/>
      <c r="CU33" s="288"/>
      <c r="CV33" s="288"/>
      <c r="CW33" s="288"/>
      <c r="CX33" s="288"/>
      <c r="CY33" s="288"/>
      <c r="CZ33" s="288"/>
      <c r="DA33" s="288"/>
      <c r="DB33" s="288"/>
      <c r="DC33" s="288"/>
      <c r="DD33" s="288"/>
      <c r="DE33" s="288"/>
      <c r="DF33" s="288"/>
      <c r="DG33" s="288"/>
      <c r="DH33" s="288"/>
      <c r="DI33" s="288"/>
      <c r="DJ33" s="288"/>
      <c r="DK33" s="288"/>
      <c r="DL33" s="288"/>
      <c r="DM33" s="288"/>
      <c r="DN33" s="288"/>
      <c r="DO33" s="288"/>
      <c r="DP33" s="288"/>
      <c r="DQ33" s="288"/>
      <c r="DR33" s="288"/>
      <c r="DS33" s="288"/>
      <c r="DT33" s="288"/>
      <c r="DU33" s="288"/>
      <c r="DV33" s="288"/>
      <c r="DW33" s="288"/>
      <c r="DX33" s="288"/>
      <c r="DY33" s="288"/>
      <c r="DZ33" s="288"/>
      <c r="EA33" s="288"/>
      <c r="EB33" s="288"/>
      <c r="EC33" s="288"/>
      <c r="ED33" s="288"/>
      <c r="EE33" s="288"/>
      <c r="EF33" s="288"/>
      <c r="EG33" s="288"/>
      <c r="EH33" s="288"/>
      <c r="EI33" s="288"/>
      <c r="EJ33" s="288"/>
      <c r="EK33" s="288"/>
      <c r="EL33" s="288"/>
      <c r="EM33" s="288"/>
      <c r="EN33" s="288"/>
      <c r="EO33" s="288"/>
      <c r="EP33" s="288"/>
      <c r="EQ33" s="288"/>
      <c r="ER33" s="288"/>
      <c r="ES33" s="288"/>
      <c r="ET33" s="288"/>
      <c r="EU33" s="288"/>
      <c r="EV33" s="288"/>
      <c r="EW33" s="288"/>
      <c r="EX33" s="288"/>
      <c r="EY33" s="288"/>
      <c r="EZ33" s="288"/>
      <c r="FA33" s="288"/>
      <c r="FB33" s="288"/>
      <c r="FC33" s="288"/>
      <c r="FD33" s="288"/>
      <c r="FE33" s="288"/>
      <c r="FF33" s="288"/>
      <c r="FG33" s="288"/>
      <c r="FH33" s="288"/>
      <c r="FI33" s="288"/>
      <c r="FJ33" s="288"/>
      <c r="FK33" s="288"/>
      <c r="FL33" s="288"/>
      <c r="FM33" s="288"/>
      <c r="FN33" s="288"/>
      <c r="FO33" s="288"/>
      <c r="FP33" s="288"/>
      <c r="FQ33" s="288"/>
      <c r="FR33" s="288"/>
      <c r="FS33" s="288"/>
      <c r="FT33" s="288"/>
      <c r="FU33" s="288"/>
      <c r="FV33" s="288"/>
      <c r="FW33" s="288"/>
      <c r="FX33" s="288"/>
      <c r="FY33" s="288"/>
      <c r="FZ33" s="288"/>
      <c r="GA33" s="288"/>
      <c r="GB33" s="288"/>
      <c r="GC33" s="288"/>
      <c r="GD33" s="288"/>
      <c r="GE33" s="288"/>
      <c r="GF33" s="288"/>
      <c r="GG33" s="288"/>
      <c r="GH33" s="288"/>
      <c r="GI33" s="288"/>
      <c r="GJ33" s="288"/>
      <c r="GK33" s="288"/>
      <c r="GL33" s="288"/>
      <c r="GM33" s="288"/>
      <c r="GN33" s="288"/>
      <c r="GO33" s="288"/>
      <c r="GP33" s="288"/>
      <c r="GQ33" s="288"/>
      <c r="GR33" s="288"/>
      <c r="GS33" s="288"/>
      <c r="GT33" s="288"/>
      <c r="GU33" s="288"/>
      <c r="GV33" s="288"/>
      <c r="GW33" s="288"/>
      <c r="GX33" s="288"/>
      <c r="GY33" s="288"/>
      <c r="GZ33" s="288"/>
      <c r="HA33" s="288"/>
      <c r="HB33" s="288"/>
      <c r="HC33" s="288"/>
      <c r="HD33" s="288"/>
      <c r="HE33" s="288"/>
      <c r="HF33" s="288"/>
      <c r="HG33" s="288"/>
      <c r="HH33" s="288"/>
      <c r="HI33" s="288"/>
      <c r="HJ33" s="288"/>
      <c r="HK33" s="288"/>
      <c r="HL33" s="288"/>
      <c r="HM33" s="288"/>
      <c r="HN33" s="288"/>
      <c r="HO33" s="288"/>
      <c r="HP33" s="288"/>
      <c r="HQ33" s="288"/>
      <c r="HR33" s="288"/>
      <c r="HS33" s="288"/>
      <c r="HT33" s="288"/>
      <c r="HU33" s="288"/>
      <c r="HV33" s="288"/>
      <c r="HW33" s="288"/>
      <c r="HX33" s="288"/>
      <c r="HY33" s="288"/>
      <c r="HZ33" s="288"/>
      <c r="IA33" s="288"/>
      <c r="IB33" s="288"/>
      <c r="IC33" s="288"/>
      <c r="ID33" s="288"/>
      <c r="IE33" s="288"/>
      <c r="IF33" s="288"/>
      <c r="IG33" s="288"/>
      <c r="IH33" s="288"/>
      <c r="II33" s="288"/>
      <c r="IJ33" s="288"/>
      <c r="IK33" s="288"/>
      <c r="IL33" s="288"/>
      <c r="IM33" s="288"/>
      <c r="IN33" s="288"/>
      <c r="IO33" s="288"/>
      <c r="IP33" s="288"/>
      <c r="IQ33" s="288"/>
      <c r="IR33" s="288"/>
      <c r="IS33" s="288"/>
      <c r="IT33" s="288"/>
      <c r="IU33" s="288"/>
      <c r="IV33" s="288"/>
      <c r="IW33" s="288"/>
    </row>
    <row r="34" spans="1:257" s="289" customFormat="1" ht="33" customHeight="1">
      <c r="A34" s="238" t="s">
        <v>126</v>
      </c>
      <c r="B34" s="251" t="s">
        <v>127</v>
      </c>
      <c r="C34" s="252" t="s">
        <v>97</v>
      </c>
      <c r="D34" s="400">
        <v>0</v>
      </c>
      <c r="E34" s="400">
        <v>0</v>
      </c>
      <c r="F34" s="425">
        <f t="shared" si="1"/>
        <v>0</v>
      </c>
      <c r="G34" s="400">
        <v>0</v>
      </c>
      <c r="H34" s="400">
        <v>0</v>
      </c>
      <c r="I34" s="198" t="s">
        <v>97</v>
      </c>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88"/>
      <c r="CO34" s="288"/>
      <c r="CP34" s="288"/>
      <c r="CQ34" s="288"/>
      <c r="CR34" s="288"/>
      <c r="CS34" s="288"/>
      <c r="CT34" s="288"/>
      <c r="CU34" s="288"/>
      <c r="CV34" s="288"/>
      <c r="CW34" s="288"/>
      <c r="CX34" s="288"/>
      <c r="CY34" s="288"/>
      <c r="CZ34" s="288"/>
      <c r="DA34" s="288"/>
      <c r="DB34" s="288"/>
      <c r="DC34" s="288"/>
      <c r="DD34" s="288"/>
      <c r="DE34" s="288"/>
      <c r="DF34" s="288"/>
      <c r="DG34" s="288"/>
      <c r="DH34" s="288"/>
      <c r="DI34" s="288"/>
      <c r="DJ34" s="288"/>
      <c r="DK34" s="288"/>
      <c r="DL34" s="288"/>
      <c r="DM34" s="288"/>
      <c r="DN34" s="288"/>
      <c r="DO34" s="288"/>
      <c r="DP34" s="288"/>
      <c r="DQ34" s="288"/>
      <c r="DR34" s="288"/>
      <c r="DS34" s="288"/>
      <c r="DT34" s="288"/>
      <c r="DU34" s="288"/>
      <c r="DV34" s="288"/>
      <c r="DW34" s="288"/>
      <c r="DX34" s="288"/>
      <c r="DY34" s="288"/>
      <c r="DZ34" s="288"/>
      <c r="EA34" s="288"/>
      <c r="EB34" s="288"/>
      <c r="EC34" s="288"/>
      <c r="ED34" s="288"/>
      <c r="EE34" s="288"/>
      <c r="EF34" s="288"/>
      <c r="EG34" s="288"/>
      <c r="EH34" s="288"/>
      <c r="EI34" s="288"/>
      <c r="EJ34" s="288"/>
      <c r="EK34" s="288"/>
      <c r="EL34" s="288"/>
      <c r="EM34" s="288"/>
      <c r="EN34" s="288"/>
      <c r="EO34" s="288"/>
      <c r="EP34" s="288"/>
      <c r="EQ34" s="288"/>
      <c r="ER34" s="288"/>
      <c r="ES34" s="288"/>
      <c r="ET34" s="288"/>
      <c r="EU34" s="288"/>
      <c r="EV34" s="288"/>
      <c r="EW34" s="288"/>
      <c r="EX34" s="288"/>
      <c r="EY34" s="288"/>
      <c r="EZ34" s="288"/>
      <c r="FA34" s="288"/>
      <c r="FB34" s="288"/>
      <c r="FC34" s="288"/>
      <c r="FD34" s="288"/>
      <c r="FE34" s="288"/>
      <c r="FF34" s="288"/>
      <c r="FG34" s="288"/>
      <c r="FH34" s="288"/>
      <c r="FI34" s="288"/>
      <c r="FJ34" s="288"/>
      <c r="FK34" s="288"/>
      <c r="FL34" s="288"/>
      <c r="FM34" s="288"/>
      <c r="FN34" s="288"/>
      <c r="FO34" s="288"/>
      <c r="FP34" s="288"/>
      <c r="FQ34" s="288"/>
      <c r="FR34" s="288"/>
      <c r="FS34" s="288"/>
      <c r="FT34" s="288"/>
      <c r="FU34" s="288"/>
      <c r="FV34" s="288"/>
      <c r="FW34" s="288"/>
      <c r="FX34" s="288"/>
      <c r="FY34" s="288"/>
      <c r="FZ34" s="288"/>
      <c r="GA34" s="288"/>
      <c r="GB34" s="288"/>
      <c r="GC34" s="288"/>
      <c r="GD34" s="288"/>
      <c r="GE34" s="288"/>
      <c r="GF34" s="288"/>
      <c r="GG34" s="288"/>
      <c r="GH34" s="288"/>
      <c r="GI34" s="288"/>
      <c r="GJ34" s="288"/>
      <c r="GK34" s="288"/>
      <c r="GL34" s="288"/>
      <c r="GM34" s="288"/>
      <c r="GN34" s="288"/>
      <c r="GO34" s="288"/>
      <c r="GP34" s="288"/>
      <c r="GQ34" s="288"/>
      <c r="GR34" s="288"/>
      <c r="GS34" s="288"/>
      <c r="GT34" s="288"/>
      <c r="GU34" s="288"/>
      <c r="GV34" s="288"/>
      <c r="GW34" s="288"/>
      <c r="GX34" s="288"/>
      <c r="GY34" s="288"/>
      <c r="GZ34" s="288"/>
      <c r="HA34" s="288"/>
      <c r="HB34" s="288"/>
      <c r="HC34" s="288"/>
      <c r="HD34" s="288"/>
      <c r="HE34" s="288"/>
      <c r="HF34" s="288"/>
      <c r="HG34" s="288"/>
      <c r="HH34" s="288"/>
      <c r="HI34" s="288"/>
      <c r="HJ34" s="288"/>
      <c r="HK34" s="288"/>
      <c r="HL34" s="288"/>
      <c r="HM34" s="288"/>
      <c r="HN34" s="288"/>
      <c r="HO34" s="288"/>
      <c r="HP34" s="288"/>
      <c r="HQ34" s="288"/>
      <c r="HR34" s="288"/>
      <c r="HS34" s="288"/>
      <c r="HT34" s="288"/>
      <c r="HU34" s="288"/>
      <c r="HV34" s="288"/>
      <c r="HW34" s="288"/>
      <c r="HX34" s="288"/>
      <c r="HY34" s="288"/>
      <c r="HZ34" s="288"/>
      <c r="IA34" s="288"/>
      <c r="IB34" s="288"/>
      <c r="IC34" s="288"/>
      <c r="ID34" s="288"/>
      <c r="IE34" s="288"/>
      <c r="IF34" s="288"/>
      <c r="IG34" s="288"/>
      <c r="IH34" s="288"/>
      <c r="II34" s="288"/>
      <c r="IJ34" s="288"/>
      <c r="IK34" s="288"/>
      <c r="IL34" s="288"/>
      <c r="IM34" s="288"/>
      <c r="IN34" s="288"/>
      <c r="IO34" s="288"/>
      <c r="IP34" s="288"/>
      <c r="IQ34" s="288"/>
      <c r="IR34" s="288"/>
      <c r="IS34" s="288"/>
      <c r="IT34" s="288"/>
      <c r="IU34" s="288"/>
      <c r="IV34" s="288"/>
      <c r="IW34" s="288"/>
    </row>
    <row r="35" spans="1:257" s="289" customFormat="1" ht="27.75" customHeight="1">
      <c r="A35" s="238" t="s">
        <v>128</v>
      </c>
      <c r="B35" s="251" t="s">
        <v>129</v>
      </c>
      <c r="C35" s="252" t="s">
        <v>97</v>
      </c>
      <c r="D35" s="400">
        <v>0</v>
      </c>
      <c r="E35" s="400">
        <v>0</v>
      </c>
      <c r="F35" s="425">
        <f t="shared" si="1"/>
        <v>0</v>
      </c>
      <c r="G35" s="400">
        <v>0</v>
      </c>
      <c r="H35" s="400">
        <v>0</v>
      </c>
      <c r="I35" s="198" t="s">
        <v>97</v>
      </c>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288"/>
      <c r="EA35" s="288"/>
      <c r="EB35" s="288"/>
      <c r="EC35" s="288"/>
      <c r="ED35" s="288"/>
      <c r="EE35" s="288"/>
      <c r="EF35" s="288"/>
      <c r="EG35" s="288"/>
      <c r="EH35" s="288"/>
      <c r="EI35" s="288"/>
      <c r="EJ35" s="288"/>
      <c r="EK35" s="288"/>
      <c r="EL35" s="288"/>
      <c r="EM35" s="288"/>
      <c r="EN35" s="288"/>
      <c r="EO35" s="288"/>
      <c r="EP35" s="288"/>
      <c r="EQ35" s="288"/>
      <c r="ER35" s="288"/>
      <c r="ES35" s="288"/>
      <c r="ET35" s="288"/>
      <c r="EU35" s="288"/>
      <c r="EV35" s="288"/>
      <c r="EW35" s="288"/>
      <c r="EX35" s="288"/>
      <c r="EY35" s="288"/>
      <c r="EZ35" s="288"/>
      <c r="FA35" s="288"/>
      <c r="FB35" s="288"/>
      <c r="FC35" s="288"/>
      <c r="FD35" s="288"/>
      <c r="FE35" s="288"/>
      <c r="FF35" s="288"/>
      <c r="FG35" s="288"/>
      <c r="FH35" s="288"/>
      <c r="FI35" s="288"/>
      <c r="FJ35" s="288"/>
      <c r="FK35" s="288"/>
      <c r="FL35" s="288"/>
      <c r="FM35" s="288"/>
      <c r="FN35" s="288"/>
      <c r="FO35" s="288"/>
      <c r="FP35" s="288"/>
      <c r="FQ35" s="288"/>
      <c r="FR35" s="288"/>
      <c r="FS35" s="288"/>
      <c r="FT35" s="288"/>
      <c r="FU35" s="288"/>
      <c r="FV35" s="288"/>
      <c r="FW35" s="288"/>
      <c r="FX35" s="288"/>
      <c r="FY35" s="288"/>
      <c r="FZ35" s="288"/>
      <c r="GA35" s="288"/>
      <c r="GB35" s="288"/>
      <c r="GC35" s="288"/>
      <c r="GD35" s="288"/>
      <c r="GE35" s="288"/>
      <c r="GF35" s="288"/>
      <c r="GG35" s="288"/>
      <c r="GH35" s="288"/>
      <c r="GI35" s="288"/>
      <c r="GJ35" s="288"/>
      <c r="GK35" s="288"/>
      <c r="GL35" s="288"/>
      <c r="GM35" s="288"/>
      <c r="GN35" s="288"/>
      <c r="GO35" s="288"/>
      <c r="GP35" s="288"/>
      <c r="GQ35" s="288"/>
      <c r="GR35" s="288"/>
      <c r="GS35" s="288"/>
      <c r="GT35" s="288"/>
      <c r="GU35" s="288"/>
      <c r="GV35" s="288"/>
      <c r="GW35" s="288"/>
      <c r="GX35" s="288"/>
      <c r="GY35" s="288"/>
      <c r="GZ35" s="288"/>
      <c r="HA35" s="288"/>
      <c r="HB35" s="288"/>
      <c r="HC35" s="288"/>
      <c r="HD35" s="288"/>
      <c r="HE35" s="288"/>
      <c r="HF35" s="288"/>
      <c r="HG35" s="288"/>
      <c r="HH35" s="288"/>
      <c r="HI35" s="288"/>
      <c r="HJ35" s="288"/>
      <c r="HK35" s="288"/>
      <c r="HL35" s="288"/>
      <c r="HM35" s="288"/>
      <c r="HN35" s="288"/>
      <c r="HO35" s="288"/>
      <c r="HP35" s="288"/>
      <c r="HQ35" s="288"/>
      <c r="HR35" s="288"/>
      <c r="HS35" s="288"/>
      <c r="HT35" s="288"/>
      <c r="HU35" s="288"/>
      <c r="HV35" s="288"/>
      <c r="HW35" s="288"/>
      <c r="HX35" s="288"/>
      <c r="HY35" s="288"/>
      <c r="HZ35" s="288"/>
      <c r="IA35" s="288"/>
      <c r="IB35" s="288"/>
      <c r="IC35" s="288"/>
      <c r="ID35" s="288"/>
      <c r="IE35" s="288"/>
      <c r="IF35" s="288"/>
      <c r="IG35" s="288"/>
      <c r="IH35" s="288"/>
      <c r="II35" s="288"/>
      <c r="IJ35" s="288"/>
      <c r="IK35" s="288"/>
      <c r="IL35" s="288"/>
      <c r="IM35" s="288"/>
      <c r="IN35" s="288"/>
      <c r="IO35" s="288"/>
      <c r="IP35" s="288"/>
      <c r="IQ35" s="288"/>
      <c r="IR35" s="288"/>
      <c r="IS35" s="288"/>
      <c r="IT35" s="288"/>
      <c r="IU35" s="288"/>
      <c r="IV35" s="288"/>
      <c r="IW35" s="288"/>
    </row>
    <row r="36" spans="1:257" s="289" customFormat="1" ht="55.5" customHeight="1">
      <c r="A36" s="238" t="s">
        <v>128</v>
      </c>
      <c r="B36" s="251" t="s">
        <v>130</v>
      </c>
      <c r="C36" s="252" t="s">
        <v>97</v>
      </c>
      <c r="D36" s="400">
        <v>0</v>
      </c>
      <c r="E36" s="400">
        <v>0</v>
      </c>
      <c r="F36" s="425">
        <f t="shared" si="1"/>
        <v>0</v>
      </c>
      <c r="G36" s="400">
        <v>0</v>
      </c>
      <c r="H36" s="400">
        <v>0</v>
      </c>
      <c r="I36" s="198" t="s">
        <v>97</v>
      </c>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c r="EJ36" s="288"/>
      <c r="EK36" s="288"/>
      <c r="EL36" s="288"/>
      <c r="EM36" s="288"/>
      <c r="EN36" s="288"/>
      <c r="EO36" s="288"/>
      <c r="EP36" s="288"/>
      <c r="EQ36" s="288"/>
      <c r="ER36" s="288"/>
      <c r="ES36" s="288"/>
      <c r="ET36" s="288"/>
      <c r="EU36" s="288"/>
      <c r="EV36" s="288"/>
      <c r="EW36" s="288"/>
      <c r="EX36" s="288"/>
      <c r="EY36" s="288"/>
      <c r="EZ36" s="288"/>
      <c r="FA36" s="288"/>
      <c r="FB36" s="288"/>
      <c r="FC36" s="288"/>
      <c r="FD36" s="288"/>
      <c r="FE36" s="288"/>
      <c r="FF36" s="288"/>
      <c r="FG36" s="288"/>
      <c r="FH36" s="288"/>
      <c r="FI36" s="288"/>
      <c r="FJ36" s="288"/>
      <c r="FK36" s="288"/>
      <c r="FL36" s="288"/>
      <c r="FM36" s="288"/>
      <c r="FN36" s="288"/>
      <c r="FO36" s="288"/>
      <c r="FP36" s="288"/>
      <c r="FQ36" s="288"/>
      <c r="FR36" s="288"/>
      <c r="FS36" s="288"/>
      <c r="FT36" s="288"/>
      <c r="FU36" s="288"/>
      <c r="FV36" s="288"/>
      <c r="FW36" s="288"/>
      <c r="FX36" s="288"/>
      <c r="FY36" s="288"/>
      <c r="FZ36" s="288"/>
      <c r="GA36" s="288"/>
      <c r="GB36" s="288"/>
      <c r="GC36" s="288"/>
      <c r="GD36" s="288"/>
      <c r="GE36" s="288"/>
      <c r="GF36" s="288"/>
      <c r="GG36" s="288"/>
      <c r="GH36" s="288"/>
      <c r="GI36" s="288"/>
      <c r="GJ36" s="288"/>
      <c r="GK36" s="288"/>
      <c r="GL36" s="288"/>
      <c r="GM36" s="288"/>
      <c r="GN36" s="288"/>
      <c r="GO36" s="288"/>
      <c r="GP36" s="288"/>
      <c r="GQ36" s="288"/>
      <c r="GR36" s="288"/>
      <c r="GS36" s="288"/>
      <c r="GT36" s="288"/>
      <c r="GU36" s="288"/>
      <c r="GV36" s="288"/>
      <c r="GW36" s="288"/>
      <c r="GX36" s="288"/>
      <c r="GY36" s="288"/>
      <c r="GZ36" s="288"/>
      <c r="HA36" s="288"/>
      <c r="HB36" s="288"/>
      <c r="HC36" s="288"/>
      <c r="HD36" s="288"/>
      <c r="HE36" s="288"/>
      <c r="HF36" s="288"/>
      <c r="HG36" s="288"/>
      <c r="HH36" s="288"/>
      <c r="HI36" s="288"/>
      <c r="HJ36" s="288"/>
      <c r="HK36" s="288"/>
      <c r="HL36" s="288"/>
      <c r="HM36" s="288"/>
      <c r="HN36" s="288"/>
      <c r="HO36" s="288"/>
      <c r="HP36" s="288"/>
      <c r="HQ36" s="288"/>
      <c r="HR36" s="288"/>
      <c r="HS36" s="288"/>
      <c r="HT36" s="288"/>
      <c r="HU36" s="288"/>
      <c r="HV36" s="288"/>
      <c r="HW36" s="288"/>
      <c r="HX36" s="288"/>
      <c r="HY36" s="288"/>
      <c r="HZ36" s="288"/>
      <c r="IA36" s="288"/>
      <c r="IB36" s="288"/>
      <c r="IC36" s="288"/>
      <c r="ID36" s="288"/>
      <c r="IE36" s="288"/>
      <c r="IF36" s="288"/>
      <c r="IG36" s="288"/>
      <c r="IH36" s="288"/>
      <c r="II36" s="288"/>
      <c r="IJ36" s="288"/>
      <c r="IK36" s="288"/>
      <c r="IL36" s="288"/>
      <c r="IM36" s="288"/>
      <c r="IN36" s="288"/>
      <c r="IO36" s="288"/>
      <c r="IP36" s="288"/>
      <c r="IQ36" s="288"/>
      <c r="IR36" s="288"/>
      <c r="IS36" s="288"/>
      <c r="IT36" s="288"/>
      <c r="IU36" s="288"/>
      <c r="IV36" s="288"/>
      <c r="IW36" s="288"/>
    </row>
    <row r="37" spans="1:257" s="289" customFormat="1" ht="52.5" customHeight="1">
      <c r="A37" s="238" t="s">
        <v>128</v>
      </c>
      <c r="B37" s="251" t="s">
        <v>131</v>
      </c>
      <c r="C37" s="252" t="s">
        <v>97</v>
      </c>
      <c r="D37" s="400">
        <v>0</v>
      </c>
      <c r="E37" s="400">
        <v>0</v>
      </c>
      <c r="F37" s="425">
        <f t="shared" si="1"/>
        <v>0</v>
      </c>
      <c r="G37" s="400">
        <v>0</v>
      </c>
      <c r="H37" s="400">
        <v>0</v>
      </c>
      <c r="I37" s="198" t="s">
        <v>97</v>
      </c>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88"/>
      <c r="CO37" s="288"/>
      <c r="CP37" s="288"/>
      <c r="CQ37" s="288"/>
      <c r="CR37" s="288"/>
      <c r="CS37" s="288"/>
      <c r="CT37" s="288"/>
      <c r="CU37" s="288"/>
      <c r="CV37" s="288"/>
      <c r="CW37" s="288"/>
      <c r="CX37" s="288"/>
      <c r="CY37" s="288"/>
      <c r="CZ37" s="288"/>
      <c r="DA37" s="288"/>
      <c r="DB37" s="288"/>
      <c r="DC37" s="288"/>
      <c r="DD37" s="288"/>
      <c r="DE37" s="288"/>
      <c r="DF37" s="288"/>
      <c r="DG37" s="288"/>
      <c r="DH37" s="288"/>
      <c r="DI37" s="288"/>
      <c r="DJ37" s="288"/>
      <c r="DK37" s="288"/>
      <c r="DL37" s="288"/>
      <c r="DM37" s="288"/>
      <c r="DN37" s="288"/>
      <c r="DO37" s="288"/>
      <c r="DP37" s="288"/>
      <c r="DQ37" s="288"/>
      <c r="DR37" s="288"/>
      <c r="DS37" s="288"/>
      <c r="DT37" s="288"/>
      <c r="DU37" s="288"/>
      <c r="DV37" s="288"/>
      <c r="DW37" s="288"/>
      <c r="DX37" s="288"/>
      <c r="DY37" s="288"/>
      <c r="DZ37" s="288"/>
      <c r="EA37" s="288"/>
      <c r="EB37" s="288"/>
      <c r="EC37" s="288"/>
      <c r="ED37" s="288"/>
      <c r="EE37" s="288"/>
      <c r="EF37" s="288"/>
      <c r="EG37" s="288"/>
      <c r="EH37" s="288"/>
      <c r="EI37" s="288"/>
      <c r="EJ37" s="288"/>
      <c r="EK37" s="288"/>
      <c r="EL37" s="288"/>
      <c r="EM37" s="288"/>
      <c r="EN37" s="288"/>
      <c r="EO37" s="288"/>
      <c r="EP37" s="288"/>
      <c r="EQ37" s="288"/>
      <c r="ER37" s="288"/>
      <c r="ES37" s="288"/>
      <c r="ET37" s="288"/>
      <c r="EU37" s="288"/>
      <c r="EV37" s="288"/>
      <c r="EW37" s="288"/>
      <c r="EX37" s="288"/>
      <c r="EY37" s="288"/>
      <c r="EZ37" s="288"/>
      <c r="FA37" s="288"/>
      <c r="FB37" s="288"/>
      <c r="FC37" s="288"/>
      <c r="FD37" s="288"/>
      <c r="FE37" s="288"/>
      <c r="FF37" s="288"/>
      <c r="FG37" s="288"/>
      <c r="FH37" s="288"/>
      <c r="FI37" s="288"/>
      <c r="FJ37" s="288"/>
      <c r="FK37" s="288"/>
      <c r="FL37" s="288"/>
      <c r="FM37" s="288"/>
      <c r="FN37" s="288"/>
      <c r="FO37" s="288"/>
      <c r="FP37" s="288"/>
      <c r="FQ37" s="288"/>
      <c r="FR37" s="288"/>
      <c r="FS37" s="288"/>
      <c r="FT37" s="288"/>
      <c r="FU37" s="288"/>
      <c r="FV37" s="288"/>
      <c r="FW37" s="288"/>
      <c r="FX37" s="288"/>
      <c r="FY37" s="288"/>
      <c r="FZ37" s="288"/>
      <c r="GA37" s="288"/>
      <c r="GB37" s="288"/>
      <c r="GC37" s="288"/>
      <c r="GD37" s="288"/>
      <c r="GE37" s="288"/>
      <c r="GF37" s="288"/>
      <c r="GG37" s="288"/>
      <c r="GH37" s="288"/>
      <c r="GI37" s="288"/>
      <c r="GJ37" s="288"/>
      <c r="GK37" s="288"/>
      <c r="GL37" s="288"/>
      <c r="GM37" s="288"/>
      <c r="GN37" s="288"/>
      <c r="GO37" s="288"/>
      <c r="GP37" s="288"/>
      <c r="GQ37" s="288"/>
      <c r="GR37" s="288"/>
      <c r="GS37" s="288"/>
      <c r="GT37" s="288"/>
      <c r="GU37" s="288"/>
      <c r="GV37" s="288"/>
      <c r="GW37" s="288"/>
      <c r="GX37" s="288"/>
      <c r="GY37" s="288"/>
      <c r="GZ37" s="288"/>
      <c r="HA37" s="288"/>
      <c r="HB37" s="288"/>
      <c r="HC37" s="288"/>
      <c r="HD37" s="288"/>
      <c r="HE37" s="288"/>
      <c r="HF37" s="288"/>
      <c r="HG37" s="288"/>
      <c r="HH37" s="288"/>
      <c r="HI37" s="288"/>
      <c r="HJ37" s="288"/>
      <c r="HK37" s="288"/>
      <c r="HL37" s="288"/>
      <c r="HM37" s="288"/>
      <c r="HN37" s="288"/>
      <c r="HO37" s="288"/>
      <c r="HP37" s="288"/>
      <c r="HQ37" s="288"/>
      <c r="HR37" s="288"/>
      <c r="HS37" s="288"/>
      <c r="HT37" s="288"/>
      <c r="HU37" s="288"/>
      <c r="HV37" s="288"/>
      <c r="HW37" s="288"/>
      <c r="HX37" s="288"/>
      <c r="HY37" s="288"/>
      <c r="HZ37" s="288"/>
      <c r="IA37" s="288"/>
      <c r="IB37" s="288"/>
      <c r="IC37" s="288"/>
      <c r="ID37" s="288"/>
      <c r="IE37" s="288"/>
      <c r="IF37" s="288"/>
      <c r="IG37" s="288"/>
      <c r="IH37" s="288"/>
      <c r="II37" s="288"/>
      <c r="IJ37" s="288"/>
      <c r="IK37" s="288"/>
      <c r="IL37" s="288"/>
      <c r="IM37" s="288"/>
      <c r="IN37" s="288"/>
      <c r="IO37" s="288"/>
      <c r="IP37" s="288"/>
      <c r="IQ37" s="288"/>
      <c r="IR37" s="288"/>
      <c r="IS37" s="288"/>
      <c r="IT37" s="288"/>
      <c r="IU37" s="288"/>
      <c r="IV37" s="288"/>
      <c r="IW37" s="288"/>
    </row>
    <row r="38" spans="1:257" s="289" customFormat="1" ht="54" customHeight="1">
      <c r="A38" s="238" t="s">
        <v>128</v>
      </c>
      <c r="B38" s="251" t="s">
        <v>132</v>
      </c>
      <c r="C38" s="252" t="s">
        <v>97</v>
      </c>
      <c r="D38" s="400">
        <v>0</v>
      </c>
      <c r="E38" s="400">
        <v>0</v>
      </c>
      <c r="F38" s="425">
        <f t="shared" si="1"/>
        <v>0</v>
      </c>
      <c r="G38" s="400">
        <v>0</v>
      </c>
      <c r="H38" s="400">
        <v>0</v>
      </c>
      <c r="I38" s="198" t="s">
        <v>97</v>
      </c>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c r="BY38" s="288"/>
      <c r="BZ38" s="288"/>
      <c r="CA38" s="288"/>
      <c r="CB38" s="288"/>
      <c r="CC38" s="288"/>
      <c r="CD38" s="288"/>
      <c r="CE38" s="288"/>
      <c r="CF38" s="288"/>
      <c r="CG38" s="288"/>
      <c r="CH38" s="288"/>
      <c r="CI38" s="288"/>
      <c r="CJ38" s="288"/>
      <c r="CK38" s="288"/>
      <c r="CL38" s="288"/>
      <c r="CM38" s="288"/>
      <c r="CN38" s="288"/>
      <c r="CO38" s="288"/>
      <c r="CP38" s="288"/>
      <c r="CQ38" s="288"/>
      <c r="CR38" s="288"/>
      <c r="CS38" s="288"/>
      <c r="CT38" s="288"/>
      <c r="CU38" s="288"/>
      <c r="CV38" s="288"/>
      <c r="CW38" s="288"/>
      <c r="CX38" s="288"/>
      <c r="CY38" s="288"/>
      <c r="CZ38" s="288"/>
      <c r="DA38" s="288"/>
      <c r="DB38" s="288"/>
      <c r="DC38" s="288"/>
      <c r="DD38" s="288"/>
      <c r="DE38" s="288"/>
      <c r="DF38" s="288"/>
      <c r="DG38" s="288"/>
      <c r="DH38" s="288"/>
      <c r="DI38" s="288"/>
      <c r="DJ38" s="288"/>
      <c r="DK38" s="288"/>
      <c r="DL38" s="288"/>
      <c r="DM38" s="288"/>
      <c r="DN38" s="288"/>
      <c r="DO38" s="288"/>
      <c r="DP38" s="288"/>
      <c r="DQ38" s="288"/>
      <c r="DR38" s="288"/>
      <c r="DS38" s="288"/>
      <c r="DT38" s="288"/>
      <c r="DU38" s="288"/>
      <c r="DV38" s="288"/>
      <c r="DW38" s="288"/>
      <c r="DX38" s="288"/>
      <c r="DY38" s="288"/>
      <c r="DZ38" s="288"/>
      <c r="EA38" s="288"/>
      <c r="EB38" s="288"/>
      <c r="EC38" s="288"/>
      <c r="ED38" s="288"/>
      <c r="EE38" s="288"/>
      <c r="EF38" s="288"/>
      <c r="EG38" s="288"/>
      <c r="EH38" s="288"/>
      <c r="EI38" s="288"/>
      <c r="EJ38" s="288"/>
      <c r="EK38" s="288"/>
      <c r="EL38" s="288"/>
      <c r="EM38" s="288"/>
      <c r="EN38" s="288"/>
      <c r="EO38" s="288"/>
      <c r="EP38" s="288"/>
      <c r="EQ38" s="288"/>
      <c r="ER38" s="288"/>
      <c r="ES38" s="288"/>
      <c r="ET38" s="288"/>
      <c r="EU38" s="288"/>
      <c r="EV38" s="288"/>
      <c r="EW38" s="288"/>
      <c r="EX38" s="288"/>
      <c r="EY38" s="288"/>
      <c r="EZ38" s="288"/>
      <c r="FA38" s="288"/>
      <c r="FB38" s="288"/>
      <c r="FC38" s="288"/>
      <c r="FD38" s="288"/>
      <c r="FE38" s="288"/>
      <c r="FF38" s="288"/>
      <c r="FG38" s="288"/>
      <c r="FH38" s="288"/>
      <c r="FI38" s="288"/>
      <c r="FJ38" s="288"/>
      <c r="FK38" s="288"/>
      <c r="FL38" s="288"/>
      <c r="FM38" s="288"/>
      <c r="FN38" s="288"/>
      <c r="FO38" s="288"/>
      <c r="FP38" s="288"/>
      <c r="FQ38" s="288"/>
      <c r="FR38" s="288"/>
      <c r="FS38" s="288"/>
      <c r="FT38" s="288"/>
      <c r="FU38" s="288"/>
      <c r="FV38" s="288"/>
      <c r="FW38" s="288"/>
      <c r="FX38" s="288"/>
      <c r="FY38" s="288"/>
      <c r="FZ38" s="288"/>
      <c r="GA38" s="288"/>
      <c r="GB38" s="288"/>
      <c r="GC38" s="288"/>
      <c r="GD38" s="288"/>
      <c r="GE38" s="288"/>
      <c r="GF38" s="288"/>
      <c r="GG38" s="288"/>
      <c r="GH38" s="288"/>
      <c r="GI38" s="288"/>
      <c r="GJ38" s="288"/>
      <c r="GK38" s="288"/>
      <c r="GL38" s="288"/>
      <c r="GM38" s="288"/>
      <c r="GN38" s="288"/>
      <c r="GO38" s="288"/>
      <c r="GP38" s="288"/>
      <c r="GQ38" s="288"/>
      <c r="GR38" s="288"/>
      <c r="GS38" s="288"/>
      <c r="GT38" s="288"/>
      <c r="GU38" s="288"/>
      <c r="GV38" s="288"/>
      <c r="GW38" s="288"/>
      <c r="GX38" s="288"/>
      <c r="GY38" s="288"/>
      <c r="GZ38" s="288"/>
      <c r="HA38" s="288"/>
      <c r="HB38" s="288"/>
      <c r="HC38" s="288"/>
      <c r="HD38" s="288"/>
      <c r="HE38" s="288"/>
      <c r="HF38" s="288"/>
      <c r="HG38" s="288"/>
      <c r="HH38" s="288"/>
      <c r="HI38" s="288"/>
      <c r="HJ38" s="288"/>
      <c r="HK38" s="288"/>
      <c r="HL38" s="288"/>
      <c r="HM38" s="288"/>
      <c r="HN38" s="288"/>
      <c r="HO38" s="288"/>
      <c r="HP38" s="288"/>
      <c r="HQ38" s="288"/>
      <c r="HR38" s="288"/>
      <c r="HS38" s="288"/>
      <c r="HT38" s="288"/>
      <c r="HU38" s="288"/>
      <c r="HV38" s="288"/>
      <c r="HW38" s="288"/>
      <c r="HX38" s="288"/>
      <c r="HY38" s="288"/>
      <c r="HZ38" s="288"/>
      <c r="IA38" s="288"/>
      <c r="IB38" s="288"/>
      <c r="IC38" s="288"/>
      <c r="ID38" s="288"/>
      <c r="IE38" s="288"/>
      <c r="IF38" s="288"/>
      <c r="IG38" s="288"/>
      <c r="IH38" s="288"/>
      <c r="II38" s="288"/>
      <c r="IJ38" s="288"/>
      <c r="IK38" s="288"/>
      <c r="IL38" s="288"/>
      <c r="IM38" s="288"/>
      <c r="IN38" s="288"/>
      <c r="IO38" s="288"/>
      <c r="IP38" s="288"/>
      <c r="IQ38" s="288"/>
      <c r="IR38" s="288"/>
      <c r="IS38" s="288"/>
      <c r="IT38" s="288"/>
      <c r="IU38" s="288"/>
      <c r="IV38" s="288"/>
      <c r="IW38" s="288"/>
    </row>
    <row r="39" spans="1:257" s="289" customFormat="1" ht="23.25" customHeight="1">
      <c r="A39" s="238" t="s">
        <v>133</v>
      </c>
      <c r="B39" s="251" t="s">
        <v>129</v>
      </c>
      <c r="C39" s="252" t="s">
        <v>97</v>
      </c>
      <c r="D39" s="400">
        <v>0</v>
      </c>
      <c r="E39" s="400">
        <v>0</v>
      </c>
      <c r="F39" s="425">
        <f t="shared" si="1"/>
        <v>0</v>
      </c>
      <c r="G39" s="400">
        <v>0</v>
      </c>
      <c r="H39" s="400">
        <v>0</v>
      </c>
      <c r="I39" s="198" t="s">
        <v>97</v>
      </c>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c r="CI39" s="288"/>
      <c r="CJ39" s="288"/>
      <c r="CK39" s="288"/>
      <c r="CL39" s="288"/>
      <c r="CM39" s="288"/>
      <c r="CN39" s="288"/>
      <c r="CO39" s="288"/>
      <c r="CP39" s="288"/>
      <c r="CQ39" s="288"/>
      <c r="CR39" s="288"/>
      <c r="CS39" s="288"/>
      <c r="CT39" s="288"/>
      <c r="CU39" s="288"/>
      <c r="CV39" s="288"/>
      <c r="CW39" s="288"/>
      <c r="CX39" s="288"/>
      <c r="CY39" s="288"/>
      <c r="CZ39" s="288"/>
      <c r="DA39" s="288"/>
      <c r="DB39" s="288"/>
      <c r="DC39" s="288"/>
      <c r="DD39" s="288"/>
      <c r="DE39" s="288"/>
      <c r="DF39" s="288"/>
      <c r="DG39" s="288"/>
      <c r="DH39" s="288"/>
      <c r="DI39" s="288"/>
      <c r="DJ39" s="288"/>
      <c r="DK39" s="288"/>
      <c r="DL39" s="288"/>
      <c r="DM39" s="288"/>
      <c r="DN39" s="288"/>
      <c r="DO39" s="288"/>
      <c r="DP39" s="288"/>
      <c r="DQ39" s="288"/>
      <c r="DR39" s="288"/>
      <c r="DS39" s="288"/>
      <c r="DT39" s="288"/>
      <c r="DU39" s="288"/>
      <c r="DV39" s="288"/>
      <c r="DW39" s="288"/>
      <c r="DX39" s="288"/>
      <c r="DY39" s="288"/>
      <c r="DZ39" s="288"/>
      <c r="EA39" s="288"/>
      <c r="EB39" s="288"/>
      <c r="EC39" s="288"/>
      <c r="ED39" s="288"/>
      <c r="EE39" s="288"/>
      <c r="EF39" s="288"/>
      <c r="EG39" s="288"/>
      <c r="EH39" s="288"/>
      <c r="EI39" s="288"/>
      <c r="EJ39" s="288"/>
      <c r="EK39" s="288"/>
      <c r="EL39" s="288"/>
      <c r="EM39" s="288"/>
      <c r="EN39" s="288"/>
      <c r="EO39" s="288"/>
      <c r="EP39" s="288"/>
      <c r="EQ39" s="288"/>
      <c r="ER39" s="288"/>
      <c r="ES39" s="288"/>
      <c r="ET39" s="288"/>
      <c r="EU39" s="288"/>
      <c r="EV39" s="288"/>
      <c r="EW39" s="288"/>
      <c r="EX39" s="288"/>
      <c r="EY39" s="288"/>
      <c r="EZ39" s="288"/>
      <c r="FA39" s="288"/>
      <c r="FB39" s="288"/>
      <c r="FC39" s="288"/>
      <c r="FD39" s="288"/>
      <c r="FE39" s="288"/>
      <c r="FF39" s="288"/>
      <c r="FG39" s="288"/>
      <c r="FH39" s="288"/>
      <c r="FI39" s="288"/>
      <c r="FJ39" s="288"/>
      <c r="FK39" s="288"/>
      <c r="FL39" s="288"/>
      <c r="FM39" s="288"/>
      <c r="FN39" s="288"/>
      <c r="FO39" s="288"/>
      <c r="FP39" s="288"/>
      <c r="FQ39" s="288"/>
      <c r="FR39" s="288"/>
      <c r="FS39" s="288"/>
      <c r="FT39" s="288"/>
      <c r="FU39" s="288"/>
      <c r="FV39" s="288"/>
      <c r="FW39" s="288"/>
      <c r="FX39" s="288"/>
      <c r="FY39" s="288"/>
      <c r="FZ39" s="288"/>
      <c r="GA39" s="288"/>
      <c r="GB39" s="288"/>
      <c r="GC39" s="288"/>
      <c r="GD39" s="288"/>
      <c r="GE39" s="288"/>
      <c r="GF39" s="288"/>
      <c r="GG39" s="288"/>
      <c r="GH39" s="288"/>
      <c r="GI39" s="288"/>
      <c r="GJ39" s="288"/>
      <c r="GK39" s="288"/>
      <c r="GL39" s="288"/>
      <c r="GM39" s="288"/>
      <c r="GN39" s="288"/>
      <c r="GO39" s="288"/>
      <c r="GP39" s="288"/>
      <c r="GQ39" s="288"/>
      <c r="GR39" s="288"/>
      <c r="GS39" s="288"/>
      <c r="GT39" s="288"/>
      <c r="GU39" s="288"/>
      <c r="GV39" s="288"/>
      <c r="GW39" s="288"/>
      <c r="GX39" s="288"/>
      <c r="GY39" s="288"/>
      <c r="GZ39" s="288"/>
      <c r="HA39" s="288"/>
      <c r="HB39" s="288"/>
      <c r="HC39" s="288"/>
      <c r="HD39" s="288"/>
      <c r="HE39" s="288"/>
      <c r="HF39" s="288"/>
      <c r="HG39" s="288"/>
      <c r="HH39" s="288"/>
      <c r="HI39" s="288"/>
      <c r="HJ39" s="288"/>
      <c r="HK39" s="288"/>
      <c r="HL39" s="288"/>
      <c r="HM39" s="288"/>
      <c r="HN39" s="288"/>
      <c r="HO39" s="288"/>
      <c r="HP39" s="288"/>
      <c r="HQ39" s="288"/>
      <c r="HR39" s="288"/>
      <c r="HS39" s="288"/>
      <c r="HT39" s="288"/>
      <c r="HU39" s="288"/>
      <c r="HV39" s="288"/>
      <c r="HW39" s="288"/>
      <c r="HX39" s="288"/>
      <c r="HY39" s="288"/>
      <c r="HZ39" s="288"/>
      <c r="IA39" s="288"/>
      <c r="IB39" s="288"/>
      <c r="IC39" s="288"/>
      <c r="ID39" s="288"/>
      <c r="IE39" s="288"/>
      <c r="IF39" s="288"/>
      <c r="IG39" s="288"/>
      <c r="IH39" s="288"/>
      <c r="II39" s="288"/>
      <c r="IJ39" s="288"/>
      <c r="IK39" s="288"/>
      <c r="IL39" s="288"/>
      <c r="IM39" s="288"/>
      <c r="IN39" s="288"/>
      <c r="IO39" s="288"/>
      <c r="IP39" s="288"/>
      <c r="IQ39" s="288"/>
      <c r="IR39" s="288"/>
      <c r="IS39" s="288"/>
      <c r="IT39" s="288"/>
      <c r="IU39" s="288"/>
      <c r="IV39" s="288"/>
      <c r="IW39" s="288"/>
    </row>
    <row r="40" spans="1:257" s="289" customFormat="1" ht="54" customHeight="1">
      <c r="A40" s="238" t="s">
        <v>133</v>
      </c>
      <c r="B40" s="251" t="s">
        <v>130</v>
      </c>
      <c r="C40" s="252" t="s">
        <v>97</v>
      </c>
      <c r="D40" s="400">
        <v>0</v>
      </c>
      <c r="E40" s="400">
        <v>0</v>
      </c>
      <c r="F40" s="425">
        <f t="shared" si="1"/>
        <v>0</v>
      </c>
      <c r="G40" s="400">
        <v>0</v>
      </c>
      <c r="H40" s="400">
        <v>0</v>
      </c>
      <c r="I40" s="198" t="s">
        <v>97</v>
      </c>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c r="BZ40" s="288"/>
      <c r="CA40" s="288"/>
      <c r="CB40" s="288"/>
      <c r="CC40" s="288"/>
      <c r="CD40" s="288"/>
      <c r="CE40" s="288"/>
      <c r="CF40" s="288"/>
      <c r="CG40" s="288"/>
      <c r="CH40" s="288"/>
      <c r="CI40" s="288"/>
      <c r="CJ40" s="288"/>
      <c r="CK40" s="288"/>
      <c r="CL40" s="288"/>
      <c r="CM40" s="288"/>
      <c r="CN40" s="288"/>
      <c r="CO40" s="288"/>
      <c r="CP40" s="288"/>
      <c r="CQ40" s="288"/>
      <c r="CR40" s="288"/>
      <c r="CS40" s="288"/>
      <c r="CT40" s="288"/>
      <c r="CU40" s="288"/>
      <c r="CV40" s="288"/>
      <c r="CW40" s="288"/>
      <c r="CX40" s="288"/>
      <c r="CY40" s="288"/>
      <c r="CZ40" s="288"/>
      <c r="DA40" s="288"/>
      <c r="DB40" s="288"/>
      <c r="DC40" s="288"/>
      <c r="DD40" s="288"/>
      <c r="DE40" s="288"/>
      <c r="DF40" s="288"/>
      <c r="DG40" s="288"/>
      <c r="DH40" s="288"/>
      <c r="DI40" s="288"/>
      <c r="DJ40" s="288"/>
      <c r="DK40" s="288"/>
      <c r="DL40" s="288"/>
      <c r="DM40" s="288"/>
      <c r="DN40" s="288"/>
      <c r="DO40" s="288"/>
      <c r="DP40" s="288"/>
      <c r="DQ40" s="288"/>
      <c r="DR40" s="288"/>
      <c r="DS40" s="288"/>
      <c r="DT40" s="288"/>
      <c r="DU40" s="288"/>
      <c r="DV40" s="288"/>
      <c r="DW40" s="288"/>
      <c r="DX40" s="288"/>
      <c r="DY40" s="288"/>
      <c r="DZ40" s="288"/>
      <c r="EA40" s="288"/>
      <c r="EB40" s="288"/>
      <c r="EC40" s="288"/>
      <c r="ED40" s="288"/>
      <c r="EE40" s="288"/>
      <c r="EF40" s="288"/>
      <c r="EG40" s="288"/>
      <c r="EH40" s="288"/>
      <c r="EI40" s="288"/>
      <c r="EJ40" s="288"/>
      <c r="EK40" s="288"/>
      <c r="EL40" s="288"/>
      <c r="EM40" s="288"/>
      <c r="EN40" s="288"/>
      <c r="EO40" s="288"/>
      <c r="EP40" s="288"/>
      <c r="EQ40" s="288"/>
      <c r="ER40" s="288"/>
      <c r="ES40" s="288"/>
      <c r="ET40" s="288"/>
      <c r="EU40" s="288"/>
      <c r="EV40" s="288"/>
      <c r="EW40" s="288"/>
      <c r="EX40" s="288"/>
      <c r="EY40" s="288"/>
      <c r="EZ40" s="288"/>
      <c r="FA40" s="288"/>
      <c r="FB40" s="288"/>
      <c r="FC40" s="288"/>
      <c r="FD40" s="288"/>
      <c r="FE40" s="288"/>
      <c r="FF40" s="288"/>
      <c r="FG40" s="288"/>
      <c r="FH40" s="288"/>
      <c r="FI40" s="288"/>
      <c r="FJ40" s="288"/>
      <c r="FK40" s="288"/>
      <c r="FL40" s="288"/>
      <c r="FM40" s="288"/>
      <c r="FN40" s="288"/>
      <c r="FO40" s="288"/>
      <c r="FP40" s="288"/>
      <c r="FQ40" s="288"/>
      <c r="FR40" s="288"/>
      <c r="FS40" s="288"/>
      <c r="FT40" s="288"/>
      <c r="FU40" s="288"/>
      <c r="FV40" s="288"/>
      <c r="FW40" s="288"/>
      <c r="FX40" s="288"/>
      <c r="FY40" s="288"/>
      <c r="FZ40" s="288"/>
      <c r="GA40" s="288"/>
      <c r="GB40" s="288"/>
      <c r="GC40" s="288"/>
      <c r="GD40" s="288"/>
      <c r="GE40" s="288"/>
      <c r="GF40" s="288"/>
      <c r="GG40" s="288"/>
      <c r="GH40" s="288"/>
      <c r="GI40" s="288"/>
      <c r="GJ40" s="288"/>
      <c r="GK40" s="288"/>
      <c r="GL40" s="288"/>
      <c r="GM40" s="288"/>
      <c r="GN40" s="288"/>
      <c r="GO40" s="288"/>
      <c r="GP40" s="288"/>
      <c r="GQ40" s="288"/>
      <c r="GR40" s="288"/>
      <c r="GS40" s="288"/>
      <c r="GT40" s="288"/>
      <c r="GU40" s="288"/>
      <c r="GV40" s="288"/>
      <c r="GW40" s="288"/>
      <c r="GX40" s="288"/>
      <c r="GY40" s="288"/>
      <c r="GZ40" s="288"/>
      <c r="HA40" s="288"/>
      <c r="HB40" s="288"/>
      <c r="HC40" s="288"/>
      <c r="HD40" s="288"/>
      <c r="HE40" s="288"/>
      <c r="HF40" s="288"/>
      <c r="HG40" s="288"/>
      <c r="HH40" s="288"/>
      <c r="HI40" s="288"/>
      <c r="HJ40" s="288"/>
      <c r="HK40" s="288"/>
      <c r="HL40" s="288"/>
      <c r="HM40" s="288"/>
      <c r="HN40" s="288"/>
      <c r="HO40" s="288"/>
      <c r="HP40" s="288"/>
      <c r="HQ40" s="288"/>
      <c r="HR40" s="288"/>
      <c r="HS40" s="288"/>
      <c r="HT40" s="288"/>
      <c r="HU40" s="288"/>
      <c r="HV40" s="288"/>
      <c r="HW40" s="288"/>
      <c r="HX40" s="288"/>
      <c r="HY40" s="288"/>
      <c r="HZ40" s="288"/>
      <c r="IA40" s="288"/>
      <c r="IB40" s="288"/>
      <c r="IC40" s="288"/>
      <c r="ID40" s="288"/>
      <c r="IE40" s="288"/>
      <c r="IF40" s="288"/>
      <c r="IG40" s="288"/>
      <c r="IH40" s="288"/>
      <c r="II40" s="288"/>
      <c r="IJ40" s="288"/>
      <c r="IK40" s="288"/>
      <c r="IL40" s="288"/>
      <c r="IM40" s="288"/>
      <c r="IN40" s="288"/>
      <c r="IO40" s="288"/>
      <c r="IP40" s="288"/>
      <c r="IQ40" s="288"/>
      <c r="IR40" s="288"/>
      <c r="IS40" s="288"/>
      <c r="IT40" s="288"/>
      <c r="IU40" s="288"/>
      <c r="IV40" s="288"/>
      <c r="IW40" s="288"/>
    </row>
    <row r="41" spans="1:257" s="289" customFormat="1" ht="62.25" customHeight="1">
      <c r="A41" s="238" t="s">
        <v>133</v>
      </c>
      <c r="B41" s="251" t="s">
        <v>131</v>
      </c>
      <c r="C41" s="252" t="s">
        <v>97</v>
      </c>
      <c r="D41" s="400">
        <v>0</v>
      </c>
      <c r="E41" s="400">
        <v>0</v>
      </c>
      <c r="F41" s="425">
        <f t="shared" si="1"/>
        <v>0</v>
      </c>
      <c r="G41" s="400">
        <v>0</v>
      </c>
      <c r="H41" s="400">
        <v>0</v>
      </c>
      <c r="I41" s="198" t="s">
        <v>97</v>
      </c>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c r="CI41" s="288"/>
      <c r="CJ41" s="288"/>
      <c r="CK41" s="288"/>
      <c r="CL41" s="288"/>
      <c r="CM41" s="288"/>
      <c r="CN41" s="288"/>
      <c r="CO41" s="288"/>
      <c r="CP41" s="288"/>
      <c r="CQ41" s="288"/>
      <c r="CR41" s="288"/>
      <c r="CS41" s="288"/>
      <c r="CT41" s="288"/>
      <c r="CU41" s="288"/>
      <c r="CV41" s="288"/>
      <c r="CW41" s="288"/>
      <c r="CX41" s="288"/>
      <c r="CY41" s="288"/>
      <c r="CZ41" s="288"/>
      <c r="DA41" s="288"/>
      <c r="DB41" s="288"/>
      <c r="DC41" s="288"/>
      <c r="DD41" s="288"/>
      <c r="DE41" s="288"/>
      <c r="DF41" s="288"/>
      <c r="DG41" s="288"/>
      <c r="DH41" s="288"/>
      <c r="DI41" s="288"/>
      <c r="DJ41" s="288"/>
      <c r="DK41" s="288"/>
      <c r="DL41" s="288"/>
      <c r="DM41" s="288"/>
      <c r="DN41" s="288"/>
      <c r="DO41" s="288"/>
      <c r="DP41" s="288"/>
      <c r="DQ41" s="288"/>
      <c r="DR41" s="288"/>
      <c r="DS41" s="288"/>
      <c r="DT41" s="288"/>
      <c r="DU41" s="288"/>
      <c r="DV41" s="288"/>
      <c r="DW41" s="288"/>
      <c r="DX41" s="288"/>
      <c r="DY41" s="288"/>
      <c r="DZ41" s="288"/>
      <c r="EA41" s="288"/>
      <c r="EB41" s="288"/>
      <c r="EC41" s="288"/>
      <c r="ED41" s="288"/>
      <c r="EE41" s="288"/>
      <c r="EF41" s="288"/>
      <c r="EG41" s="288"/>
      <c r="EH41" s="288"/>
      <c r="EI41" s="288"/>
      <c r="EJ41" s="288"/>
      <c r="EK41" s="288"/>
      <c r="EL41" s="288"/>
      <c r="EM41" s="288"/>
      <c r="EN41" s="288"/>
      <c r="EO41" s="288"/>
      <c r="EP41" s="288"/>
      <c r="EQ41" s="288"/>
      <c r="ER41" s="288"/>
      <c r="ES41" s="288"/>
      <c r="ET41" s="288"/>
      <c r="EU41" s="288"/>
      <c r="EV41" s="288"/>
      <c r="EW41" s="288"/>
      <c r="EX41" s="288"/>
      <c r="EY41" s="288"/>
      <c r="EZ41" s="288"/>
      <c r="FA41" s="288"/>
      <c r="FB41" s="288"/>
      <c r="FC41" s="288"/>
      <c r="FD41" s="288"/>
      <c r="FE41" s="288"/>
      <c r="FF41" s="288"/>
      <c r="FG41" s="288"/>
      <c r="FH41" s="288"/>
      <c r="FI41" s="288"/>
      <c r="FJ41" s="288"/>
      <c r="FK41" s="288"/>
      <c r="FL41" s="288"/>
      <c r="FM41" s="288"/>
      <c r="FN41" s="288"/>
      <c r="FO41" s="288"/>
      <c r="FP41" s="288"/>
      <c r="FQ41" s="288"/>
      <c r="FR41" s="288"/>
      <c r="FS41" s="288"/>
      <c r="FT41" s="288"/>
      <c r="FU41" s="288"/>
      <c r="FV41" s="288"/>
      <c r="FW41" s="288"/>
      <c r="FX41" s="288"/>
      <c r="FY41" s="288"/>
      <c r="FZ41" s="288"/>
      <c r="GA41" s="288"/>
      <c r="GB41" s="288"/>
      <c r="GC41" s="288"/>
      <c r="GD41" s="288"/>
      <c r="GE41" s="288"/>
      <c r="GF41" s="288"/>
      <c r="GG41" s="288"/>
      <c r="GH41" s="288"/>
      <c r="GI41" s="288"/>
      <c r="GJ41" s="288"/>
      <c r="GK41" s="288"/>
      <c r="GL41" s="288"/>
      <c r="GM41" s="288"/>
      <c r="GN41" s="288"/>
      <c r="GO41" s="288"/>
      <c r="GP41" s="288"/>
      <c r="GQ41" s="288"/>
      <c r="GR41" s="288"/>
      <c r="GS41" s="288"/>
      <c r="GT41" s="288"/>
      <c r="GU41" s="288"/>
      <c r="GV41" s="288"/>
      <c r="GW41" s="288"/>
      <c r="GX41" s="288"/>
      <c r="GY41" s="288"/>
      <c r="GZ41" s="288"/>
      <c r="HA41" s="288"/>
      <c r="HB41" s="288"/>
      <c r="HC41" s="288"/>
      <c r="HD41" s="288"/>
      <c r="HE41" s="288"/>
      <c r="HF41" s="288"/>
      <c r="HG41" s="288"/>
      <c r="HH41" s="288"/>
      <c r="HI41" s="288"/>
      <c r="HJ41" s="288"/>
      <c r="HK41" s="288"/>
      <c r="HL41" s="288"/>
      <c r="HM41" s="288"/>
      <c r="HN41" s="288"/>
      <c r="HO41" s="288"/>
      <c r="HP41" s="288"/>
      <c r="HQ41" s="288"/>
      <c r="HR41" s="288"/>
      <c r="HS41" s="288"/>
      <c r="HT41" s="288"/>
      <c r="HU41" s="288"/>
      <c r="HV41" s="288"/>
      <c r="HW41" s="288"/>
      <c r="HX41" s="288"/>
      <c r="HY41" s="288"/>
      <c r="HZ41" s="288"/>
      <c r="IA41" s="288"/>
      <c r="IB41" s="288"/>
      <c r="IC41" s="288"/>
      <c r="ID41" s="288"/>
      <c r="IE41" s="288"/>
      <c r="IF41" s="288"/>
      <c r="IG41" s="288"/>
      <c r="IH41" s="288"/>
      <c r="II41" s="288"/>
      <c r="IJ41" s="288"/>
      <c r="IK41" s="288"/>
      <c r="IL41" s="288"/>
      <c r="IM41" s="288"/>
      <c r="IN41" s="288"/>
      <c r="IO41" s="288"/>
      <c r="IP41" s="288"/>
      <c r="IQ41" s="288"/>
      <c r="IR41" s="288"/>
      <c r="IS41" s="288"/>
      <c r="IT41" s="288"/>
      <c r="IU41" s="288"/>
      <c r="IV41" s="288"/>
      <c r="IW41" s="288"/>
    </row>
    <row r="42" spans="1:257" s="289" customFormat="1" ht="53.25" customHeight="1">
      <c r="A42" s="238" t="s">
        <v>133</v>
      </c>
      <c r="B42" s="251" t="s">
        <v>134</v>
      </c>
      <c r="C42" s="252" t="s">
        <v>97</v>
      </c>
      <c r="D42" s="400">
        <v>0</v>
      </c>
      <c r="E42" s="400">
        <v>0</v>
      </c>
      <c r="F42" s="425">
        <f t="shared" si="1"/>
        <v>0</v>
      </c>
      <c r="G42" s="400">
        <v>0</v>
      </c>
      <c r="H42" s="400">
        <v>0</v>
      </c>
      <c r="I42" s="198" t="s">
        <v>97</v>
      </c>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c r="DV42" s="288"/>
      <c r="DW42" s="288"/>
      <c r="DX42" s="288"/>
      <c r="DY42" s="288"/>
      <c r="DZ42" s="288"/>
      <c r="EA42" s="288"/>
      <c r="EB42" s="288"/>
      <c r="EC42" s="288"/>
      <c r="ED42" s="288"/>
      <c r="EE42" s="288"/>
      <c r="EF42" s="288"/>
      <c r="EG42" s="288"/>
      <c r="EH42" s="288"/>
      <c r="EI42" s="288"/>
      <c r="EJ42" s="288"/>
      <c r="EK42" s="288"/>
      <c r="EL42" s="288"/>
      <c r="EM42" s="288"/>
      <c r="EN42" s="288"/>
      <c r="EO42" s="288"/>
      <c r="EP42" s="288"/>
      <c r="EQ42" s="288"/>
      <c r="ER42" s="288"/>
      <c r="ES42" s="288"/>
      <c r="ET42" s="288"/>
      <c r="EU42" s="288"/>
      <c r="EV42" s="288"/>
      <c r="EW42" s="288"/>
      <c r="EX42" s="288"/>
      <c r="EY42" s="288"/>
      <c r="EZ42" s="288"/>
      <c r="FA42" s="288"/>
      <c r="FB42" s="288"/>
      <c r="FC42" s="288"/>
      <c r="FD42" s="288"/>
      <c r="FE42" s="288"/>
      <c r="FF42" s="288"/>
      <c r="FG42" s="288"/>
      <c r="FH42" s="288"/>
      <c r="FI42" s="288"/>
      <c r="FJ42" s="288"/>
      <c r="FK42" s="288"/>
      <c r="FL42" s="288"/>
      <c r="FM42" s="288"/>
      <c r="FN42" s="288"/>
      <c r="FO42" s="288"/>
      <c r="FP42" s="288"/>
      <c r="FQ42" s="288"/>
      <c r="FR42" s="288"/>
      <c r="FS42" s="288"/>
      <c r="FT42" s="288"/>
      <c r="FU42" s="288"/>
      <c r="FV42" s="288"/>
      <c r="FW42" s="288"/>
      <c r="FX42" s="288"/>
      <c r="FY42" s="288"/>
      <c r="FZ42" s="288"/>
      <c r="GA42" s="288"/>
      <c r="GB42" s="288"/>
      <c r="GC42" s="288"/>
      <c r="GD42" s="288"/>
      <c r="GE42" s="288"/>
      <c r="GF42" s="288"/>
      <c r="GG42" s="288"/>
      <c r="GH42" s="288"/>
      <c r="GI42" s="288"/>
      <c r="GJ42" s="288"/>
      <c r="GK42" s="288"/>
      <c r="GL42" s="288"/>
      <c r="GM42" s="288"/>
      <c r="GN42" s="288"/>
      <c r="GO42" s="288"/>
      <c r="GP42" s="288"/>
      <c r="GQ42" s="288"/>
      <c r="GR42" s="288"/>
      <c r="GS42" s="288"/>
      <c r="GT42" s="288"/>
      <c r="GU42" s="288"/>
      <c r="GV42" s="288"/>
      <c r="GW42" s="288"/>
      <c r="GX42" s="288"/>
      <c r="GY42" s="288"/>
      <c r="GZ42" s="288"/>
      <c r="HA42" s="288"/>
      <c r="HB42" s="288"/>
      <c r="HC42" s="288"/>
      <c r="HD42" s="288"/>
      <c r="HE42" s="288"/>
      <c r="HF42" s="288"/>
      <c r="HG42" s="288"/>
      <c r="HH42" s="288"/>
      <c r="HI42" s="288"/>
      <c r="HJ42" s="288"/>
      <c r="HK42" s="288"/>
      <c r="HL42" s="288"/>
      <c r="HM42" s="288"/>
      <c r="HN42" s="288"/>
      <c r="HO42" s="288"/>
      <c r="HP42" s="288"/>
      <c r="HQ42" s="288"/>
      <c r="HR42" s="288"/>
      <c r="HS42" s="288"/>
      <c r="HT42" s="288"/>
      <c r="HU42" s="288"/>
      <c r="HV42" s="288"/>
      <c r="HW42" s="288"/>
      <c r="HX42" s="288"/>
      <c r="HY42" s="288"/>
      <c r="HZ42" s="288"/>
      <c r="IA42" s="288"/>
      <c r="IB42" s="288"/>
      <c r="IC42" s="288"/>
      <c r="ID42" s="288"/>
      <c r="IE42" s="288"/>
      <c r="IF42" s="288"/>
      <c r="IG42" s="288"/>
      <c r="IH42" s="288"/>
      <c r="II42" s="288"/>
      <c r="IJ42" s="288"/>
      <c r="IK42" s="288"/>
      <c r="IL42" s="288"/>
      <c r="IM42" s="288"/>
      <c r="IN42" s="288"/>
      <c r="IO42" s="288"/>
      <c r="IP42" s="288"/>
      <c r="IQ42" s="288"/>
      <c r="IR42" s="288"/>
      <c r="IS42" s="288"/>
      <c r="IT42" s="288"/>
      <c r="IU42" s="288"/>
      <c r="IV42" s="288"/>
      <c r="IW42" s="288"/>
    </row>
    <row r="43" spans="1:257" s="289" customFormat="1" ht="53.25" customHeight="1">
      <c r="A43" s="238" t="s">
        <v>135</v>
      </c>
      <c r="B43" s="251" t="s">
        <v>136</v>
      </c>
      <c r="C43" s="252" t="s">
        <v>97</v>
      </c>
      <c r="D43" s="400">
        <v>0</v>
      </c>
      <c r="E43" s="400">
        <v>0</v>
      </c>
      <c r="F43" s="425">
        <f t="shared" si="1"/>
        <v>0</v>
      </c>
      <c r="G43" s="400">
        <v>0</v>
      </c>
      <c r="H43" s="400">
        <v>0</v>
      </c>
      <c r="I43" s="198" t="s">
        <v>97</v>
      </c>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c r="DM43" s="288"/>
      <c r="DN43" s="288"/>
      <c r="DO43" s="288"/>
      <c r="DP43" s="288"/>
      <c r="DQ43" s="288"/>
      <c r="DR43" s="288"/>
      <c r="DS43" s="288"/>
      <c r="DT43" s="288"/>
      <c r="DU43" s="288"/>
      <c r="DV43" s="288"/>
      <c r="DW43" s="288"/>
      <c r="DX43" s="288"/>
      <c r="DY43" s="288"/>
      <c r="DZ43" s="288"/>
      <c r="EA43" s="288"/>
      <c r="EB43" s="288"/>
      <c r="EC43" s="288"/>
      <c r="ED43" s="288"/>
      <c r="EE43" s="288"/>
      <c r="EF43" s="288"/>
      <c r="EG43" s="288"/>
      <c r="EH43" s="288"/>
      <c r="EI43" s="288"/>
      <c r="EJ43" s="288"/>
      <c r="EK43" s="288"/>
      <c r="EL43" s="288"/>
      <c r="EM43" s="288"/>
      <c r="EN43" s="288"/>
      <c r="EO43" s="288"/>
      <c r="EP43" s="288"/>
      <c r="EQ43" s="288"/>
      <c r="ER43" s="288"/>
      <c r="ES43" s="288"/>
      <c r="ET43" s="288"/>
      <c r="EU43" s="288"/>
      <c r="EV43" s="288"/>
      <c r="EW43" s="288"/>
      <c r="EX43" s="288"/>
      <c r="EY43" s="288"/>
      <c r="EZ43" s="288"/>
      <c r="FA43" s="288"/>
      <c r="FB43" s="288"/>
      <c r="FC43" s="288"/>
      <c r="FD43" s="288"/>
      <c r="FE43" s="288"/>
      <c r="FF43" s="288"/>
      <c r="FG43" s="288"/>
      <c r="FH43" s="288"/>
      <c r="FI43" s="288"/>
      <c r="FJ43" s="288"/>
      <c r="FK43" s="288"/>
      <c r="FL43" s="288"/>
      <c r="FM43" s="288"/>
      <c r="FN43" s="288"/>
      <c r="FO43" s="288"/>
      <c r="FP43" s="288"/>
      <c r="FQ43" s="288"/>
      <c r="FR43" s="288"/>
      <c r="FS43" s="288"/>
      <c r="FT43" s="288"/>
      <c r="FU43" s="288"/>
      <c r="FV43" s="288"/>
      <c r="FW43" s="288"/>
      <c r="FX43" s="288"/>
      <c r="FY43" s="288"/>
      <c r="FZ43" s="288"/>
      <c r="GA43" s="288"/>
      <c r="GB43" s="288"/>
      <c r="GC43" s="288"/>
      <c r="GD43" s="288"/>
      <c r="GE43" s="288"/>
      <c r="GF43" s="288"/>
      <c r="GG43" s="288"/>
      <c r="GH43" s="288"/>
      <c r="GI43" s="288"/>
      <c r="GJ43" s="288"/>
      <c r="GK43" s="288"/>
      <c r="GL43" s="288"/>
      <c r="GM43" s="288"/>
      <c r="GN43" s="288"/>
      <c r="GO43" s="288"/>
      <c r="GP43" s="288"/>
      <c r="GQ43" s="288"/>
      <c r="GR43" s="288"/>
      <c r="GS43" s="288"/>
      <c r="GT43" s="288"/>
      <c r="GU43" s="288"/>
      <c r="GV43" s="288"/>
      <c r="GW43" s="288"/>
      <c r="GX43" s="288"/>
      <c r="GY43" s="288"/>
      <c r="GZ43" s="288"/>
      <c r="HA43" s="288"/>
      <c r="HB43" s="288"/>
      <c r="HC43" s="288"/>
      <c r="HD43" s="288"/>
      <c r="HE43" s="288"/>
      <c r="HF43" s="288"/>
      <c r="HG43" s="288"/>
      <c r="HH43" s="288"/>
      <c r="HI43" s="288"/>
      <c r="HJ43" s="288"/>
      <c r="HK43" s="288"/>
      <c r="HL43" s="288"/>
      <c r="HM43" s="288"/>
      <c r="HN43" s="288"/>
      <c r="HO43" s="288"/>
      <c r="HP43" s="288"/>
      <c r="HQ43" s="288"/>
      <c r="HR43" s="288"/>
      <c r="HS43" s="288"/>
      <c r="HT43" s="288"/>
      <c r="HU43" s="288"/>
      <c r="HV43" s="288"/>
      <c r="HW43" s="288"/>
      <c r="HX43" s="288"/>
      <c r="HY43" s="288"/>
      <c r="HZ43" s="288"/>
      <c r="IA43" s="288"/>
      <c r="IB43" s="288"/>
      <c r="IC43" s="288"/>
      <c r="ID43" s="288"/>
      <c r="IE43" s="288"/>
      <c r="IF43" s="288"/>
      <c r="IG43" s="288"/>
      <c r="IH43" s="288"/>
      <c r="II43" s="288"/>
      <c r="IJ43" s="288"/>
      <c r="IK43" s="288"/>
      <c r="IL43" s="288"/>
      <c r="IM43" s="288"/>
      <c r="IN43" s="288"/>
      <c r="IO43" s="288"/>
      <c r="IP43" s="288"/>
      <c r="IQ43" s="288"/>
      <c r="IR43" s="288"/>
      <c r="IS43" s="288"/>
      <c r="IT43" s="288"/>
      <c r="IU43" s="288"/>
      <c r="IV43" s="288"/>
      <c r="IW43" s="288"/>
    </row>
    <row r="44" spans="1:257" s="289" customFormat="1" ht="20.25" customHeight="1">
      <c r="A44" s="238" t="s">
        <v>137</v>
      </c>
      <c r="B44" s="251" t="s">
        <v>138</v>
      </c>
      <c r="C44" s="252" t="s">
        <v>97</v>
      </c>
      <c r="D44" s="400">
        <v>0</v>
      </c>
      <c r="E44" s="400">
        <v>0</v>
      </c>
      <c r="F44" s="425">
        <f t="shared" si="1"/>
        <v>0</v>
      </c>
      <c r="G44" s="400">
        <v>0</v>
      </c>
      <c r="H44" s="400">
        <v>0</v>
      </c>
      <c r="I44" s="198" t="s">
        <v>97</v>
      </c>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c r="EJ44" s="288"/>
      <c r="EK44" s="288"/>
      <c r="EL44" s="288"/>
      <c r="EM44" s="288"/>
      <c r="EN44" s="288"/>
      <c r="EO44" s="288"/>
      <c r="EP44" s="288"/>
      <c r="EQ44" s="288"/>
      <c r="ER44" s="288"/>
      <c r="ES44" s="288"/>
      <c r="ET44" s="288"/>
      <c r="EU44" s="288"/>
      <c r="EV44" s="288"/>
      <c r="EW44" s="288"/>
      <c r="EX44" s="288"/>
      <c r="EY44" s="288"/>
      <c r="EZ44" s="288"/>
      <c r="FA44" s="288"/>
      <c r="FB44" s="288"/>
      <c r="FC44" s="288"/>
      <c r="FD44" s="288"/>
      <c r="FE44" s="288"/>
      <c r="FF44" s="288"/>
      <c r="FG44" s="288"/>
      <c r="FH44" s="288"/>
      <c r="FI44" s="288"/>
      <c r="FJ44" s="288"/>
      <c r="FK44" s="288"/>
      <c r="FL44" s="288"/>
      <c r="FM44" s="288"/>
      <c r="FN44" s="288"/>
      <c r="FO44" s="288"/>
      <c r="FP44" s="288"/>
      <c r="FQ44" s="288"/>
      <c r="FR44" s="288"/>
      <c r="FS44" s="288"/>
      <c r="FT44" s="288"/>
      <c r="FU44" s="288"/>
      <c r="FV44" s="288"/>
      <c r="FW44" s="288"/>
      <c r="FX44" s="288"/>
      <c r="FY44" s="288"/>
      <c r="FZ44" s="288"/>
      <c r="GA44" s="288"/>
      <c r="GB44" s="288"/>
      <c r="GC44" s="288"/>
      <c r="GD44" s="288"/>
      <c r="GE44" s="288"/>
      <c r="GF44" s="288"/>
      <c r="GG44" s="288"/>
      <c r="GH44" s="288"/>
      <c r="GI44" s="288"/>
      <c r="GJ44" s="288"/>
      <c r="GK44" s="288"/>
      <c r="GL44" s="288"/>
      <c r="GM44" s="288"/>
      <c r="GN44" s="288"/>
      <c r="GO44" s="288"/>
      <c r="GP44" s="288"/>
      <c r="GQ44" s="288"/>
      <c r="GR44" s="288"/>
      <c r="GS44" s="288"/>
      <c r="GT44" s="288"/>
      <c r="GU44" s="288"/>
      <c r="GV44" s="288"/>
      <c r="GW44" s="288"/>
      <c r="GX44" s="288"/>
      <c r="GY44" s="288"/>
      <c r="GZ44" s="288"/>
      <c r="HA44" s="288"/>
      <c r="HB44" s="288"/>
      <c r="HC44" s="288"/>
      <c r="HD44" s="288"/>
      <c r="HE44" s="288"/>
      <c r="HF44" s="288"/>
      <c r="HG44" s="288"/>
      <c r="HH44" s="288"/>
      <c r="HI44" s="288"/>
      <c r="HJ44" s="288"/>
      <c r="HK44" s="288"/>
      <c r="HL44" s="288"/>
      <c r="HM44" s="288"/>
      <c r="HN44" s="288"/>
      <c r="HO44" s="288"/>
      <c r="HP44" s="288"/>
      <c r="HQ44" s="288"/>
      <c r="HR44" s="288"/>
      <c r="HS44" s="288"/>
      <c r="HT44" s="288"/>
      <c r="HU44" s="288"/>
      <c r="HV44" s="288"/>
      <c r="HW44" s="288"/>
      <c r="HX44" s="288"/>
      <c r="HY44" s="288"/>
      <c r="HZ44" s="288"/>
      <c r="IA44" s="288"/>
      <c r="IB44" s="288"/>
      <c r="IC44" s="288"/>
      <c r="ID44" s="288"/>
      <c r="IE44" s="288"/>
      <c r="IF44" s="288"/>
      <c r="IG44" s="288"/>
      <c r="IH44" s="288"/>
      <c r="II44" s="288"/>
      <c r="IJ44" s="288"/>
      <c r="IK44" s="288"/>
      <c r="IL44" s="288"/>
      <c r="IM44" s="288"/>
      <c r="IN44" s="288"/>
      <c r="IO44" s="288"/>
      <c r="IP44" s="288"/>
      <c r="IQ44" s="288"/>
      <c r="IR44" s="288"/>
      <c r="IS44" s="288"/>
      <c r="IT44" s="288"/>
      <c r="IU44" s="288"/>
      <c r="IV44" s="288"/>
      <c r="IW44" s="288"/>
    </row>
    <row r="45" spans="1:257" s="289" customFormat="1" ht="54" customHeight="1">
      <c r="A45" s="238" t="s">
        <v>139</v>
      </c>
      <c r="B45" s="251" t="s">
        <v>140</v>
      </c>
      <c r="C45" s="252" t="s">
        <v>97</v>
      </c>
      <c r="D45" s="400">
        <v>0</v>
      </c>
      <c r="E45" s="400">
        <v>0</v>
      </c>
      <c r="F45" s="425">
        <f t="shared" si="1"/>
        <v>0</v>
      </c>
      <c r="G45" s="400">
        <v>0</v>
      </c>
      <c r="H45" s="400">
        <v>0</v>
      </c>
      <c r="I45" s="198" t="s">
        <v>97</v>
      </c>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c r="EJ45" s="288"/>
      <c r="EK45" s="288"/>
      <c r="EL45" s="288"/>
      <c r="EM45" s="288"/>
      <c r="EN45" s="288"/>
      <c r="EO45" s="288"/>
      <c r="EP45" s="288"/>
      <c r="EQ45" s="288"/>
      <c r="ER45" s="288"/>
      <c r="ES45" s="288"/>
      <c r="ET45" s="288"/>
      <c r="EU45" s="288"/>
      <c r="EV45" s="288"/>
      <c r="EW45" s="288"/>
      <c r="EX45" s="288"/>
      <c r="EY45" s="288"/>
      <c r="EZ45" s="288"/>
      <c r="FA45" s="288"/>
      <c r="FB45" s="288"/>
      <c r="FC45" s="288"/>
      <c r="FD45" s="288"/>
      <c r="FE45" s="288"/>
      <c r="FF45" s="288"/>
      <c r="FG45" s="288"/>
      <c r="FH45" s="288"/>
      <c r="FI45" s="288"/>
      <c r="FJ45" s="288"/>
      <c r="FK45" s="288"/>
      <c r="FL45" s="288"/>
      <c r="FM45" s="288"/>
      <c r="FN45" s="288"/>
      <c r="FO45" s="288"/>
      <c r="FP45" s="288"/>
      <c r="FQ45" s="288"/>
      <c r="FR45" s="288"/>
      <c r="FS45" s="288"/>
      <c r="FT45" s="288"/>
      <c r="FU45" s="288"/>
      <c r="FV45" s="288"/>
      <c r="FW45" s="288"/>
      <c r="FX45" s="288"/>
      <c r="FY45" s="288"/>
      <c r="FZ45" s="288"/>
      <c r="GA45" s="288"/>
      <c r="GB45" s="288"/>
      <c r="GC45" s="288"/>
      <c r="GD45" s="288"/>
      <c r="GE45" s="288"/>
      <c r="GF45" s="288"/>
      <c r="GG45" s="288"/>
      <c r="GH45" s="288"/>
      <c r="GI45" s="288"/>
      <c r="GJ45" s="288"/>
      <c r="GK45" s="288"/>
      <c r="GL45" s="288"/>
      <c r="GM45" s="288"/>
      <c r="GN45" s="288"/>
      <c r="GO45" s="288"/>
      <c r="GP45" s="288"/>
      <c r="GQ45" s="288"/>
      <c r="GR45" s="288"/>
      <c r="GS45" s="288"/>
      <c r="GT45" s="288"/>
      <c r="GU45" s="288"/>
      <c r="GV45" s="288"/>
      <c r="GW45" s="288"/>
      <c r="GX45" s="288"/>
      <c r="GY45" s="288"/>
      <c r="GZ45" s="288"/>
      <c r="HA45" s="288"/>
      <c r="HB45" s="288"/>
      <c r="HC45" s="288"/>
      <c r="HD45" s="288"/>
      <c r="HE45" s="288"/>
      <c r="HF45" s="288"/>
      <c r="HG45" s="288"/>
      <c r="HH45" s="288"/>
      <c r="HI45" s="288"/>
      <c r="HJ45" s="288"/>
      <c r="HK45" s="288"/>
      <c r="HL45" s="288"/>
      <c r="HM45" s="288"/>
      <c r="HN45" s="288"/>
      <c r="HO45" s="288"/>
      <c r="HP45" s="288"/>
      <c r="HQ45" s="288"/>
      <c r="HR45" s="288"/>
      <c r="HS45" s="288"/>
      <c r="HT45" s="288"/>
      <c r="HU45" s="288"/>
      <c r="HV45" s="288"/>
      <c r="HW45" s="288"/>
      <c r="HX45" s="288"/>
      <c r="HY45" s="288"/>
      <c r="HZ45" s="288"/>
      <c r="IA45" s="288"/>
      <c r="IB45" s="288"/>
      <c r="IC45" s="288"/>
      <c r="ID45" s="288"/>
      <c r="IE45" s="288"/>
      <c r="IF45" s="288"/>
      <c r="IG45" s="288"/>
      <c r="IH45" s="288"/>
      <c r="II45" s="288"/>
      <c r="IJ45" s="288"/>
      <c r="IK45" s="288"/>
      <c r="IL45" s="288"/>
      <c r="IM45" s="288"/>
      <c r="IN45" s="288"/>
      <c r="IO45" s="288"/>
      <c r="IP45" s="288"/>
      <c r="IQ45" s="288"/>
      <c r="IR45" s="288"/>
      <c r="IS45" s="288"/>
      <c r="IT45" s="288"/>
      <c r="IU45" s="288"/>
      <c r="IV45" s="288"/>
      <c r="IW45" s="288"/>
    </row>
    <row r="46" spans="1:257" s="289" customFormat="1" ht="25.5" customHeight="1">
      <c r="A46" s="256" t="s">
        <v>141</v>
      </c>
      <c r="B46" s="257" t="s">
        <v>142</v>
      </c>
      <c r="C46" s="258" t="s">
        <v>97</v>
      </c>
      <c r="D46" s="400">
        <f>D51+D75</f>
        <v>1.115</v>
      </c>
      <c r="E46" s="400">
        <f t="shared" ref="E46:G46" si="3">E51+E75</f>
        <v>0.748</v>
      </c>
      <c r="F46" s="400">
        <f t="shared" si="3"/>
        <v>1.863</v>
      </c>
      <c r="G46" s="400">
        <f t="shared" si="3"/>
        <v>0</v>
      </c>
      <c r="H46" s="400">
        <v>0</v>
      </c>
      <c r="I46" s="198" t="s">
        <v>97</v>
      </c>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c r="CF46" s="288"/>
      <c r="CG46" s="288"/>
      <c r="CH46" s="288"/>
      <c r="CI46" s="288"/>
      <c r="CJ46" s="288"/>
      <c r="CK46" s="288"/>
      <c r="CL46" s="288"/>
      <c r="CM46" s="288"/>
      <c r="CN46" s="288"/>
      <c r="CO46" s="288"/>
      <c r="CP46" s="288"/>
      <c r="CQ46" s="288"/>
      <c r="CR46" s="288"/>
      <c r="CS46" s="288"/>
      <c r="CT46" s="288"/>
      <c r="CU46" s="288"/>
      <c r="CV46" s="288"/>
      <c r="CW46" s="288"/>
      <c r="CX46" s="288"/>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c r="EA46" s="288"/>
      <c r="EB46" s="288"/>
      <c r="EC46" s="288"/>
      <c r="ED46" s="288"/>
      <c r="EE46" s="288"/>
      <c r="EF46" s="288"/>
      <c r="EG46" s="288"/>
      <c r="EH46" s="288"/>
      <c r="EI46" s="288"/>
      <c r="EJ46" s="288"/>
      <c r="EK46" s="288"/>
      <c r="EL46" s="288"/>
      <c r="EM46" s="288"/>
      <c r="EN46" s="288"/>
      <c r="EO46" s="288"/>
      <c r="EP46" s="288"/>
      <c r="EQ46" s="288"/>
      <c r="ER46" s="288"/>
      <c r="ES46" s="288"/>
      <c r="ET46" s="288"/>
      <c r="EU46" s="288"/>
      <c r="EV46" s="288"/>
      <c r="EW46" s="288"/>
      <c r="EX46" s="288"/>
      <c r="EY46" s="288"/>
      <c r="EZ46" s="288"/>
      <c r="FA46" s="288"/>
      <c r="FB46" s="288"/>
      <c r="FC46" s="288"/>
      <c r="FD46" s="288"/>
      <c r="FE46" s="288"/>
      <c r="FF46" s="288"/>
      <c r="FG46" s="288"/>
      <c r="FH46" s="288"/>
      <c r="FI46" s="288"/>
      <c r="FJ46" s="288"/>
      <c r="FK46" s="288"/>
      <c r="FL46" s="288"/>
      <c r="FM46" s="288"/>
      <c r="FN46" s="288"/>
      <c r="FO46" s="288"/>
      <c r="FP46" s="288"/>
      <c r="FQ46" s="288"/>
      <c r="FR46" s="288"/>
      <c r="FS46" s="288"/>
      <c r="FT46" s="288"/>
      <c r="FU46" s="288"/>
      <c r="FV46" s="288"/>
      <c r="FW46" s="288"/>
      <c r="FX46" s="288"/>
      <c r="FY46" s="288"/>
      <c r="FZ46" s="288"/>
      <c r="GA46" s="288"/>
      <c r="GB46" s="288"/>
      <c r="GC46" s="288"/>
      <c r="GD46" s="288"/>
      <c r="GE46" s="288"/>
      <c r="GF46" s="288"/>
      <c r="GG46" s="288"/>
      <c r="GH46" s="288"/>
      <c r="GI46" s="288"/>
      <c r="GJ46" s="288"/>
      <c r="GK46" s="288"/>
      <c r="GL46" s="288"/>
      <c r="GM46" s="288"/>
      <c r="GN46" s="288"/>
      <c r="GO46" s="288"/>
      <c r="GP46" s="288"/>
      <c r="GQ46" s="288"/>
      <c r="GR46" s="288"/>
      <c r="GS46" s="288"/>
      <c r="GT46" s="288"/>
      <c r="GU46" s="288"/>
      <c r="GV46" s="288"/>
      <c r="GW46" s="288"/>
      <c r="GX46" s="288"/>
      <c r="GY46" s="288"/>
      <c r="GZ46" s="288"/>
      <c r="HA46" s="288"/>
      <c r="HB46" s="288"/>
      <c r="HC46" s="288"/>
      <c r="HD46" s="288"/>
      <c r="HE46" s="288"/>
      <c r="HF46" s="288"/>
      <c r="HG46" s="288"/>
      <c r="HH46" s="288"/>
      <c r="HI46" s="288"/>
      <c r="HJ46" s="288"/>
      <c r="HK46" s="288"/>
      <c r="HL46" s="288"/>
      <c r="HM46" s="288"/>
      <c r="HN46" s="288"/>
      <c r="HO46" s="288"/>
      <c r="HP46" s="288"/>
      <c r="HQ46" s="288"/>
      <c r="HR46" s="288"/>
      <c r="HS46" s="288"/>
      <c r="HT46" s="288"/>
      <c r="HU46" s="288"/>
      <c r="HV46" s="288"/>
      <c r="HW46" s="288"/>
      <c r="HX46" s="288"/>
      <c r="HY46" s="288"/>
      <c r="HZ46" s="288"/>
      <c r="IA46" s="288"/>
      <c r="IB46" s="288"/>
      <c r="IC46" s="288"/>
      <c r="ID46" s="288"/>
      <c r="IE46" s="288"/>
      <c r="IF46" s="288"/>
      <c r="IG46" s="288"/>
      <c r="IH46" s="288"/>
      <c r="II46" s="288"/>
      <c r="IJ46" s="288"/>
      <c r="IK46" s="288"/>
      <c r="IL46" s="288"/>
      <c r="IM46" s="288"/>
      <c r="IN46" s="288"/>
      <c r="IO46" s="288"/>
      <c r="IP46" s="288"/>
      <c r="IQ46" s="288"/>
      <c r="IR46" s="288"/>
      <c r="IS46" s="288"/>
      <c r="IT46" s="288"/>
      <c r="IU46" s="288"/>
      <c r="IV46" s="288"/>
      <c r="IW46" s="288"/>
    </row>
    <row r="47" spans="1:257" s="289" customFormat="1" ht="19.5" customHeight="1">
      <c r="A47" s="238" t="s">
        <v>143</v>
      </c>
      <c r="B47" s="251" t="s">
        <v>144</v>
      </c>
      <c r="C47" s="198" t="s">
        <v>97</v>
      </c>
      <c r="D47" s="400">
        <v>0</v>
      </c>
      <c r="E47" s="400">
        <v>0</v>
      </c>
      <c r="F47" s="425">
        <f t="shared" si="1"/>
        <v>0</v>
      </c>
      <c r="G47" s="400">
        <v>0</v>
      </c>
      <c r="H47" s="400">
        <v>0</v>
      </c>
      <c r="I47" s="198" t="s">
        <v>97</v>
      </c>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88"/>
      <c r="CQ47" s="288"/>
      <c r="CR47" s="288"/>
      <c r="CS47" s="288"/>
      <c r="CT47" s="288"/>
      <c r="CU47" s="288"/>
      <c r="CV47" s="288"/>
      <c r="CW47" s="288"/>
      <c r="CX47" s="288"/>
      <c r="CY47" s="288"/>
      <c r="CZ47" s="288"/>
      <c r="DA47" s="288"/>
      <c r="DB47" s="288"/>
      <c r="DC47" s="288"/>
      <c r="DD47" s="288"/>
      <c r="DE47" s="288"/>
      <c r="DF47" s="288"/>
      <c r="DG47" s="288"/>
      <c r="DH47" s="288"/>
      <c r="DI47" s="288"/>
      <c r="DJ47" s="288"/>
      <c r="DK47" s="288"/>
      <c r="DL47" s="288"/>
      <c r="DM47" s="288"/>
      <c r="DN47" s="288"/>
      <c r="DO47" s="288"/>
      <c r="DP47" s="288"/>
      <c r="DQ47" s="288"/>
      <c r="DR47" s="288"/>
      <c r="DS47" s="288"/>
      <c r="DT47" s="288"/>
      <c r="DU47" s="288"/>
      <c r="DV47" s="288"/>
      <c r="DW47" s="288"/>
      <c r="DX47" s="288"/>
      <c r="DY47" s="288"/>
      <c r="DZ47" s="288"/>
      <c r="EA47" s="288"/>
      <c r="EB47" s="288"/>
      <c r="EC47" s="288"/>
      <c r="ED47" s="288"/>
      <c r="EE47" s="288"/>
      <c r="EF47" s="288"/>
      <c r="EG47" s="288"/>
      <c r="EH47" s="288"/>
      <c r="EI47" s="288"/>
      <c r="EJ47" s="288"/>
      <c r="EK47" s="288"/>
      <c r="EL47" s="288"/>
      <c r="EM47" s="288"/>
      <c r="EN47" s="288"/>
      <c r="EO47" s="288"/>
      <c r="EP47" s="288"/>
      <c r="EQ47" s="288"/>
      <c r="ER47" s="288"/>
      <c r="ES47" s="288"/>
      <c r="ET47" s="288"/>
      <c r="EU47" s="288"/>
      <c r="EV47" s="288"/>
      <c r="EW47" s="288"/>
      <c r="EX47" s="288"/>
      <c r="EY47" s="288"/>
      <c r="EZ47" s="288"/>
      <c r="FA47" s="288"/>
      <c r="FB47" s="288"/>
      <c r="FC47" s="288"/>
      <c r="FD47" s="288"/>
      <c r="FE47" s="288"/>
      <c r="FF47" s="288"/>
      <c r="FG47" s="288"/>
      <c r="FH47" s="288"/>
      <c r="FI47" s="288"/>
      <c r="FJ47" s="288"/>
      <c r="FK47" s="288"/>
      <c r="FL47" s="288"/>
      <c r="FM47" s="288"/>
      <c r="FN47" s="288"/>
      <c r="FO47" s="288"/>
      <c r="FP47" s="288"/>
      <c r="FQ47" s="288"/>
      <c r="FR47" s="288"/>
      <c r="FS47" s="288"/>
      <c r="FT47" s="288"/>
      <c r="FU47" s="288"/>
      <c r="FV47" s="288"/>
      <c r="FW47" s="288"/>
      <c r="FX47" s="288"/>
      <c r="FY47" s="288"/>
      <c r="FZ47" s="288"/>
      <c r="GA47" s="288"/>
      <c r="GB47" s="288"/>
      <c r="GC47" s="288"/>
      <c r="GD47" s="288"/>
      <c r="GE47" s="288"/>
      <c r="GF47" s="288"/>
      <c r="GG47" s="288"/>
      <c r="GH47" s="288"/>
      <c r="GI47" s="288"/>
      <c r="GJ47" s="288"/>
      <c r="GK47" s="288"/>
      <c r="GL47" s="288"/>
      <c r="GM47" s="288"/>
      <c r="GN47" s="288"/>
      <c r="GO47" s="288"/>
      <c r="GP47" s="288"/>
      <c r="GQ47" s="288"/>
      <c r="GR47" s="288"/>
      <c r="GS47" s="288"/>
      <c r="GT47" s="288"/>
      <c r="GU47" s="288"/>
      <c r="GV47" s="288"/>
      <c r="GW47" s="288"/>
      <c r="GX47" s="288"/>
      <c r="GY47" s="288"/>
      <c r="GZ47" s="288"/>
      <c r="HA47" s="288"/>
      <c r="HB47" s="288"/>
      <c r="HC47" s="288"/>
      <c r="HD47" s="288"/>
      <c r="HE47" s="288"/>
      <c r="HF47" s="288"/>
      <c r="HG47" s="288"/>
      <c r="HH47" s="288"/>
      <c r="HI47" s="288"/>
      <c r="HJ47" s="288"/>
      <c r="HK47" s="288"/>
      <c r="HL47" s="288"/>
      <c r="HM47" s="288"/>
      <c r="HN47" s="288"/>
      <c r="HO47" s="288"/>
      <c r="HP47" s="288"/>
      <c r="HQ47" s="288"/>
      <c r="HR47" s="288"/>
      <c r="HS47" s="288"/>
      <c r="HT47" s="288"/>
      <c r="HU47" s="288"/>
      <c r="HV47" s="288"/>
      <c r="HW47" s="288"/>
      <c r="HX47" s="288"/>
      <c r="HY47" s="288"/>
      <c r="HZ47" s="288"/>
      <c r="IA47" s="288"/>
      <c r="IB47" s="288"/>
      <c r="IC47" s="288"/>
      <c r="ID47" s="288"/>
      <c r="IE47" s="288"/>
      <c r="IF47" s="288"/>
      <c r="IG47" s="288"/>
      <c r="IH47" s="288"/>
      <c r="II47" s="288"/>
      <c r="IJ47" s="288"/>
      <c r="IK47" s="288"/>
      <c r="IL47" s="288"/>
      <c r="IM47" s="288"/>
      <c r="IN47" s="288"/>
      <c r="IO47" s="288"/>
      <c r="IP47" s="288"/>
      <c r="IQ47" s="288"/>
      <c r="IR47" s="288"/>
      <c r="IS47" s="288"/>
      <c r="IT47" s="288"/>
      <c r="IU47" s="288"/>
      <c r="IV47" s="288"/>
      <c r="IW47" s="288"/>
    </row>
    <row r="48" spans="1:257" s="289" customFormat="1" ht="32.25" customHeight="1">
      <c r="A48" s="256" t="s">
        <v>145</v>
      </c>
      <c r="B48" s="257" t="s">
        <v>146</v>
      </c>
      <c r="C48" s="258" t="s">
        <v>97</v>
      </c>
      <c r="D48" s="400">
        <v>0</v>
      </c>
      <c r="E48" s="400">
        <v>0</v>
      </c>
      <c r="F48" s="425">
        <f t="shared" si="1"/>
        <v>0</v>
      </c>
      <c r="G48" s="400">
        <v>0</v>
      </c>
      <c r="H48" s="400">
        <v>0</v>
      </c>
      <c r="I48" s="198" t="s">
        <v>97</v>
      </c>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8"/>
      <c r="DW48" s="288"/>
      <c r="DX48" s="288"/>
      <c r="DY48" s="288"/>
      <c r="DZ48" s="288"/>
      <c r="EA48" s="288"/>
      <c r="EB48" s="288"/>
      <c r="EC48" s="288"/>
      <c r="ED48" s="288"/>
      <c r="EE48" s="288"/>
      <c r="EF48" s="288"/>
      <c r="EG48" s="288"/>
      <c r="EH48" s="288"/>
      <c r="EI48" s="288"/>
      <c r="EJ48" s="288"/>
      <c r="EK48" s="288"/>
      <c r="EL48" s="288"/>
      <c r="EM48" s="288"/>
      <c r="EN48" s="288"/>
      <c r="EO48" s="288"/>
      <c r="EP48" s="288"/>
      <c r="EQ48" s="288"/>
      <c r="ER48" s="288"/>
      <c r="ES48" s="288"/>
      <c r="ET48" s="288"/>
      <c r="EU48" s="288"/>
      <c r="EV48" s="288"/>
      <c r="EW48" s="288"/>
      <c r="EX48" s="288"/>
      <c r="EY48" s="288"/>
      <c r="EZ48" s="288"/>
      <c r="FA48" s="288"/>
      <c r="FB48" s="288"/>
      <c r="FC48" s="288"/>
      <c r="FD48" s="288"/>
      <c r="FE48" s="288"/>
      <c r="FF48" s="288"/>
      <c r="FG48" s="288"/>
      <c r="FH48" s="288"/>
      <c r="FI48" s="288"/>
      <c r="FJ48" s="288"/>
      <c r="FK48" s="288"/>
      <c r="FL48" s="288"/>
      <c r="FM48" s="288"/>
      <c r="FN48" s="288"/>
      <c r="FO48" s="288"/>
      <c r="FP48" s="288"/>
      <c r="FQ48" s="288"/>
      <c r="FR48" s="288"/>
      <c r="FS48" s="288"/>
      <c r="FT48" s="288"/>
      <c r="FU48" s="288"/>
      <c r="FV48" s="288"/>
      <c r="FW48" s="288"/>
      <c r="FX48" s="288"/>
      <c r="FY48" s="288"/>
      <c r="FZ48" s="288"/>
      <c r="GA48" s="288"/>
      <c r="GB48" s="288"/>
      <c r="GC48" s="288"/>
      <c r="GD48" s="288"/>
      <c r="GE48" s="288"/>
      <c r="GF48" s="288"/>
      <c r="GG48" s="288"/>
      <c r="GH48" s="288"/>
      <c r="GI48" s="288"/>
      <c r="GJ48" s="288"/>
      <c r="GK48" s="288"/>
      <c r="GL48" s="288"/>
      <c r="GM48" s="288"/>
      <c r="GN48" s="288"/>
      <c r="GO48" s="288"/>
      <c r="GP48" s="288"/>
      <c r="GQ48" s="288"/>
      <c r="GR48" s="288"/>
      <c r="GS48" s="288"/>
      <c r="GT48" s="288"/>
      <c r="GU48" s="288"/>
      <c r="GV48" s="288"/>
      <c r="GW48" s="288"/>
      <c r="GX48" s="288"/>
      <c r="GY48" s="288"/>
      <c r="GZ48" s="288"/>
      <c r="HA48" s="288"/>
      <c r="HB48" s="288"/>
      <c r="HC48" s="288"/>
      <c r="HD48" s="288"/>
      <c r="HE48" s="288"/>
      <c r="HF48" s="288"/>
      <c r="HG48" s="288"/>
      <c r="HH48" s="288"/>
      <c r="HI48" s="288"/>
      <c r="HJ48" s="288"/>
      <c r="HK48" s="288"/>
      <c r="HL48" s="288"/>
      <c r="HM48" s="288"/>
      <c r="HN48" s="288"/>
      <c r="HO48" s="288"/>
      <c r="HP48" s="288"/>
      <c r="HQ48" s="288"/>
      <c r="HR48" s="288"/>
      <c r="HS48" s="288"/>
      <c r="HT48" s="288"/>
      <c r="HU48" s="288"/>
      <c r="HV48" s="288"/>
      <c r="HW48" s="288"/>
      <c r="HX48" s="288"/>
      <c r="HY48" s="288"/>
      <c r="HZ48" s="288"/>
      <c r="IA48" s="288"/>
      <c r="IB48" s="288"/>
      <c r="IC48" s="288"/>
      <c r="ID48" s="288"/>
      <c r="IE48" s="288"/>
      <c r="IF48" s="288"/>
      <c r="IG48" s="288"/>
      <c r="IH48" s="288"/>
      <c r="II48" s="288"/>
      <c r="IJ48" s="288"/>
      <c r="IK48" s="288"/>
      <c r="IL48" s="288"/>
      <c r="IM48" s="288"/>
      <c r="IN48" s="288"/>
      <c r="IO48" s="288"/>
      <c r="IP48" s="288"/>
      <c r="IQ48" s="288"/>
      <c r="IR48" s="288"/>
      <c r="IS48" s="288"/>
      <c r="IT48" s="288"/>
      <c r="IU48" s="288"/>
      <c r="IV48" s="288"/>
      <c r="IW48" s="288"/>
    </row>
    <row r="49" spans="1:257" s="291" customFormat="1" ht="31.5">
      <c r="A49" s="238" t="s">
        <v>148</v>
      </c>
      <c r="B49" s="251" t="s">
        <v>149</v>
      </c>
      <c r="C49" s="198" t="s">
        <v>97</v>
      </c>
      <c r="D49" s="400">
        <v>0</v>
      </c>
      <c r="E49" s="400">
        <v>0</v>
      </c>
      <c r="F49" s="425">
        <f t="shared" si="1"/>
        <v>0</v>
      </c>
      <c r="G49" s="400">
        <v>0</v>
      </c>
      <c r="H49" s="400">
        <v>0</v>
      </c>
      <c r="I49" s="198" t="s">
        <v>97</v>
      </c>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row>
    <row r="50" spans="1:257" s="291" customFormat="1" ht="31.5" hidden="1">
      <c r="A50" s="256" t="s">
        <v>150</v>
      </c>
      <c r="B50" s="257" t="s">
        <v>151</v>
      </c>
      <c r="C50" s="258" t="s">
        <v>97</v>
      </c>
      <c r="D50" s="400">
        <v>0</v>
      </c>
      <c r="E50" s="400">
        <v>0</v>
      </c>
      <c r="F50" s="425">
        <v>0</v>
      </c>
      <c r="G50" s="400">
        <v>0</v>
      </c>
      <c r="H50" s="400">
        <v>0</v>
      </c>
      <c r="I50" s="198" t="s">
        <v>97</v>
      </c>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row>
    <row r="51" spans="1:257" s="291" customFormat="1">
      <c r="A51" s="235" t="s">
        <v>141</v>
      </c>
      <c r="B51" s="236" t="s">
        <v>623</v>
      </c>
      <c r="C51" s="506" t="s">
        <v>97</v>
      </c>
      <c r="D51" s="400">
        <f>D54</f>
        <v>1.115</v>
      </c>
      <c r="E51" s="400">
        <f t="shared" ref="E51:H51" si="4">E54</f>
        <v>0</v>
      </c>
      <c r="F51" s="400">
        <f t="shared" si="4"/>
        <v>1.115</v>
      </c>
      <c r="G51" s="400">
        <f t="shared" si="4"/>
        <v>0</v>
      </c>
      <c r="H51" s="400">
        <f t="shared" si="4"/>
        <v>0</v>
      </c>
      <c r="I51" s="198" t="s">
        <v>97</v>
      </c>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row>
    <row r="52" spans="1:257" s="302" customFormat="1" ht="30">
      <c r="A52" s="231" t="s">
        <v>143</v>
      </c>
      <c r="B52" s="228" t="s">
        <v>624</v>
      </c>
      <c r="C52" s="506" t="s">
        <v>97</v>
      </c>
      <c r="D52" s="400">
        <v>0</v>
      </c>
      <c r="E52" s="400">
        <v>0</v>
      </c>
      <c r="F52" s="425">
        <v>0</v>
      </c>
      <c r="G52" s="400">
        <v>0</v>
      </c>
      <c r="H52" s="400">
        <v>0</v>
      </c>
      <c r="I52" s="198" t="s">
        <v>97</v>
      </c>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row>
    <row r="53" spans="1:257" s="291" customFormat="1">
      <c r="A53" s="231" t="s">
        <v>145</v>
      </c>
      <c r="B53" s="228" t="s">
        <v>146</v>
      </c>
      <c r="C53" s="506" t="s">
        <v>97</v>
      </c>
      <c r="D53" s="400">
        <v>0</v>
      </c>
      <c r="E53" s="400">
        <v>0</v>
      </c>
      <c r="F53" s="425">
        <f t="shared" si="1"/>
        <v>0</v>
      </c>
      <c r="G53" s="400">
        <v>0</v>
      </c>
      <c r="H53" s="400">
        <v>0</v>
      </c>
      <c r="I53" s="198" t="s">
        <v>97</v>
      </c>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row>
    <row r="54" spans="1:257" s="859" customFormat="1" ht="28.5">
      <c r="A54" s="235" t="s">
        <v>150</v>
      </c>
      <c r="B54" s="236" t="s">
        <v>625</v>
      </c>
      <c r="C54" s="487" t="s">
        <v>97</v>
      </c>
      <c r="D54" s="858">
        <f>D55</f>
        <v>1.115</v>
      </c>
      <c r="E54" s="858">
        <f t="shared" ref="E54:F54" si="5">E55</f>
        <v>0</v>
      </c>
      <c r="F54" s="858">
        <f t="shared" si="5"/>
        <v>1.115</v>
      </c>
      <c r="G54" s="858">
        <v>0</v>
      </c>
      <c r="H54" s="858">
        <v>0</v>
      </c>
      <c r="I54" s="293" t="s">
        <v>97</v>
      </c>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row>
    <row r="55" spans="1:257" s="291" customFormat="1">
      <c r="A55" s="235" t="s">
        <v>152</v>
      </c>
      <c r="B55" s="236" t="s">
        <v>626</v>
      </c>
      <c r="C55" s="487" t="s">
        <v>97</v>
      </c>
      <c r="D55" s="400">
        <f>SUM(D56:D71)</f>
        <v>1.115</v>
      </c>
      <c r="E55" s="400">
        <f t="shared" ref="E55" si="6">SUM(E56:E71)</f>
        <v>0</v>
      </c>
      <c r="F55" s="400">
        <f>SUM(F56:F71)</f>
        <v>1.115</v>
      </c>
      <c r="G55" s="400">
        <v>0</v>
      </c>
      <c r="H55" s="400">
        <v>0</v>
      </c>
      <c r="I55" s="198" t="s">
        <v>97</v>
      </c>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row>
    <row r="56" spans="1:257" s="289" customFormat="1" ht="30">
      <c r="A56" s="390" t="s">
        <v>627</v>
      </c>
      <c r="B56" s="491" t="s">
        <v>857</v>
      </c>
      <c r="C56" s="217" t="s">
        <v>992</v>
      </c>
      <c r="D56" s="400">
        <v>0.124</v>
      </c>
      <c r="E56" s="400">
        <v>0</v>
      </c>
      <c r="F56" s="425">
        <f t="shared" ref="F56:F70" si="7">D56+E56</f>
        <v>0.124</v>
      </c>
      <c r="G56" s="400">
        <v>0</v>
      </c>
      <c r="H56" s="400">
        <v>0</v>
      </c>
      <c r="I56" s="198" t="s">
        <v>97</v>
      </c>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c r="CO56" s="288"/>
      <c r="CP56" s="288"/>
      <c r="CQ56" s="288"/>
      <c r="CR56" s="288"/>
      <c r="CS56" s="288"/>
      <c r="CT56" s="288"/>
      <c r="CU56" s="288"/>
      <c r="CV56" s="288"/>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c r="FF56" s="288"/>
      <c r="FG56" s="288"/>
      <c r="FH56" s="288"/>
      <c r="FI56" s="288"/>
      <c r="FJ56" s="288"/>
      <c r="FK56" s="288"/>
      <c r="FL56" s="288"/>
      <c r="FM56" s="288"/>
      <c r="FN56" s="288"/>
      <c r="FO56" s="288"/>
      <c r="FP56" s="288"/>
      <c r="FQ56" s="288"/>
      <c r="FR56" s="288"/>
      <c r="FS56" s="288"/>
      <c r="FT56" s="288"/>
      <c r="FU56" s="288"/>
      <c r="FV56" s="288"/>
      <c r="FW56" s="288"/>
      <c r="FX56" s="288"/>
      <c r="FY56" s="288"/>
      <c r="FZ56" s="288"/>
      <c r="GA56" s="288"/>
      <c r="GB56" s="288"/>
      <c r="GC56" s="288"/>
      <c r="GD56" s="288"/>
      <c r="GE56" s="288"/>
      <c r="GF56" s="288"/>
      <c r="GG56" s="288"/>
      <c r="GH56" s="288"/>
      <c r="GI56" s="288"/>
      <c r="GJ56" s="288"/>
      <c r="GK56" s="288"/>
      <c r="GL56" s="288"/>
      <c r="GM56" s="288"/>
      <c r="GN56" s="288"/>
      <c r="GO56" s="288"/>
      <c r="GP56" s="288"/>
      <c r="GQ56" s="288"/>
      <c r="GR56" s="288"/>
      <c r="GS56" s="288"/>
      <c r="GT56" s="288"/>
      <c r="GU56" s="288"/>
      <c r="GV56" s="288"/>
      <c r="GW56" s="288"/>
      <c r="GX56" s="288"/>
      <c r="GY56" s="288"/>
      <c r="GZ56" s="288"/>
      <c r="HA56" s="288"/>
      <c r="HB56" s="288"/>
      <c r="HC56" s="288"/>
      <c r="HD56" s="288"/>
      <c r="HE56" s="288"/>
      <c r="HF56" s="288"/>
      <c r="HG56" s="288"/>
      <c r="HH56" s="288"/>
      <c r="HI56" s="288"/>
      <c r="HJ56" s="288"/>
      <c r="HK56" s="288"/>
      <c r="HL56" s="288"/>
      <c r="HM56" s="288"/>
      <c r="HN56" s="288"/>
      <c r="HO56" s="288"/>
      <c r="HP56" s="288"/>
      <c r="HQ56" s="288"/>
      <c r="HR56" s="288"/>
      <c r="HS56" s="288"/>
      <c r="HT56" s="288"/>
      <c r="HU56" s="288"/>
      <c r="HV56" s="288"/>
      <c r="HW56" s="288"/>
      <c r="HX56" s="288"/>
      <c r="HY56" s="288"/>
      <c r="HZ56" s="288"/>
      <c r="IA56" s="288"/>
      <c r="IB56" s="288"/>
      <c r="IC56" s="288"/>
      <c r="ID56" s="288"/>
      <c r="IE56" s="288"/>
      <c r="IF56" s="288"/>
      <c r="IG56" s="288"/>
      <c r="IH56" s="288"/>
      <c r="II56" s="288"/>
      <c r="IJ56" s="288"/>
      <c r="IK56" s="288"/>
      <c r="IL56" s="288"/>
      <c r="IM56" s="288"/>
      <c r="IN56" s="288"/>
      <c r="IO56" s="288"/>
      <c r="IP56" s="288"/>
      <c r="IQ56" s="288"/>
      <c r="IR56" s="288"/>
      <c r="IS56" s="288"/>
      <c r="IT56" s="288"/>
      <c r="IU56" s="288"/>
      <c r="IV56" s="288"/>
      <c r="IW56" s="288"/>
    </row>
    <row r="57" spans="1:257" s="289" customFormat="1" ht="30">
      <c r="A57" s="390" t="s">
        <v>865</v>
      </c>
      <c r="B57" s="491" t="s">
        <v>857</v>
      </c>
      <c r="C57" s="217" t="s">
        <v>993</v>
      </c>
      <c r="D57" s="400">
        <v>0</v>
      </c>
      <c r="E57" s="400">
        <v>0</v>
      </c>
      <c r="F57" s="425">
        <f t="shared" si="7"/>
        <v>0</v>
      </c>
      <c r="G57" s="400">
        <v>0</v>
      </c>
      <c r="H57" s="400">
        <v>0</v>
      </c>
      <c r="I57" s="198" t="s">
        <v>97</v>
      </c>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c r="CO57" s="288"/>
      <c r="CP57" s="288"/>
      <c r="CQ57" s="288"/>
      <c r="CR57" s="288"/>
      <c r="CS57" s="288"/>
      <c r="CT57" s="288"/>
      <c r="CU57" s="288"/>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c r="EA57" s="288"/>
      <c r="EB57" s="288"/>
      <c r="EC57" s="288"/>
      <c r="ED57" s="288"/>
      <c r="EE57" s="288"/>
      <c r="EF57" s="288"/>
      <c r="EG57" s="288"/>
      <c r="EH57" s="288"/>
      <c r="EI57" s="288"/>
      <c r="EJ57" s="288"/>
      <c r="EK57" s="288"/>
      <c r="EL57" s="288"/>
      <c r="EM57" s="288"/>
      <c r="EN57" s="288"/>
      <c r="EO57" s="288"/>
      <c r="EP57" s="288"/>
      <c r="EQ57" s="288"/>
      <c r="ER57" s="288"/>
      <c r="ES57" s="288"/>
      <c r="ET57" s="288"/>
      <c r="EU57" s="288"/>
      <c r="EV57" s="288"/>
      <c r="EW57" s="288"/>
      <c r="EX57" s="288"/>
      <c r="EY57" s="288"/>
      <c r="EZ57" s="288"/>
      <c r="FA57" s="288"/>
      <c r="FB57" s="288"/>
      <c r="FC57" s="288"/>
      <c r="FD57" s="288"/>
      <c r="FE57" s="288"/>
      <c r="FF57" s="288"/>
      <c r="FG57" s="288"/>
      <c r="FH57" s="288"/>
      <c r="FI57" s="288"/>
      <c r="FJ57" s="288"/>
      <c r="FK57" s="288"/>
      <c r="FL57" s="288"/>
      <c r="FM57" s="288"/>
      <c r="FN57" s="288"/>
      <c r="FO57" s="288"/>
      <c r="FP57" s="288"/>
      <c r="FQ57" s="288"/>
      <c r="FR57" s="288"/>
      <c r="FS57" s="288"/>
      <c r="FT57" s="288"/>
      <c r="FU57" s="288"/>
      <c r="FV57" s="288"/>
      <c r="FW57" s="288"/>
      <c r="FX57" s="288"/>
      <c r="FY57" s="288"/>
      <c r="FZ57" s="288"/>
      <c r="GA57" s="288"/>
      <c r="GB57" s="288"/>
      <c r="GC57" s="288"/>
      <c r="GD57" s="288"/>
      <c r="GE57" s="288"/>
      <c r="GF57" s="288"/>
      <c r="GG57" s="288"/>
      <c r="GH57" s="288"/>
      <c r="GI57" s="288"/>
      <c r="GJ57" s="288"/>
      <c r="GK57" s="288"/>
      <c r="GL57" s="288"/>
      <c r="GM57" s="288"/>
      <c r="GN57" s="288"/>
      <c r="GO57" s="288"/>
      <c r="GP57" s="288"/>
      <c r="GQ57" s="288"/>
      <c r="GR57" s="288"/>
      <c r="GS57" s="288"/>
      <c r="GT57" s="288"/>
      <c r="GU57" s="288"/>
      <c r="GV57" s="288"/>
      <c r="GW57" s="288"/>
      <c r="GX57" s="288"/>
      <c r="GY57" s="288"/>
      <c r="GZ57" s="288"/>
      <c r="HA57" s="288"/>
      <c r="HB57" s="288"/>
      <c r="HC57" s="288"/>
      <c r="HD57" s="288"/>
      <c r="HE57" s="288"/>
      <c r="HF57" s="288"/>
      <c r="HG57" s="288"/>
      <c r="HH57" s="288"/>
      <c r="HI57" s="288"/>
      <c r="HJ57" s="288"/>
      <c r="HK57" s="288"/>
      <c r="HL57" s="288"/>
      <c r="HM57" s="288"/>
      <c r="HN57" s="288"/>
      <c r="HO57" s="288"/>
      <c r="HP57" s="288"/>
      <c r="HQ57" s="288"/>
      <c r="HR57" s="288"/>
      <c r="HS57" s="288"/>
      <c r="HT57" s="288"/>
      <c r="HU57" s="288"/>
      <c r="HV57" s="288"/>
      <c r="HW57" s="288"/>
      <c r="HX57" s="288"/>
      <c r="HY57" s="288"/>
      <c r="HZ57" s="288"/>
      <c r="IA57" s="288"/>
      <c r="IB57" s="288"/>
      <c r="IC57" s="288"/>
      <c r="ID57" s="288"/>
      <c r="IE57" s="288"/>
      <c r="IF57" s="288"/>
      <c r="IG57" s="288"/>
      <c r="IH57" s="288"/>
      <c r="II57" s="288"/>
      <c r="IJ57" s="288"/>
      <c r="IK57" s="288"/>
      <c r="IL57" s="288"/>
      <c r="IM57" s="288"/>
      <c r="IN57" s="288"/>
      <c r="IO57" s="288"/>
      <c r="IP57" s="288"/>
      <c r="IQ57" s="288"/>
      <c r="IR57" s="288"/>
      <c r="IS57" s="288"/>
      <c r="IT57" s="288"/>
      <c r="IU57" s="288"/>
      <c r="IV57" s="288"/>
      <c r="IW57" s="288"/>
    </row>
    <row r="58" spans="1:257" s="289" customFormat="1" ht="30">
      <c r="A58" s="399" t="s">
        <v>628</v>
      </c>
      <c r="B58" s="492" t="s">
        <v>858</v>
      </c>
      <c r="C58" s="217" t="s">
        <v>994</v>
      </c>
      <c r="D58" s="400">
        <v>0.13200000000000001</v>
      </c>
      <c r="E58" s="400">
        <v>0</v>
      </c>
      <c r="F58" s="425">
        <f t="shared" si="7"/>
        <v>0.13200000000000001</v>
      </c>
      <c r="G58" s="400">
        <v>0</v>
      </c>
      <c r="H58" s="400">
        <v>0</v>
      </c>
      <c r="I58" s="198" t="s">
        <v>97</v>
      </c>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c r="CO58" s="288"/>
      <c r="CP58" s="288"/>
      <c r="CQ58" s="288"/>
      <c r="CR58" s="288"/>
      <c r="CS58" s="288"/>
      <c r="CT58" s="288"/>
      <c r="CU58" s="288"/>
      <c r="CV58" s="288"/>
      <c r="CW58" s="288"/>
      <c r="CX58" s="288"/>
      <c r="CY58" s="288"/>
      <c r="CZ58" s="288"/>
      <c r="DA58" s="288"/>
      <c r="DB58" s="288"/>
      <c r="DC58" s="288"/>
      <c r="DD58" s="288"/>
      <c r="DE58" s="288"/>
      <c r="DF58" s="288"/>
      <c r="DG58" s="288"/>
      <c r="DH58" s="288"/>
      <c r="DI58" s="288"/>
      <c r="DJ58" s="288"/>
      <c r="DK58" s="288"/>
      <c r="DL58" s="288"/>
      <c r="DM58" s="288"/>
      <c r="DN58" s="288"/>
      <c r="DO58" s="288"/>
      <c r="DP58" s="288"/>
      <c r="DQ58" s="288"/>
      <c r="DR58" s="288"/>
      <c r="DS58" s="288"/>
      <c r="DT58" s="288"/>
      <c r="DU58" s="288"/>
      <c r="DV58" s="288"/>
      <c r="DW58" s="288"/>
      <c r="DX58" s="288"/>
      <c r="DY58" s="288"/>
      <c r="DZ58" s="288"/>
      <c r="EA58" s="288"/>
      <c r="EB58" s="288"/>
      <c r="EC58" s="288"/>
      <c r="ED58" s="288"/>
      <c r="EE58" s="288"/>
      <c r="EF58" s="288"/>
      <c r="EG58" s="288"/>
      <c r="EH58" s="288"/>
      <c r="EI58" s="288"/>
      <c r="EJ58" s="288"/>
      <c r="EK58" s="288"/>
      <c r="EL58" s="288"/>
      <c r="EM58" s="288"/>
      <c r="EN58" s="288"/>
      <c r="EO58" s="288"/>
      <c r="EP58" s="288"/>
      <c r="EQ58" s="288"/>
      <c r="ER58" s="288"/>
      <c r="ES58" s="288"/>
      <c r="ET58" s="288"/>
      <c r="EU58" s="288"/>
      <c r="EV58" s="288"/>
      <c r="EW58" s="288"/>
      <c r="EX58" s="288"/>
      <c r="EY58" s="288"/>
      <c r="EZ58" s="288"/>
      <c r="FA58" s="288"/>
      <c r="FB58" s="288"/>
      <c r="FC58" s="288"/>
      <c r="FD58" s="288"/>
      <c r="FE58" s="288"/>
      <c r="FF58" s="288"/>
      <c r="FG58" s="288"/>
      <c r="FH58" s="288"/>
      <c r="FI58" s="288"/>
      <c r="FJ58" s="288"/>
      <c r="FK58" s="288"/>
      <c r="FL58" s="288"/>
      <c r="FM58" s="288"/>
      <c r="FN58" s="288"/>
      <c r="FO58" s="288"/>
      <c r="FP58" s="288"/>
      <c r="FQ58" s="288"/>
      <c r="FR58" s="288"/>
      <c r="FS58" s="288"/>
      <c r="FT58" s="288"/>
      <c r="FU58" s="288"/>
      <c r="FV58" s="288"/>
      <c r="FW58" s="288"/>
      <c r="FX58" s="288"/>
      <c r="FY58" s="288"/>
      <c r="FZ58" s="288"/>
      <c r="GA58" s="288"/>
      <c r="GB58" s="288"/>
      <c r="GC58" s="288"/>
      <c r="GD58" s="288"/>
      <c r="GE58" s="288"/>
      <c r="GF58" s="288"/>
      <c r="GG58" s="288"/>
      <c r="GH58" s="288"/>
      <c r="GI58" s="288"/>
      <c r="GJ58" s="288"/>
      <c r="GK58" s="288"/>
      <c r="GL58" s="288"/>
      <c r="GM58" s="288"/>
      <c r="GN58" s="288"/>
      <c r="GO58" s="288"/>
      <c r="GP58" s="288"/>
      <c r="GQ58" s="288"/>
      <c r="GR58" s="288"/>
      <c r="GS58" s="288"/>
      <c r="GT58" s="288"/>
      <c r="GU58" s="288"/>
      <c r="GV58" s="288"/>
      <c r="GW58" s="288"/>
      <c r="GX58" s="288"/>
      <c r="GY58" s="288"/>
      <c r="GZ58" s="288"/>
      <c r="HA58" s="288"/>
      <c r="HB58" s="288"/>
      <c r="HC58" s="288"/>
      <c r="HD58" s="288"/>
      <c r="HE58" s="288"/>
      <c r="HF58" s="288"/>
      <c r="HG58" s="288"/>
      <c r="HH58" s="288"/>
      <c r="HI58" s="288"/>
      <c r="HJ58" s="288"/>
      <c r="HK58" s="288"/>
      <c r="HL58" s="288"/>
      <c r="HM58" s="288"/>
      <c r="HN58" s="288"/>
      <c r="HO58" s="288"/>
      <c r="HP58" s="288"/>
      <c r="HQ58" s="288"/>
      <c r="HR58" s="288"/>
      <c r="HS58" s="288"/>
      <c r="HT58" s="288"/>
      <c r="HU58" s="288"/>
      <c r="HV58" s="288"/>
      <c r="HW58" s="288"/>
      <c r="HX58" s="288"/>
      <c r="HY58" s="288"/>
      <c r="HZ58" s="288"/>
      <c r="IA58" s="288"/>
      <c r="IB58" s="288"/>
      <c r="IC58" s="288"/>
      <c r="ID58" s="288"/>
      <c r="IE58" s="288"/>
      <c r="IF58" s="288"/>
      <c r="IG58" s="288"/>
      <c r="IH58" s="288"/>
      <c r="II58" s="288"/>
      <c r="IJ58" s="288"/>
      <c r="IK58" s="288"/>
      <c r="IL58" s="288"/>
      <c r="IM58" s="288"/>
      <c r="IN58" s="288"/>
      <c r="IO58" s="288"/>
      <c r="IP58" s="288"/>
      <c r="IQ58" s="288"/>
      <c r="IR58" s="288"/>
      <c r="IS58" s="288"/>
      <c r="IT58" s="288"/>
      <c r="IU58" s="288"/>
      <c r="IV58" s="288"/>
      <c r="IW58" s="288"/>
    </row>
    <row r="59" spans="1:257" s="289" customFormat="1" ht="30">
      <c r="A59" s="399" t="s">
        <v>866</v>
      </c>
      <c r="B59" s="492" t="s">
        <v>858</v>
      </c>
      <c r="C59" s="217" t="s">
        <v>995</v>
      </c>
      <c r="D59" s="400">
        <v>0</v>
      </c>
      <c r="E59" s="400">
        <v>0</v>
      </c>
      <c r="F59" s="425">
        <f t="shared" si="7"/>
        <v>0</v>
      </c>
      <c r="G59" s="400">
        <v>0</v>
      </c>
      <c r="H59" s="400">
        <v>0</v>
      </c>
      <c r="I59" s="198" t="s">
        <v>97</v>
      </c>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8"/>
      <c r="CY59" s="288"/>
      <c r="CZ59" s="288"/>
      <c r="DA59" s="288"/>
      <c r="DB59" s="288"/>
      <c r="DC59" s="288"/>
      <c r="DD59" s="288"/>
      <c r="DE59" s="288"/>
      <c r="DF59" s="288"/>
      <c r="DG59" s="288"/>
      <c r="DH59" s="288"/>
      <c r="DI59" s="288"/>
      <c r="DJ59" s="288"/>
      <c r="DK59" s="288"/>
      <c r="DL59" s="288"/>
      <c r="DM59" s="288"/>
      <c r="DN59" s="288"/>
      <c r="DO59" s="288"/>
      <c r="DP59" s="288"/>
      <c r="DQ59" s="288"/>
      <c r="DR59" s="288"/>
      <c r="DS59" s="288"/>
      <c r="DT59" s="288"/>
      <c r="DU59" s="288"/>
      <c r="DV59" s="288"/>
      <c r="DW59" s="288"/>
      <c r="DX59" s="288"/>
      <c r="DY59" s="288"/>
      <c r="DZ59" s="288"/>
      <c r="EA59" s="288"/>
      <c r="EB59" s="288"/>
      <c r="EC59" s="288"/>
      <c r="ED59" s="288"/>
      <c r="EE59" s="288"/>
      <c r="EF59" s="288"/>
      <c r="EG59" s="288"/>
      <c r="EH59" s="288"/>
      <c r="EI59" s="288"/>
      <c r="EJ59" s="288"/>
      <c r="EK59" s="288"/>
      <c r="EL59" s="288"/>
      <c r="EM59" s="288"/>
      <c r="EN59" s="288"/>
      <c r="EO59" s="288"/>
      <c r="EP59" s="288"/>
      <c r="EQ59" s="288"/>
      <c r="ER59" s="288"/>
      <c r="ES59" s="288"/>
      <c r="ET59" s="288"/>
      <c r="EU59" s="288"/>
      <c r="EV59" s="288"/>
      <c r="EW59" s="288"/>
      <c r="EX59" s="288"/>
      <c r="EY59" s="288"/>
      <c r="EZ59" s="288"/>
      <c r="FA59" s="288"/>
      <c r="FB59" s="288"/>
      <c r="FC59" s="288"/>
      <c r="FD59" s="288"/>
      <c r="FE59" s="288"/>
      <c r="FF59" s="288"/>
      <c r="FG59" s="288"/>
      <c r="FH59" s="288"/>
      <c r="FI59" s="288"/>
      <c r="FJ59" s="288"/>
      <c r="FK59" s="288"/>
      <c r="FL59" s="288"/>
      <c r="FM59" s="288"/>
      <c r="FN59" s="288"/>
      <c r="FO59" s="288"/>
      <c r="FP59" s="288"/>
      <c r="FQ59" s="288"/>
      <c r="FR59" s="288"/>
      <c r="FS59" s="288"/>
      <c r="FT59" s="288"/>
      <c r="FU59" s="288"/>
      <c r="FV59" s="288"/>
      <c r="FW59" s="288"/>
      <c r="FX59" s="288"/>
      <c r="FY59" s="288"/>
      <c r="FZ59" s="288"/>
      <c r="GA59" s="288"/>
      <c r="GB59" s="288"/>
      <c r="GC59" s="288"/>
      <c r="GD59" s="288"/>
      <c r="GE59" s="288"/>
      <c r="GF59" s="288"/>
      <c r="GG59" s="288"/>
      <c r="GH59" s="288"/>
      <c r="GI59" s="288"/>
      <c r="GJ59" s="288"/>
      <c r="GK59" s="288"/>
      <c r="GL59" s="288"/>
      <c r="GM59" s="288"/>
      <c r="GN59" s="288"/>
      <c r="GO59" s="288"/>
      <c r="GP59" s="288"/>
      <c r="GQ59" s="288"/>
      <c r="GR59" s="288"/>
      <c r="GS59" s="288"/>
      <c r="GT59" s="288"/>
      <c r="GU59" s="288"/>
      <c r="GV59" s="288"/>
      <c r="GW59" s="288"/>
      <c r="GX59" s="288"/>
      <c r="GY59" s="288"/>
      <c r="GZ59" s="288"/>
      <c r="HA59" s="288"/>
      <c r="HB59" s="288"/>
      <c r="HC59" s="288"/>
      <c r="HD59" s="288"/>
      <c r="HE59" s="288"/>
      <c r="HF59" s="288"/>
      <c r="HG59" s="288"/>
      <c r="HH59" s="288"/>
      <c r="HI59" s="288"/>
      <c r="HJ59" s="288"/>
      <c r="HK59" s="288"/>
      <c r="HL59" s="288"/>
      <c r="HM59" s="288"/>
      <c r="HN59" s="288"/>
      <c r="HO59" s="288"/>
      <c r="HP59" s="288"/>
      <c r="HQ59" s="288"/>
      <c r="HR59" s="288"/>
      <c r="HS59" s="288"/>
      <c r="HT59" s="288"/>
      <c r="HU59" s="288"/>
      <c r="HV59" s="288"/>
      <c r="HW59" s="288"/>
      <c r="HX59" s="288"/>
      <c r="HY59" s="288"/>
      <c r="HZ59" s="288"/>
      <c r="IA59" s="288"/>
      <c r="IB59" s="288"/>
      <c r="IC59" s="288"/>
      <c r="ID59" s="288"/>
      <c r="IE59" s="288"/>
      <c r="IF59" s="288"/>
      <c r="IG59" s="288"/>
      <c r="IH59" s="288"/>
      <c r="II59" s="288"/>
      <c r="IJ59" s="288"/>
      <c r="IK59" s="288"/>
      <c r="IL59" s="288"/>
      <c r="IM59" s="288"/>
      <c r="IN59" s="288"/>
      <c r="IO59" s="288"/>
      <c r="IP59" s="288"/>
      <c r="IQ59" s="288"/>
      <c r="IR59" s="288"/>
      <c r="IS59" s="288"/>
      <c r="IT59" s="288"/>
      <c r="IU59" s="288"/>
      <c r="IV59" s="288"/>
      <c r="IW59" s="288"/>
    </row>
    <row r="60" spans="1:257" s="291" customFormat="1" ht="30">
      <c r="A60" s="399" t="s">
        <v>629</v>
      </c>
      <c r="B60" s="492" t="s">
        <v>859</v>
      </c>
      <c r="C60" s="217" t="s">
        <v>1003</v>
      </c>
      <c r="D60" s="400">
        <v>0.13600000000000001</v>
      </c>
      <c r="E60" s="400">
        <v>0</v>
      </c>
      <c r="F60" s="425">
        <f t="shared" si="7"/>
        <v>0.13600000000000001</v>
      </c>
      <c r="G60" s="400">
        <v>0</v>
      </c>
      <c r="H60" s="400">
        <v>0</v>
      </c>
      <c r="I60" s="198" t="s">
        <v>97</v>
      </c>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row>
    <row r="61" spans="1:257" s="291" customFormat="1" ht="40.5" customHeight="1">
      <c r="A61" s="399" t="s">
        <v>867</v>
      </c>
      <c r="B61" s="492" t="s">
        <v>859</v>
      </c>
      <c r="C61" s="217" t="s">
        <v>1004</v>
      </c>
      <c r="D61" s="400">
        <v>0</v>
      </c>
      <c r="E61" s="400">
        <v>0</v>
      </c>
      <c r="F61" s="425">
        <f t="shared" si="7"/>
        <v>0</v>
      </c>
      <c r="G61" s="400">
        <v>0</v>
      </c>
      <c r="H61" s="400">
        <v>0</v>
      </c>
      <c r="I61" s="198" t="s">
        <v>97</v>
      </c>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row>
    <row r="62" spans="1:257" s="291" customFormat="1">
      <c r="A62" s="399" t="s">
        <v>630</v>
      </c>
      <c r="B62" s="492" t="s">
        <v>860</v>
      </c>
      <c r="C62" s="217" t="s">
        <v>1005</v>
      </c>
      <c r="D62" s="400">
        <v>7.1999999999999995E-2</v>
      </c>
      <c r="E62" s="400">
        <f>E64+E65</f>
        <v>0</v>
      </c>
      <c r="F62" s="425">
        <f t="shared" si="7"/>
        <v>7.1999999999999995E-2</v>
      </c>
      <c r="G62" s="400">
        <v>0</v>
      </c>
      <c r="H62" s="400">
        <v>0</v>
      </c>
      <c r="I62" s="198" t="s">
        <v>97</v>
      </c>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row>
    <row r="63" spans="1:257" s="289" customFormat="1">
      <c r="A63" s="399" t="s">
        <v>871</v>
      </c>
      <c r="B63" s="492" t="s">
        <v>860</v>
      </c>
      <c r="C63" s="217" t="s">
        <v>1006</v>
      </c>
      <c r="D63" s="400">
        <v>0</v>
      </c>
      <c r="E63" s="400">
        <v>0</v>
      </c>
      <c r="F63" s="425">
        <f t="shared" si="7"/>
        <v>0</v>
      </c>
      <c r="G63" s="400">
        <v>0</v>
      </c>
      <c r="H63" s="400">
        <v>0</v>
      </c>
      <c r="I63" s="198" t="s">
        <v>97</v>
      </c>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c r="CO63" s="288"/>
      <c r="CP63" s="288"/>
      <c r="CQ63" s="288"/>
      <c r="CR63" s="288"/>
      <c r="CS63" s="288"/>
      <c r="CT63" s="288"/>
      <c r="CU63" s="288"/>
      <c r="CV63" s="288"/>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c r="EN63" s="288"/>
      <c r="EO63" s="288"/>
      <c r="EP63" s="288"/>
      <c r="EQ63" s="288"/>
      <c r="ER63" s="288"/>
      <c r="ES63" s="288"/>
      <c r="ET63" s="288"/>
      <c r="EU63" s="288"/>
      <c r="EV63" s="288"/>
      <c r="EW63" s="288"/>
      <c r="EX63" s="288"/>
      <c r="EY63" s="288"/>
      <c r="EZ63" s="288"/>
      <c r="FA63" s="288"/>
      <c r="FB63" s="288"/>
      <c r="FC63" s="288"/>
      <c r="FD63" s="288"/>
      <c r="FE63" s="288"/>
      <c r="FF63" s="288"/>
      <c r="FG63" s="288"/>
      <c r="FH63" s="288"/>
      <c r="FI63" s="288"/>
      <c r="FJ63" s="288"/>
      <c r="FK63" s="288"/>
      <c r="FL63" s="288"/>
      <c r="FM63" s="288"/>
      <c r="FN63" s="288"/>
      <c r="FO63" s="288"/>
      <c r="FP63" s="288"/>
      <c r="FQ63" s="288"/>
      <c r="FR63" s="288"/>
      <c r="FS63" s="288"/>
      <c r="FT63" s="288"/>
      <c r="FU63" s="288"/>
      <c r="FV63" s="288"/>
      <c r="FW63" s="288"/>
      <c r="FX63" s="288"/>
      <c r="FY63" s="288"/>
      <c r="FZ63" s="288"/>
      <c r="GA63" s="288"/>
      <c r="GB63" s="288"/>
      <c r="GC63" s="288"/>
      <c r="GD63" s="288"/>
      <c r="GE63" s="288"/>
      <c r="GF63" s="288"/>
      <c r="GG63" s="288"/>
      <c r="GH63" s="288"/>
      <c r="GI63" s="288"/>
      <c r="GJ63" s="288"/>
      <c r="GK63" s="288"/>
      <c r="GL63" s="288"/>
      <c r="GM63" s="288"/>
      <c r="GN63" s="288"/>
      <c r="GO63" s="288"/>
      <c r="GP63" s="288"/>
      <c r="GQ63" s="288"/>
      <c r="GR63" s="288"/>
      <c r="GS63" s="288"/>
      <c r="GT63" s="288"/>
      <c r="GU63" s="288"/>
      <c r="GV63" s="288"/>
      <c r="GW63" s="288"/>
      <c r="GX63" s="288"/>
      <c r="GY63" s="288"/>
      <c r="GZ63" s="288"/>
      <c r="HA63" s="288"/>
      <c r="HB63" s="288"/>
      <c r="HC63" s="288"/>
      <c r="HD63" s="288"/>
      <c r="HE63" s="288"/>
      <c r="HF63" s="288"/>
      <c r="HG63" s="288"/>
      <c r="HH63" s="288"/>
      <c r="HI63" s="288"/>
      <c r="HJ63" s="288"/>
      <c r="HK63" s="288"/>
      <c r="HL63" s="288"/>
      <c r="HM63" s="288"/>
      <c r="HN63" s="288"/>
      <c r="HO63" s="288"/>
      <c r="HP63" s="288"/>
      <c r="HQ63" s="288"/>
      <c r="HR63" s="288"/>
      <c r="HS63" s="288"/>
      <c r="HT63" s="288"/>
      <c r="HU63" s="288"/>
      <c r="HV63" s="288"/>
      <c r="HW63" s="288"/>
      <c r="HX63" s="288"/>
      <c r="HY63" s="288"/>
      <c r="HZ63" s="288"/>
      <c r="IA63" s="288"/>
      <c r="IB63" s="288"/>
      <c r="IC63" s="288"/>
      <c r="ID63" s="288"/>
      <c r="IE63" s="288"/>
      <c r="IF63" s="288"/>
      <c r="IG63" s="288"/>
      <c r="IH63" s="288"/>
      <c r="II63" s="288"/>
      <c r="IJ63" s="288"/>
      <c r="IK63" s="288"/>
      <c r="IL63" s="288"/>
      <c r="IM63" s="288"/>
      <c r="IN63" s="288"/>
      <c r="IO63" s="288"/>
      <c r="IP63" s="288"/>
      <c r="IQ63" s="288"/>
      <c r="IR63" s="288"/>
      <c r="IS63" s="288"/>
      <c r="IT63" s="288"/>
      <c r="IU63" s="288"/>
      <c r="IV63" s="288"/>
      <c r="IW63" s="288"/>
    </row>
    <row r="64" spans="1:257" s="289" customFormat="1" ht="33" customHeight="1">
      <c r="A64" s="399" t="s">
        <v>631</v>
      </c>
      <c r="B64" s="492" t="s">
        <v>861</v>
      </c>
      <c r="C64" s="217" t="s">
        <v>1009</v>
      </c>
      <c r="D64" s="400">
        <v>0.17199999999999999</v>
      </c>
      <c r="E64" s="401">
        <v>0</v>
      </c>
      <c r="F64" s="425">
        <f t="shared" si="7"/>
        <v>0.17199999999999999</v>
      </c>
      <c r="G64" s="400">
        <v>0</v>
      </c>
      <c r="H64" s="400">
        <v>0</v>
      </c>
      <c r="I64" s="198" t="s">
        <v>97</v>
      </c>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c r="GA64" s="288"/>
      <c r="GB64" s="288"/>
      <c r="GC64" s="288"/>
      <c r="GD64" s="288"/>
      <c r="GE64" s="288"/>
      <c r="GF64" s="288"/>
      <c r="GG64" s="288"/>
      <c r="GH64" s="288"/>
      <c r="GI64" s="288"/>
      <c r="GJ64" s="288"/>
      <c r="GK64" s="288"/>
      <c r="GL64" s="288"/>
      <c r="GM64" s="288"/>
      <c r="GN64" s="288"/>
      <c r="GO64" s="288"/>
      <c r="GP64" s="288"/>
      <c r="GQ64" s="288"/>
      <c r="GR64" s="288"/>
      <c r="GS64" s="288"/>
      <c r="GT64" s="288"/>
      <c r="GU64" s="288"/>
      <c r="GV64" s="288"/>
      <c r="GW64" s="288"/>
      <c r="GX64" s="288"/>
      <c r="GY64" s="288"/>
      <c r="GZ64" s="288"/>
      <c r="HA64" s="288"/>
      <c r="HB64" s="288"/>
      <c r="HC64" s="288"/>
      <c r="HD64" s="288"/>
      <c r="HE64" s="288"/>
      <c r="HF64" s="288"/>
      <c r="HG64" s="288"/>
      <c r="HH64" s="288"/>
      <c r="HI64" s="288"/>
      <c r="HJ64" s="288"/>
      <c r="HK64" s="288"/>
      <c r="HL64" s="288"/>
      <c r="HM64" s="288"/>
      <c r="HN64" s="288"/>
      <c r="HO64" s="288"/>
      <c r="HP64" s="288"/>
      <c r="HQ64" s="288"/>
      <c r="HR64" s="288"/>
      <c r="HS64" s="288"/>
      <c r="HT64" s="288"/>
      <c r="HU64" s="288"/>
      <c r="HV64" s="288"/>
      <c r="HW64" s="288"/>
      <c r="HX64" s="288"/>
      <c r="HY64" s="288"/>
      <c r="HZ64" s="288"/>
      <c r="IA64" s="288"/>
      <c r="IB64" s="288"/>
      <c r="IC64" s="288"/>
      <c r="ID64" s="288"/>
      <c r="IE64" s="288"/>
      <c r="IF64" s="288"/>
      <c r="IG64" s="288"/>
      <c r="IH64" s="288"/>
      <c r="II64" s="288"/>
      <c r="IJ64" s="288"/>
      <c r="IK64" s="288"/>
      <c r="IL64" s="288"/>
      <c r="IM64" s="288"/>
      <c r="IN64" s="288"/>
      <c r="IO64" s="288"/>
      <c r="IP64" s="288"/>
      <c r="IQ64" s="288"/>
      <c r="IR64" s="288"/>
      <c r="IS64" s="288"/>
      <c r="IT64" s="288"/>
      <c r="IU64" s="288"/>
      <c r="IV64" s="288"/>
      <c r="IW64" s="288"/>
    </row>
    <row r="65" spans="1:257" s="289" customFormat="1" ht="50.25" customHeight="1">
      <c r="A65" s="399" t="s">
        <v>870</v>
      </c>
      <c r="B65" s="492" t="s">
        <v>861</v>
      </c>
      <c r="C65" s="217" t="s">
        <v>1010</v>
      </c>
      <c r="D65" s="400">
        <v>0</v>
      </c>
      <c r="E65" s="401">
        <v>0</v>
      </c>
      <c r="F65" s="425">
        <f t="shared" si="7"/>
        <v>0</v>
      </c>
      <c r="G65" s="400">
        <v>0</v>
      </c>
      <c r="H65" s="400">
        <v>0</v>
      </c>
      <c r="I65" s="198" t="s">
        <v>97</v>
      </c>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S65" s="288"/>
      <c r="CT65" s="288"/>
      <c r="CU65" s="288"/>
      <c r="CV65" s="288"/>
      <c r="CW65" s="288"/>
      <c r="CX65" s="288"/>
      <c r="CY65" s="288"/>
      <c r="CZ65" s="288"/>
      <c r="DA65" s="288"/>
      <c r="DB65" s="288"/>
      <c r="DC65" s="288"/>
      <c r="DD65" s="288"/>
      <c r="DE65" s="288"/>
      <c r="DF65" s="288"/>
      <c r="DG65" s="288"/>
      <c r="DH65" s="288"/>
      <c r="DI65" s="288"/>
      <c r="DJ65" s="288"/>
      <c r="DK65" s="288"/>
      <c r="DL65" s="288"/>
      <c r="DM65" s="288"/>
      <c r="DN65" s="288"/>
      <c r="DO65" s="288"/>
      <c r="DP65" s="288"/>
      <c r="DQ65" s="288"/>
      <c r="DR65" s="288"/>
      <c r="DS65" s="288"/>
      <c r="DT65" s="288"/>
      <c r="DU65" s="288"/>
      <c r="DV65" s="288"/>
      <c r="DW65" s="288"/>
      <c r="DX65" s="288"/>
      <c r="DY65" s="288"/>
      <c r="DZ65" s="288"/>
      <c r="EA65" s="288"/>
      <c r="EB65" s="288"/>
      <c r="EC65" s="288"/>
      <c r="ED65" s="288"/>
      <c r="EE65" s="288"/>
      <c r="EF65" s="288"/>
      <c r="EG65" s="288"/>
      <c r="EH65" s="288"/>
      <c r="EI65" s="288"/>
      <c r="EJ65" s="288"/>
      <c r="EK65" s="288"/>
      <c r="EL65" s="288"/>
      <c r="EM65" s="288"/>
      <c r="EN65" s="288"/>
      <c r="EO65" s="288"/>
      <c r="EP65" s="288"/>
      <c r="EQ65" s="288"/>
      <c r="ER65" s="288"/>
      <c r="ES65" s="288"/>
      <c r="ET65" s="288"/>
      <c r="EU65" s="288"/>
      <c r="EV65" s="288"/>
      <c r="EW65" s="288"/>
      <c r="EX65" s="288"/>
      <c r="EY65" s="288"/>
      <c r="EZ65" s="288"/>
      <c r="FA65" s="288"/>
      <c r="FB65" s="288"/>
      <c r="FC65" s="288"/>
      <c r="FD65" s="288"/>
      <c r="FE65" s="288"/>
      <c r="FF65" s="288"/>
      <c r="FG65" s="288"/>
      <c r="FH65" s="288"/>
      <c r="FI65" s="288"/>
      <c r="FJ65" s="288"/>
      <c r="FK65" s="288"/>
      <c r="FL65" s="288"/>
      <c r="FM65" s="288"/>
      <c r="FN65" s="288"/>
      <c r="FO65" s="288"/>
      <c r="FP65" s="288"/>
      <c r="FQ65" s="288"/>
      <c r="FR65" s="288"/>
      <c r="FS65" s="288"/>
      <c r="FT65" s="288"/>
      <c r="FU65" s="288"/>
      <c r="FV65" s="288"/>
      <c r="FW65" s="288"/>
      <c r="FX65" s="288"/>
      <c r="FY65" s="288"/>
      <c r="FZ65" s="288"/>
      <c r="GA65" s="288"/>
      <c r="GB65" s="288"/>
      <c r="GC65" s="288"/>
      <c r="GD65" s="288"/>
      <c r="GE65" s="288"/>
      <c r="GF65" s="288"/>
      <c r="GG65" s="288"/>
      <c r="GH65" s="288"/>
      <c r="GI65" s="288"/>
      <c r="GJ65" s="288"/>
      <c r="GK65" s="288"/>
      <c r="GL65" s="288"/>
      <c r="GM65" s="288"/>
      <c r="GN65" s="288"/>
      <c r="GO65" s="288"/>
      <c r="GP65" s="288"/>
      <c r="GQ65" s="288"/>
      <c r="GR65" s="288"/>
      <c r="GS65" s="288"/>
      <c r="GT65" s="288"/>
      <c r="GU65" s="288"/>
      <c r="GV65" s="288"/>
      <c r="GW65" s="288"/>
      <c r="GX65" s="288"/>
      <c r="GY65" s="288"/>
      <c r="GZ65" s="288"/>
      <c r="HA65" s="288"/>
      <c r="HB65" s="288"/>
      <c r="HC65" s="288"/>
      <c r="HD65" s="288"/>
      <c r="HE65" s="288"/>
      <c r="HF65" s="288"/>
      <c r="HG65" s="288"/>
      <c r="HH65" s="288"/>
      <c r="HI65" s="288"/>
      <c r="HJ65" s="288"/>
      <c r="HK65" s="288"/>
      <c r="HL65" s="288"/>
      <c r="HM65" s="288"/>
      <c r="HN65" s="288"/>
      <c r="HO65" s="288"/>
      <c r="HP65" s="288"/>
      <c r="HQ65" s="288"/>
      <c r="HR65" s="288"/>
      <c r="HS65" s="288"/>
      <c r="HT65" s="288"/>
      <c r="HU65" s="288"/>
      <c r="HV65" s="288"/>
      <c r="HW65" s="288"/>
      <c r="HX65" s="288"/>
      <c r="HY65" s="288"/>
      <c r="HZ65" s="288"/>
      <c r="IA65" s="288"/>
      <c r="IB65" s="288"/>
      <c r="IC65" s="288"/>
      <c r="ID65" s="288"/>
      <c r="IE65" s="288"/>
      <c r="IF65" s="288"/>
      <c r="IG65" s="288"/>
      <c r="IH65" s="288"/>
      <c r="II65" s="288"/>
      <c r="IJ65" s="288"/>
      <c r="IK65" s="288"/>
      <c r="IL65" s="288"/>
      <c r="IM65" s="288"/>
      <c r="IN65" s="288"/>
      <c r="IO65" s="288"/>
      <c r="IP65" s="288"/>
      <c r="IQ65" s="288"/>
      <c r="IR65" s="288"/>
      <c r="IS65" s="288"/>
      <c r="IT65" s="288"/>
      <c r="IU65" s="288"/>
      <c r="IV65" s="288"/>
      <c r="IW65" s="288"/>
    </row>
    <row r="66" spans="1:257" s="289" customFormat="1" ht="38.25" customHeight="1">
      <c r="A66" s="399" t="s">
        <v>632</v>
      </c>
      <c r="B66" s="492" t="s">
        <v>862</v>
      </c>
      <c r="C66" s="217" t="s">
        <v>1014</v>
      </c>
      <c r="D66" s="400">
        <v>0.156</v>
      </c>
      <c r="E66" s="400">
        <v>0</v>
      </c>
      <c r="F66" s="425">
        <f t="shared" si="7"/>
        <v>0.156</v>
      </c>
      <c r="G66" s="400">
        <v>0</v>
      </c>
      <c r="H66" s="400">
        <v>0</v>
      </c>
      <c r="I66" s="198" t="s">
        <v>97</v>
      </c>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c r="GA66" s="288"/>
      <c r="GB66" s="288"/>
      <c r="GC66" s="288"/>
      <c r="GD66" s="288"/>
      <c r="GE66" s="288"/>
      <c r="GF66" s="288"/>
      <c r="GG66" s="288"/>
      <c r="GH66" s="288"/>
      <c r="GI66" s="288"/>
      <c r="GJ66" s="288"/>
      <c r="GK66" s="288"/>
      <c r="GL66" s="288"/>
      <c r="GM66" s="288"/>
      <c r="GN66" s="288"/>
      <c r="GO66" s="288"/>
      <c r="GP66" s="288"/>
      <c r="GQ66" s="288"/>
      <c r="GR66" s="288"/>
      <c r="GS66" s="288"/>
      <c r="GT66" s="288"/>
      <c r="GU66" s="288"/>
      <c r="GV66" s="288"/>
      <c r="GW66" s="288"/>
      <c r="GX66" s="288"/>
      <c r="GY66" s="288"/>
      <c r="GZ66" s="288"/>
      <c r="HA66" s="288"/>
      <c r="HB66" s="288"/>
      <c r="HC66" s="288"/>
      <c r="HD66" s="288"/>
      <c r="HE66" s="288"/>
      <c r="HF66" s="288"/>
      <c r="HG66" s="288"/>
      <c r="HH66" s="288"/>
      <c r="HI66" s="288"/>
      <c r="HJ66" s="288"/>
      <c r="HK66" s="288"/>
      <c r="HL66" s="288"/>
      <c r="HM66" s="288"/>
      <c r="HN66" s="288"/>
      <c r="HO66" s="288"/>
      <c r="HP66" s="288"/>
      <c r="HQ66" s="288"/>
      <c r="HR66" s="288"/>
      <c r="HS66" s="288"/>
      <c r="HT66" s="288"/>
      <c r="HU66" s="288"/>
      <c r="HV66" s="288"/>
      <c r="HW66" s="288"/>
      <c r="HX66" s="288"/>
      <c r="HY66" s="288"/>
      <c r="HZ66" s="288"/>
      <c r="IA66" s="288"/>
      <c r="IB66" s="288"/>
      <c r="IC66" s="288"/>
      <c r="ID66" s="288"/>
      <c r="IE66" s="288"/>
      <c r="IF66" s="288"/>
      <c r="IG66" s="288"/>
      <c r="IH66" s="288"/>
      <c r="II66" s="288"/>
      <c r="IJ66" s="288"/>
      <c r="IK66" s="288"/>
      <c r="IL66" s="288"/>
      <c r="IM66" s="288"/>
      <c r="IN66" s="288"/>
      <c r="IO66" s="288"/>
      <c r="IP66" s="288"/>
      <c r="IQ66" s="288"/>
      <c r="IR66" s="288"/>
      <c r="IS66" s="288"/>
      <c r="IT66" s="288"/>
      <c r="IU66" s="288"/>
      <c r="IV66" s="288"/>
      <c r="IW66" s="288"/>
    </row>
    <row r="67" spans="1:257" s="289" customFormat="1" ht="30">
      <c r="A67" s="399" t="s">
        <v>868</v>
      </c>
      <c r="B67" s="492" t="s">
        <v>862</v>
      </c>
      <c r="C67" s="217" t="s">
        <v>1015</v>
      </c>
      <c r="D67" s="400">
        <v>0</v>
      </c>
      <c r="E67" s="400">
        <v>0</v>
      </c>
      <c r="F67" s="425">
        <f t="shared" si="7"/>
        <v>0</v>
      </c>
      <c r="G67" s="400">
        <v>0</v>
      </c>
      <c r="H67" s="400">
        <v>0</v>
      </c>
      <c r="I67" s="198" t="s">
        <v>97</v>
      </c>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8"/>
      <c r="CY67" s="288"/>
      <c r="CZ67" s="288"/>
      <c r="DA67" s="288"/>
      <c r="DB67" s="288"/>
      <c r="DC67" s="288"/>
      <c r="DD67" s="288"/>
      <c r="DE67" s="288"/>
      <c r="DF67" s="288"/>
      <c r="DG67" s="288"/>
      <c r="DH67" s="288"/>
      <c r="DI67" s="288"/>
      <c r="DJ67" s="288"/>
      <c r="DK67" s="288"/>
      <c r="DL67" s="288"/>
      <c r="DM67" s="288"/>
      <c r="DN67" s="288"/>
      <c r="DO67" s="288"/>
      <c r="DP67" s="288"/>
      <c r="DQ67" s="288"/>
      <c r="DR67" s="288"/>
      <c r="DS67" s="288"/>
      <c r="DT67" s="288"/>
      <c r="DU67" s="288"/>
      <c r="DV67" s="288"/>
      <c r="DW67" s="288"/>
      <c r="DX67" s="288"/>
      <c r="DY67" s="288"/>
      <c r="DZ67" s="288"/>
      <c r="EA67" s="288"/>
      <c r="EB67" s="288"/>
      <c r="EC67" s="288"/>
      <c r="ED67" s="288"/>
      <c r="EE67" s="288"/>
      <c r="EF67" s="288"/>
      <c r="EG67" s="288"/>
      <c r="EH67" s="288"/>
      <c r="EI67" s="288"/>
      <c r="EJ67" s="288"/>
      <c r="EK67" s="288"/>
      <c r="EL67" s="288"/>
      <c r="EM67" s="288"/>
      <c r="EN67" s="288"/>
      <c r="EO67" s="288"/>
      <c r="EP67" s="288"/>
      <c r="EQ67" s="288"/>
      <c r="ER67" s="288"/>
      <c r="ES67" s="288"/>
      <c r="ET67" s="288"/>
      <c r="EU67" s="288"/>
      <c r="EV67" s="288"/>
      <c r="EW67" s="288"/>
      <c r="EX67" s="288"/>
      <c r="EY67" s="288"/>
      <c r="EZ67" s="288"/>
      <c r="FA67" s="288"/>
      <c r="FB67" s="288"/>
      <c r="FC67" s="288"/>
      <c r="FD67" s="288"/>
      <c r="FE67" s="288"/>
      <c r="FF67" s="288"/>
      <c r="FG67" s="288"/>
      <c r="FH67" s="288"/>
      <c r="FI67" s="288"/>
      <c r="FJ67" s="288"/>
      <c r="FK67" s="288"/>
      <c r="FL67" s="288"/>
      <c r="FM67" s="288"/>
      <c r="FN67" s="288"/>
      <c r="FO67" s="288"/>
      <c r="FP67" s="288"/>
      <c r="FQ67" s="288"/>
      <c r="FR67" s="288"/>
      <c r="FS67" s="288"/>
      <c r="FT67" s="288"/>
      <c r="FU67" s="288"/>
      <c r="FV67" s="288"/>
      <c r="FW67" s="288"/>
      <c r="FX67" s="288"/>
      <c r="FY67" s="288"/>
      <c r="FZ67" s="288"/>
      <c r="GA67" s="288"/>
      <c r="GB67" s="288"/>
      <c r="GC67" s="288"/>
      <c r="GD67" s="288"/>
      <c r="GE67" s="288"/>
      <c r="GF67" s="288"/>
      <c r="GG67" s="288"/>
      <c r="GH67" s="288"/>
      <c r="GI67" s="288"/>
      <c r="GJ67" s="288"/>
      <c r="GK67" s="288"/>
      <c r="GL67" s="288"/>
      <c r="GM67" s="288"/>
      <c r="GN67" s="288"/>
      <c r="GO67" s="288"/>
      <c r="GP67" s="288"/>
      <c r="GQ67" s="288"/>
      <c r="GR67" s="288"/>
      <c r="GS67" s="288"/>
      <c r="GT67" s="288"/>
      <c r="GU67" s="288"/>
      <c r="GV67" s="288"/>
      <c r="GW67" s="288"/>
      <c r="GX67" s="288"/>
      <c r="GY67" s="288"/>
      <c r="GZ67" s="288"/>
      <c r="HA67" s="288"/>
      <c r="HB67" s="288"/>
      <c r="HC67" s="288"/>
      <c r="HD67" s="288"/>
      <c r="HE67" s="288"/>
      <c r="HF67" s="288"/>
      <c r="HG67" s="288"/>
      <c r="HH67" s="288"/>
      <c r="HI67" s="288"/>
      <c r="HJ67" s="288"/>
      <c r="HK67" s="288"/>
      <c r="HL67" s="288"/>
      <c r="HM67" s="288"/>
      <c r="HN67" s="288"/>
      <c r="HO67" s="288"/>
      <c r="HP67" s="288"/>
      <c r="HQ67" s="288"/>
      <c r="HR67" s="288"/>
      <c r="HS67" s="288"/>
      <c r="HT67" s="288"/>
      <c r="HU67" s="288"/>
      <c r="HV67" s="288"/>
      <c r="HW67" s="288"/>
      <c r="HX67" s="288"/>
      <c r="HY67" s="288"/>
      <c r="HZ67" s="288"/>
      <c r="IA67" s="288"/>
      <c r="IB67" s="288"/>
      <c r="IC67" s="288"/>
      <c r="ID67" s="288"/>
      <c r="IE67" s="288"/>
      <c r="IF67" s="288"/>
      <c r="IG67" s="288"/>
      <c r="IH67" s="288"/>
      <c r="II67" s="288"/>
      <c r="IJ67" s="288"/>
      <c r="IK67" s="288"/>
      <c r="IL67" s="288"/>
      <c r="IM67" s="288"/>
      <c r="IN67" s="288"/>
      <c r="IO67" s="288"/>
      <c r="IP67" s="288"/>
      <c r="IQ67" s="288"/>
      <c r="IR67" s="288"/>
      <c r="IS67" s="288"/>
      <c r="IT67" s="288"/>
      <c r="IU67" s="288"/>
      <c r="IV67" s="288"/>
      <c r="IW67" s="288"/>
    </row>
    <row r="68" spans="1:257" s="289" customFormat="1" ht="30">
      <c r="A68" s="399" t="s">
        <v>812</v>
      </c>
      <c r="B68" s="492" t="s">
        <v>863</v>
      </c>
      <c r="C68" s="217" t="s">
        <v>1016</v>
      </c>
      <c r="D68" s="400">
        <v>0.14299999999999999</v>
      </c>
      <c r="E68" s="400">
        <v>0</v>
      </c>
      <c r="F68" s="425">
        <f t="shared" si="7"/>
        <v>0.14299999999999999</v>
      </c>
      <c r="G68" s="400">
        <v>0</v>
      </c>
      <c r="H68" s="400">
        <v>0</v>
      </c>
      <c r="I68" s="198" t="s">
        <v>97</v>
      </c>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8"/>
      <c r="DF68" s="288"/>
      <c r="DG68" s="288"/>
      <c r="DH68" s="288"/>
      <c r="DI68" s="288"/>
      <c r="DJ68" s="288"/>
      <c r="DK68" s="288"/>
      <c r="DL68" s="288"/>
      <c r="DM68" s="288"/>
      <c r="DN68" s="288"/>
      <c r="DO68" s="288"/>
      <c r="DP68" s="288"/>
      <c r="DQ68" s="288"/>
      <c r="DR68" s="288"/>
      <c r="DS68" s="288"/>
      <c r="DT68" s="288"/>
      <c r="DU68" s="288"/>
      <c r="DV68" s="288"/>
      <c r="DW68" s="288"/>
      <c r="DX68" s="288"/>
      <c r="DY68" s="288"/>
      <c r="DZ68" s="288"/>
      <c r="EA68" s="288"/>
      <c r="EB68" s="288"/>
      <c r="EC68" s="288"/>
      <c r="ED68" s="288"/>
      <c r="EE68" s="288"/>
      <c r="EF68" s="288"/>
      <c r="EG68" s="288"/>
      <c r="EH68" s="288"/>
      <c r="EI68" s="288"/>
      <c r="EJ68" s="288"/>
      <c r="EK68" s="288"/>
      <c r="EL68" s="288"/>
      <c r="EM68" s="288"/>
      <c r="EN68" s="288"/>
      <c r="EO68" s="288"/>
      <c r="EP68" s="288"/>
      <c r="EQ68" s="288"/>
      <c r="ER68" s="288"/>
      <c r="ES68" s="288"/>
      <c r="ET68" s="288"/>
      <c r="EU68" s="288"/>
      <c r="EV68" s="288"/>
      <c r="EW68" s="288"/>
      <c r="EX68" s="288"/>
      <c r="EY68" s="288"/>
      <c r="EZ68" s="288"/>
      <c r="FA68" s="288"/>
      <c r="FB68" s="288"/>
      <c r="FC68" s="288"/>
      <c r="FD68" s="288"/>
      <c r="FE68" s="288"/>
      <c r="FF68" s="288"/>
      <c r="FG68" s="288"/>
      <c r="FH68" s="288"/>
      <c r="FI68" s="288"/>
      <c r="FJ68" s="288"/>
      <c r="FK68" s="288"/>
      <c r="FL68" s="288"/>
      <c r="FM68" s="288"/>
      <c r="FN68" s="288"/>
      <c r="FO68" s="288"/>
      <c r="FP68" s="288"/>
      <c r="FQ68" s="288"/>
      <c r="FR68" s="288"/>
      <c r="FS68" s="288"/>
      <c r="FT68" s="288"/>
      <c r="FU68" s="288"/>
      <c r="FV68" s="288"/>
      <c r="FW68" s="288"/>
      <c r="FX68" s="288"/>
      <c r="FY68" s="288"/>
      <c r="FZ68" s="288"/>
      <c r="GA68" s="288"/>
      <c r="GB68" s="288"/>
      <c r="GC68" s="288"/>
      <c r="GD68" s="288"/>
      <c r="GE68" s="288"/>
      <c r="GF68" s="288"/>
      <c r="GG68" s="288"/>
      <c r="GH68" s="288"/>
      <c r="GI68" s="288"/>
      <c r="GJ68" s="288"/>
      <c r="GK68" s="288"/>
      <c r="GL68" s="288"/>
      <c r="GM68" s="288"/>
      <c r="GN68" s="288"/>
      <c r="GO68" s="288"/>
      <c r="GP68" s="288"/>
      <c r="GQ68" s="288"/>
      <c r="GR68" s="288"/>
      <c r="GS68" s="288"/>
      <c r="GT68" s="288"/>
      <c r="GU68" s="288"/>
      <c r="GV68" s="288"/>
      <c r="GW68" s="288"/>
      <c r="GX68" s="288"/>
      <c r="GY68" s="288"/>
      <c r="GZ68" s="288"/>
      <c r="HA68" s="288"/>
      <c r="HB68" s="288"/>
      <c r="HC68" s="288"/>
      <c r="HD68" s="288"/>
      <c r="HE68" s="288"/>
      <c r="HF68" s="288"/>
      <c r="HG68" s="288"/>
      <c r="HH68" s="288"/>
      <c r="HI68" s="288"/>
      <c r="HJ68" s="288"/>
      <c r="HK68" s="288"/>
      <c r="HL68" s="288"/>
      <c r="HM68" s="288"/>
      <c r="HN68" s="288"/>
      <c r="HO68" s="288"/>
      <c r="HP68" s="288"/>
      <c r="HQ68" s="288"/>
      <c r="HR68" s="288"/>
      <c r="HS68" s="288"/>
      <c r="HT68" s="288"/>
      <c r="HU68" s="288"/>
      <c r="HV68" s="288"/>
      <c r="HW68" s="288"/>
      <c r="HX68" s="288"/>
      <c r="HY68" s="288"/>
      <c r="HZ68" s="288"/>
      <c r="IA68" s="288"/>
      <c r="IB68" s="288"/>
      <c r="IC68" s="288"/>
      <c r="ID68" s="288"/>
      <c r="IE68" s="288"/>
      <c r="IF68" s="288"/>
      <c r="IG68" s="288"/>
      <c r="IH68" s="288"/>
      <c r="II68" s="288"/>
      <c r="IJ68" s="288"/>
      <c r="IK68" s="288"/>
      <c r="IL68" s="288"/>
      <c r="IM68" s="288"/>
      <c r="IN68" s="288"/>
      <c r="IO68" s="288"/>
      <c r="IP68" s="288"/>
      <c r="IQ68" s="288"/>
      <c r="IR68" s="288"/>
      <c r="IS68" s="288"/>
      <c r="IT68" s="288"/>
      <c r="IU68" s="288"/>
      <c r="IV68" s="288"/>
      <c r="IW68" s="288"/>
    </row>
    <row r="69" spans="1:257" s="289" customFormat="1" ht="30">
      <c r="A69" s="399" t="s">
        <v>869</v>
      </c>
      <c r="B69" s="492" t="s">
        <v>863</v>
      </c>
      <c r="C69" s="217" t="s">
        <v>1017</v>
      </c>
      <c r="D69" s="400">
        <v>0</v>
      </c>
      <c r="E69" s="400">
        <v>0</v>
      </c>
      <c r="F69" s="425">
        <f t="shared" si="7"/>
        <v>0</v>
      </c>
      <c r="G69" s="400">
        <v>0</v>
      </c>
      <c r="H69" s="400">
        <v>0</v>
      </c>
      <c r="I69" s="198" t="s">
        <v>97</v>
      </c>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288"/>
      <c r="DI69" s="288"/>
      <c r="DJ69" s="288"/>
      <c r="DK69" s="288"/>
      <c r="DL69" s="288"/>
      <c r="DM69" s="288"/>
      <c r="DN69" s="288"/>
      <c r="DO69" s="288"/>
      <c r="DP69" s="288"/>
      <c r="DQ69" s="288"/>
      <c r="DR69" s="288"/>
      <c r="DS69" s="288"/>
      <c r="DT69" s="288"/>
      <c r="DU69" s="288"/>
      <c r="DV69" s="288"/>
      <c r="DW69" s="288"/>
      <c r="DX69" s="288"/>
      <c r="DY69" s="288"/>
      <c r="DZ69" s="288"/>
      <c r="EA69" s="288"/>
      <c r="EB69" s="288"/>
      <c r="EC69" s="288"/>
      <c r="ED69" s="288"/>
      <c r="EE69" s="288"/>
      <c r="EF69" s="288"/>
      <c r="EG69" s="288"/>
      <c r="EH69" s="288"/>
      <c r="EI69" s="288"/>
      <c r="EJ69" s="288"/>
      <c r="EK69" s="288"/>
      <c r="EL69" s="288"/>
      <c r="EM69" s="288"/>
      <c r="EN69" s="288"/>
      <c r="EO69" s="288"/>
      <c r="EP69" s="288"/>
      <c r="EQ69" s="288"/>
      <c r="ER69" s="288"/>
      <c r="ES69" s="288"/>
      <c r="ET69" s="288"/>
      <c r="EU69" s="288"/>
      <c r="EV69" s="288"/>
      <c r="EW69" s="288"/>
      <c r="EX69" s="288"/>
      <c r="EY69" s="288"/>
      <c r="EZ69" s="288"/>
      <c r="FA69" s="288"/>
      <c r="FB69" s="288"/>
      <c r="FC69" s="288"/>
      <c r="FD69" s="288"/>
      <c r="FE69" s="288"/>
      <c r="FF69" s="288"/>
      <c r="FG69" s="288"/>
      <c r="FH69" s="288"/>
      <c r="FI69" s="288"/>
      <c r="FJ69" s="288"/>
      <c r="FK69" s="288"/>
      <c r="FL69" s="288"/>
      <c r="FM69" s="288"/>
      <c r="FN69" s="288"/>
      <c r="FO69" s="288"/>
      <c r="FP69" s="288"/>
      <c r="FQ69" s="288"/>
      <c r="FR69" s="288"/>
      <c r="FS69" s="288"/>
      <c r="FT69" s="288"/>
      <c r="FU69" s="288"/>
      <c r="FV69" s="288"/>
      <c r="FW69" s="288"/>
      <c r="FX69" s="288"/>
      <c r="FY69" s="288"/>
      <c r="FZ69" s="288"/>
      <c r="GA69" s="288"/>
      <c r="GB69" s="288"/>
      <c r="GC69" s="288"/>
      <c r="GD69" s="288"/>
      <c r="GE69" s="288"/>
      <c r="GF69" s="288"/>
      <c r="GG69" s="288"/>
      <c r="GH69" s="288"/>
      <c r="GI69" s="288"/>
      <c r="GJ69" s="288"/>
      <c r="GK69" s="288"/>
      <c r="GL69" s="288"/>
      <c r="GM69" s="288"/>
      <c r="GN69" s="288"/>
      <c r="GO69" s="288"/>
      <c r="GP69" s="288"/>
      <c r="GQ69" s="288"/>
      <c r="GR69" s="288"/>
      <c r="GS69" s="288"/>
      <c r="GT69" s="288"/>
      <c r="GU69" s="288"/>
      <c r="GV69" s="288"/>
      <c r="GW69" s="288"/>
      <c r="GX69" s="288"/>
      <c r="GY69" s="288"/>
      <c r="GZ69" s="288"/>
      <c r="HA69" s="288"/>
      <c r="HB69" s="288"/>
      <c r="HC69" s="288"/>
      <c r="HD69" s="288"/>
      <c r="HE69" s="288"/>
      <c r="HF69" s="288"/>
      <c r="HG69" s="288"/>
      <c r="HH69" s="288"/>
      <c r="HI69" s="288"/>
      <c r="HJ69" s="288"/>
      <c r="HK69" s="288"/>
      <c r="HL69" s="288"/>
      <c r="HM69" s="288"/>
      <c r="HN69" s="288"/>
      <c r="HO69" s="288"/>
      <c r="HP69" s="288"/>
      <c r="HQ69" s="288"/>
      <c r="HR69" s="288"/>
      <c r="HS69" s="288"/>
      <c r="HT69" s="288"/>
      <c r="HU69" s="288"/>
      <c r="HV69" s="288"/>
      <c r="HW69" s="288"/>
      <c r="HX69" s="288"/>
      <c r="HY69" s="288"/>
      <c r="HZ69" s="288"/>
      <c r="IA69" s="288"/>
      <c r="IB69" s="288"/>
      <c r="IC69" s="288"/>
      <c r="ID69" s="288"/>
      <c r="IE69" s="288"/>
      <c r="IF69" s="288"/>
      <c r="IG69" s="288"/>
      <c r="IH69" s="288"/>
      <c r="II69" s="288"/>
      <c r="IJ69" s="288"/>
      <c r="IK69" s="288"/>
      <c r="IL69" s="288"/>
      <c r="IM69" s="288"/>
      <c r="IN69" s="288"/>
      <c r="IO69" s="288"/>
      <c r="IP69" s="288"/>
      <c r="IQ69" s="288"/>
      <c r="IR69" s="288"/>
      <c r="IS69" s="288"/>
      <c r="IT69" s="288"/>
      <c r="IU69" s="288"/>
      <c r="IV69" s="288"/>
      <c r="IW69" s="288"/>
    </row>
    <row r="70" spans="1:257" s="289" customFormat="1" ht="30">
      <c r="A70" s="399" t="s">
        <v>824</v>
      </c>
      <c r="B70" s="492" t="s">
        <v>864</v>
      </c>
      <c r="C70" s="217" t="s">
        <v>1018</v>
      </c>
      <c r="D70" s="400">
        <v>0.18</v>
      </c>
      <c r="E70" s="400">
        <v>0</v>
      </c>
      <c r="F70" s="425">
        <f t="shared" si="7"/>
        <v>0.18</v>
      </c>
      <c r="G70" s="400">
        <v>0</v>
      </c>
      <c r="H70" s="400">
        <v>0</v>
      </c>
      <c r="I70" s="198" t="s">
        <v>97</v>
      </c>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c r="DL70" s="288"/>
      <c r="DM70" s="288"/>
      <c r="DN70" s="288"/>
      <c r="DO70" s="288"/>
      <c r="DP70" s="288"/>
      <c r="DQ70" s="288"/>
      <c r="DR70" s="288"/>
      <c r="DS70" s="288"/>
      <c r="DT70" s="288"/>
      <c r="DU70" s="288"/>
      <c r="DV70" s="288"/>
      <c r="DW70" s="288"/>
      <c r="DX70" s="288"/>
      <c r="DY70" s="288"/>
      <c r="DZ70" s="288"/>
      <c r="EA70" s="288"/>
      <c r="EB70" s="288"/>
      <c r="EC70" s="288"/>
      <c r="ED70" s="288"/>
      <c r="EE70" s="288"/>
      <c r="EF70" s="288"/>
      <c r="EG70" s="288"/>
      <c r="EH70" s="288"/>
      <c r="EI70" s="288"/>
      <c r="EJ70" s="288"/>
      <c r="EK70" s="288"/>
      <c r="EL70" s="288"/>
      <c r="EM70" s="288"/>
      <c r="EN70" s="288"/>
      <c r="EO70" s="288"/>
      <c r="EP70" s="288"/>
      <c r="EQ70" s="288"/>
      <c r="ER70" s="288"/>
      <c r="ES70" s="288"/>
      <c r="ET70" s="288"/>
      <c r="EU70" s="288"/>
      <c r="EV70" s="288"/>
      <c r="EW70" s="288"/>
      <c r="EX70" s="288"/>
      <c r="EY70" s="288"/>
      <c r="EZ70" s="288"/>
      <c r="FA70" s="288"/>
      <c r="FB70" s="288"/>
      <c r="FC70" s="288"/>
      <c r="FD70" s="288"/>
      <c r="FE70" s="288"/>
      <c r="FF70" s="288"/>
      <c r="FG70" s="288"/>
      <c r="FH70" s="288"/>
      <c r="FI70" s="288"/>
      <c r="FJ70" s="288"/>
      <c r="FK70" s="288"/>
      <c r="FL70" s="288"/>
      <c r="FM70" s="288"/>
      <c r="FN70" s="288"/>
      <c r="FO70" s="288"/>
      <c r="FP70" s="288"/>
      <c r="FQ70" s="288"/>
      <c r="FR70" s="288"/>
      <c r="FS70" s="288"/>
      <c r="FT70" s="288"/>
      <c r="FU70" s="288"/>
      <c r="FV70" s="288"/>
      <c r="FW70" s="288"/>
      <c r="FX70" s="288"/>
      <c r="FY70" s="288"/>
      <c r="FZ70" s="288"/>
      <c r="GA70" s="288"/>
      <c r="GB70" s="288"/>
      <c r="GC70" s="288"/>
      <c r="GD70" s="288"/>
      <c r="GE70" s="288"/>
      <c r="GF70" s="288"/>
      <c r="GG70" s="288"/>
      <c r="GH70" s="288"/>
      <c r="GI70" s="288"/>
      <c r="GJ70" s="288"/>
      <c r="GK70" s="288"/>
      <c r="GL70" s="288"/>
      <c r="GM70" s="288"/>
      <c r="GN70" s="288"/>
      <c r="GO70" s="288"/>
      <c r="GP70" s="288"/>
      <c r="GQ70" s="288"/>
      <c r="GR70" s="288"/>
      <c r="GS70" s="288"/>
      <c r="GT70" s="288"/>
      <c r="GU70" s="288"/>
      <c r="GV70" s="288"/>
      <c r="GW70" s="288"/>
      <c r="GX70" s="288"/>
      <c r="GY70" s="288"/>
      <c r="GZ70" s="288"/>
      <c r="HA70" s="288"/>
      <c r="HB70" s="288"/>
      <c r="HC70" s="288"/>
      <c r="HD70" s="288"/>
      <c r="HE70" s="288"/>
      <c r="HF70" s="288"/>
      <c r="HG70" s="288"/>
      <c r="HH70" s="288"/>
      <c r="HI70" s="288"/>
      <c r="HJ70" s="288"/>
      <c r="HK70" s="288"/>
      <c r="HL70" s="288"/>
      <c r="HM70" s="288"/>
      <c r="HN70" s="288"/>
      <c r="HO70" s="288"/>
      <c r="HP70" s="288"/>
      <c r="HQ70" s="288"/>
      <c r="HR70" s="288"/>
      <c r="HS70" s="288"/>
      <c r="HT70" s="288"/>
      <c r="HU70" s="288"/>
      <c r="HV70" s="288"/>
      <c r="HW70" s="288"/>
      <c r="HX70" s="288"/>
      <c r="HY70" s="288"/>
      <c r="HZ70" s="288"/>
      <c r="IA70" s="288"/>
      <c r="IB70" s="288"/>
      <c r="IC70" s="288"/>
      <c r="ID70" s="288"/>
      <c r="IE70" s="288"/>
      <c r="IF70" s="288"/>
      <c r="IG70" s="288"/>
      <c r="IH70" s="288"/>
      <c r="II70" s="288"/>
      <c r="IJ70" s="288"/>
      <c r="IK70" s="288"/>
      <c r="IL70" s="288"/>
      <c r="IM70" s="288"/>
      <c r="IN70" s="288"/>
      <c r="IO70" s="288"/>
      <c r="IP70" s="288"/>
      <c r="IQ70" s="288"/>
      <c r="IR70" s="288"/>
      <c r="IS70" s="288"/>
      <c r="IT70" s="288"/>
      <c r="IU70" s="288"/>
      <c r="IV70" s="288"/>
      <c r="IW70" s="288"/>
    </row>
    <row r="71" spans="1:257" s="289" customFormat="1" ht="39" customHeight="1">
      <c r="A71" s="399" t="s">
        <v>872</v>
      </c>
      <c r="B71" s="492" t="s">
        <v>864</v>
      </c>
      <c r="C71" s="217" t="s">
        <v>1019</v>
      </c>
      <c r="D71" s="400">
        <v>0</v>
      </c>
      <c r="E71" s="400">
        <v>0</v>
      </c>
      <c r="F71" s="425">
        <f>D71+E71</f>
        <v>0</v>
      </c>
      <c r="G71" s="400">
        <v>0</v>
      </c>
      <c r="H71" s="400">
        <v>0</v>
      </c>
      <c r="I71" s="198" t="s">
        <v>97</v>
      </c>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288"/>
      <c r="CY71" s="288"/>
      <c r="CZ71" s="288"/>
      <c r="DA71" s="288"/>
      <c r="DB71" s="288"/>
      <c r="DC71" s="288"/>
      <c r="DD71" s="288"/>
      <c r="DE71" s="288"/>
      <c r="DF71" s="288"/>
      <c r="DG71" s="288"/>
      <c r="DH71" s="288"/>
      <c r="DI71" s="288"/>
      <c r="DJ71" s="288"/>
      <c r="DK71" s="288"/>
      <c r="DL71" s="288"/>
      <c r="DM71" s="288"/>
      <c r="DN71" s="288"/>
      <c r="DO71" s="288"/>
      <c r="DP71" s="288"/>
      <c r="DQ71" s="288"/>
      <c r="DR71" s="288"/>
      <c r="DS71" s="288"/>
      <c r="DT71" s="288"/>
      <c r="DU71" s="288"/>
      <c r="DV71" s="288"/>
      <c r="DW71" s="288"/>
      <c r="DX71" s="288"/>
      <c r="DY71" s="288"/>
      <c r="DZ71" s="288"/>
      <c r="EA71" s="288"/>
      <c r="EB71" s="288"/>
      <c r="EC71" s="288"/>
      <c r="ED71" s="288"/>
      <c r="EE71" s="288"/>
      <c r="EF71" s="288"/>
      <c r="EG71" s="288"/>
      <c r="EH71" s="288"/>
      <c r="EI71" s="288"/>
      <c r="EJ71" s="288"/>
      <c r="EK71" s="288"/>
      <c r="EL71" s="288"/>
      <c r="EM71" s="288"/>
      <c r="EN71" s="288"/>
      <c r="EO71" s="288"/>
      <c r="EP71" s="288"/>
      <c r="EQ71" s="288"/>
      <c r="ER71" s="288"/>
      <c r="ES71" s="288"/>
      <c r="ET71" s="288"/>
      <c r="EU71" s="288"/>
      <c r="EV71" s="288"/>
      <c r="EW71" s="288"/>
      <c r="EX71" s="288"/>
      <c r="EY71" s="288"/>
      <c r="EZ71" s="288"/>
      <c r="FA71" s="288"/>
      <c r="FB71" s="288"/>
      <c r="FC71" s="288"/>
      <c r="FD71" s="288"/>
      <c r="FE71" s="288"/>
      <c r="FF71" s="288"/>
      <c r="FG71" s="288"/>
      <c r="FH71" s="288"/>
      <c r="FI71" s="288"/>
      <c r="FJ71" s="288"/>
      <c r="FK71" s="288"/>
      <c r="FL71" s="288"/>
      <c r="FM71" s="288"/>
      <c r="FN71" s="288"/>
      <c r="FO71" s="288"/>
      <c r="FP71" s="288"/>
      <c r="FQ71" s="288"/>
      <c r="FR71" s="288"/>
      <c r="FS71" s="288"/>
      <c r="FT71" s="288"/>
      <c r="FU71" s="288"/>
      <c r="FV71" s="288"/>
      <c r="FW71" s="288"/>
      <c r="FX71" s="288"/>
      <c r="FY71" s="288"/>
      <c r="FZ71" s="288"/>
      <c r="GA71" s="288"/>
      <c r="GB71" s="288"/>
      <c r="GC71" s="288"/>
      <c r="GD71" s="288"/>
      <c r="GE71" s="288"/>
      <c r="GF71" s="288"/>
      <c r="GG71" s="288"/>
      <c r="GH71" s="288"/>
      <c r="GI71" s="288"/>
      <c r="GJ71" s="288"/>
      <c r="GK71" s="288"/>
      <c r="GL71" s="288"/>
      <c r="GM71" s="288"/>
      <c r="GN71" s="288"/>
      <c r="GO71" s="288"/>
      <c r="GP71" s="288"/>
      <c r="GQ71" s="288"/>
      <c r="GR71" s="288"/>
      <c r="GS71" s="288"/>
      <c r="GT71" s="288"/>
      <c r="GU71" s="288"/>
      <c r="GV71" s="288"/>
      <c r="GW71" s="288"/>
      <c r="GX71" s="288"/>
      <c r="GY71" s="288"/>
      <c r="GZ71" s="288"/>
      <c r="HA71" s="288"/>
      <c r="HB71" s="288"/>
      <c r="HC71" s="288"/>
      <c r="HD71" s="288"/>
      <c r="HE71" s="288"/>
      <c r="HF71" s="288"/>
      <c r="HG71" s="288"/>
      <c r="HH71" s="288"/>
      <c r="HI71" s="288"/>
      <c r="HJ71" s="288"/>
      <c r="HK71" s="288"/>
      <c r="HL71" s="288"/>
      <c r="HM71" s="288"/>
      <c r="HN71" s="288"/>
      <c r="HO71" s="288"/>
      <c r="HP71" s="288"/>
      <c r="HQ71" s="288"/>
      <c r="HR71" s="288"/>
      <c r="HS71" s="288"/>
      <c r="HT71" s="288"/>
      <c r="HU71" s="288"/>
      <c r="HV71" s="288"/>
      <c r="HW71" s="288"/>
      <c r="HX71" s="288"/>
      <c r="HY71" s="288"/>
      <c r="HZ71" s="288"/>
      <c r="IA71" s="288"/>
      <c r="IB71" s="288"/>
      <c r="IC71" s="288"/>
      <c r="ID71" s="288"/>
      <c r="IE71" s="288"/>
      <c r="IF71" s="288"/>
      <c r="IG71" s="288"/>
      <c r="IH71" s="288"/>
      <c r="II71" s="288"/>
      <c r="IJ71" s="288"/>
      <c r="IK71" s="288"/>
      <c r="IL71" s="288"/>
      <c r="IM71" s="288"/>
      <c r="IN71" s="288"/>
      <c r="IO71" s="288"/>
      <c r="IP71" s="288"/>
      <c r="IQ71" s="288"/>
      <c r="IR71" s="288"/>
      <c r="IS71" s="288"/>
      <c r="IT71" s="288"/>
      <c r="IU71" s="288"/>
      <c r="IV71" s="288"/>
      <c r="IW71" s="288"/>
    </row>
    <row r="72" spans="1:257" s="289" customFormat="1" ht="23.25" customHeight="1">
      <c r="A72" s="422" t="s">
        <v>154</v>
      </c>
      <c r="B72" s="423" t="s">
        <v>155</v>
      </c>
      <c r="C72" s="434" t="s">
        <v>97</v>
      </c>
      <c r="D72" s="434" t="s">
        <v>97</v>
      </c>
      <c r="E72" s="434" t="s">
        <v>97</v>
      </c>
      <c r="F72" s="434" t="s">
        <v>97</v>
      </c>
      <c r="G72" s="434" t="s">
        <v>97</v>
      </c>
      <c r="H72" s="434" t="s">
        <v>97</v>
      </c>
      <c r="I72" s="403" t="s">
        <v>97</v>
      </c>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c r="DA72" s="288"/>
      <c r="DB72" s="288"/>
      <c r="DC72" s="288"/>
      <c r="DD72" s="288"/>
      <c r="DE72" s="288"/>
      <c r="DF72" s="288"/>
      <c r="DG72" s="288"/>
      <c r="DH72" s="288"/>
      <c r="DI72" s="288"/>
      <c r="DJ72" s="288"/>
      <c r="DK72" s="288"/>
      <c r="DL72" s="288"/>
      <c r="DM72" s="288"/>
      <c r="DN72" s="288"/>
      <c r="DO72" s="288"/>
      <c r="DP72" s="288"/>
      <c r="DQ72" s="288"/>
      <c r="DR72" s="288"/>
      <c r="DS72" s="288"/>
      <c r="DT72" s="288"/>
      <c r="DU72" s="288"/>
      <c r="DV72" s="288"/>
      <c r="DW72" s="288"/>
      <c r="DX72" s="288"/>
      <c r="DY72" s="288"/>
      <c r="DZ72" s="288"/>
      <c r="EA72" s="288"/>
      <c r="EB72" s="288"/>
      <c r="EC72" s="288"/>
      <c r="ED72" s="288"/>
      <c r="EE72" s="288"/>
      <c r="EF72" s="288"/>
      <c r="EG72" s="288"/>
      <c r="EH72" s="288"/>
      <c r="EI72" s="288"/>
      <c r="EJ72" s="288"/>
      <c r="EK72" s="288"/>
      <c r="EL72" s="288"/>
      <c r="EM72" s="288"/>
      <c r="EN72" s="288"/>
      <c r="EO72" s="288"/>
      <c r="EP72" s="288"/>
      <c r="EQ72" s="288"/>
      <c r="ER72" s="288"/>
      <c r="ES72" s="288"/>
      <c r="ET72" s="288"/>
      <c r="EU72" s="288"/>
      <c r="EV72" s="288"/>
      <c r="EW72" s="288"/>
      <c r="EX72" s="288"/>
      <c r="EY72" s="288"/>
      <c r="EZ72" s="288"/>
      <c r="FA72" s="288"/>
      <c r="FB72" s="288"/>
      <c r="FC72" s="288"/>
      <c r="FD72" s="288"/>
      <c r="FE72" s="288"/>
      <c r="FF72" s="288"/>
      <c r="FG72" s="288"/>
      <c r="FH72" s="288"/>
      <c r="FI72" s="288"/>
      <c r="FJ72" s="288"/>
      <c r="FK72" s="288"/>
      <c r="FL72" s="288"/>
      <c r="FM72" s="288"/>
      <c r="FN72" s="288"/>
      <c r="FO72" s="288"/>
      <c r="FP72" s="288"/>
      <c r="FQ72" s="288"/>
      <c r="FR72" s="288"/>
      <c r="FS72" s="288"/>
      <c r="FT72" s="288"/>
      <c r="FU72" s="288"/>
      <c r="FV72" s="288"/>
      <c r="FW72" s="288"/>
      <c r="FX72" s="288"/>
      <c r="FY72" s="288"/>
      <c r="FZ72" s="288"/>
      <c r="GA72" s="288"/>
      <c r="GB72" s="288"/>
      <c r="GC72" s="288"/>
      <c r="GD72" s="288"/>
      <c r="GE72" s="288"/>
      <c r="GF72" s="288"/>
      <c r="GG72" s="288"/>
      <c r="GH72" s="288"/>
      <c r="GI72" s="288"/>
      <c r="GJ72" s="288"/>
      <c r="GK72" s="288"/>
      <c r="GL72" s="288"/>
      <c r="GM72" s="288"/>
      <c r="GN72" s="288"/>
      <c r="GO72" s="288"/>
      <c r="GP72" s="288"/>
      <c r="GQ72" s="288"/>
      <c r="GR72" s="288"/>
      <c r="GS72" s="288"/>
      <c r="GT72" s="288"/>
      <c r="GU72" s="288"/>
      <c r="GV72" s="288"/>
      <c r="GW72" s="288"/>
      <c r="GX72" s="288"/>
      <c r="GY72" s="288"/>
      <c r="GZ72" s="288"/>
      <c r="HA72" s="288"/>
      <c r="HB72" s="288"/>
      <c r="HC72" s="288"/>
      <c r="HD72" s="288"/>
      <c r="HE72" s="288"/>
      <c r="HF72" s="288"/>
      <c r="HG72" s="288"/>
      <c r="HH72" s="288"/>
      <c r="HI72" s="288"/>
      <c r="HJ72" s="288"/>
      <c r="HK72" s="288"/>
      <c r="HL72" s="288"/>
      <c r="HM72" s="288"/>
      <c r="HN72" s="288"/>
      <c r="HO72" s="288"/>
      <c r="HP72" s="288"/>
      <c r="HQ72" s="288"/>
      <c r="HR72" s="288"/>
      <c r="HS72" s="288"/>
      <c r="HT72" s="288"/>
      <c r="HU72" s="288"/>
      <c r="HV72" s="288"/>
      <c r="HW72" s="288"/>
      <c r="HX72" s="288"/>
      <c r="HY72" s="288"/>
      <c r="HZ72" s="288"/>
      <c r="IA72" s="288"/>
      <c r="IB72" s="288"/>
      <c r="IC72" s="288"/>
      <c r="ID72" s="288"/>
      <c r="IE72" s="288"/>
      <c r="IF72" s="288"/>
      <c r="IG72" s="288"/>
      <c r="IH72" s="288"/>
      <c r="II72" s="288"/>
      <c r="IJ72" s="288"/>
      <c r="IK72" s="288"/>
      <c r="IL72" s="288"/>
      <c r="IM72" s="288"/>
      <c r="IN72" s="288"/>
      <c r="IO72" s="288"/>
      <c r="IP72" s="288"/>
      <c r="IQ72" s="288"/>
      <c r="IR72" s="288"/>
      <c r="IS72" s="288"/>
      <c r="IT72" s="288"/>
      <c r="IU72" s="288"/>
      <c r="IV72" s="288"/>
      <c r="IW72" s="288"/>
    </row>
    <row r="73" spans="1:257" s="291" customFormat="1" ht="27.75" customHeight="1">
      <c r="A73" s="235" t="s">
        <v>156</v>
      </c>
      <c r="B73" s="237" t="s">
        <v>157</v>
      </c>
      <c r="C73" s="389" t="s">
        <v>97</v>
      </c>
      <c r="D73" s="389" t="s">
        <v>97</v>
      </c>
      <c r="E73" s="389" t="s">
        <v>97</v>
      </c>
      <c r="F73" s="389" t="s">
        <v>97</v>
      </c>
      <c r="G73" s="389" t="s">
        <v>97</v>
      </c>
      <c r="H73" s="389" t="s">
        <v>97</v>
      </c>
      <c r="I73" s="860" t="s">
        <v>97</v>
      </c>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row>
    <row r="74" spans="1:257" s="291" customFormat="1">
      <c r="A74" s="238" t="s">
        <v>158</v>
      </c>
      <c r="B74" s="363" t="s">
        <v>159</v>
      </c>
      <c r="C74" s="389" t="s">
        <v>97</v>
      </c>
      <c r="D74" s="400">
        <v>0</v>
      </c>
      <c r="E74" s="400">
        <v>0</v>
      </c>
      <c r="F74" s="425">
        <f t="shared" si="1"/>
        <v>0</v>
      </c>
      <c r="G74" s="400">
        <v>0</v>
      </c>
      <c r="H74" s="400">
        <v>0</v>
      </c>
      <c r="I74" s="198" t="s">
        <v>97</v>
      </c>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row>
    <row r="75" spans="1:257" s="291" customFormat="1">
      <c r="A75" s="231" t="s">
        <v>633</v>
      </c>
      <c r="B75" s="265" t="s">
        <v>826</v>
      </c>
      <c r="C75" s="217" t="s">
        <v>996</v>
      </c>
      <c r="D75" s="400">
        <v>0</v>
      </c>
      <c r="E75" s="400">
        <v>0.748</v>
      </c>
      <c r="F75" s="425">
        <f t="shared" si="1"/>
        <v>0.748</v>
      </c>
      <c r="G75" s="400">
        <v>0</v>
      </c>
      <c r="H75" s="400">
        <v>0</v>
      </c>
      <c r="I75" s="198" t="s">
        <v>97</v>
      </c>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row>
    <row r="76" spans="1:257" s="291" customFormat="1" ht="28.5">
      <c r="A76" s="235" t="s">
        <v>187</v>
      </c>
      <c r="B76" s="236" t="s">
        <v>188</v>
      </c>
      <c r="C76" s="506" t="s">
        <v>97</v>
      </c>
      <c r="D76" s="506" t="s">
        <v>97</v>
      </c>
      <c r="E76" s="506" t="s">
        <v>97</v>
      </c>
      <c r="F76" s="506" t="s">
        <v>97</v>
      </c>
      <c r="G76" s="506" t="s">
        <v>97</v>
      </c>
      <c r="H76" s="506" t="s">
        <v>97</v>
      </c>
      <c r="I76" s="540" t="s">
        <v>97</v>
      </c>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row>
    <row r="77" spans="1:257" s="291" customFormat="1" ht="21.75" customHeight="1">
      <c r="A77" s="388" t="s">
        <v>617</v>
      </c>
      <c r="B77" s="239" t="s">
        <v>912</v>
      </c>
      <c r="C77" s="217" t="s">
        <v>997</v>
      </c>
      <c r="D77" s="400">
        <v>0</v>
      </c>
      <c r="E77" s="400">
        <v>0</v>
      </c>
      <c r="F77" s="425">
        <f t="shared" si="1"/>
        <v>0</v>
      </c>
      <c r="G77" s="400">
        <v>0</v>
      </c>
      <c r="H77" s="400">
        <v>0</v>
      </c>
      <c r="I77" s="198" t="s">
        <v>97</v>
      </c>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row>
    <row r="78" spans="1:257" s="289" customFormat="1" ht="21.75" customHeight="1">
      <c r="A78" s="388" t="s">
        <v>634</v>
      </c>
      <c r="B78" s="239" t="s">
        <v>912</v>
      </c>
      <c r="C78" s="217" t="s">
        <v>998</v>
      </c>
      <c r="D78" s="400">
        <v>0</v>
      </c>
      <c r="E78" s="400">
        <v>0</v>
      </c>
      <c r="F78" s="425">
        <f t="shared" si="1"/>
        <v>0</v>
      </c>
      <c r="G78" s="400">
        <v>0</v>
      </c>
      <c r="H78" s="400">
        <v>0</v>
      </c>
      <c r="I78" s="198" t="s">
        <v>97</v>
      </c>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c r="EB78" s="288"/>
      <c r="EC78" s="288"/>
      <c r="ED78" s="288"/>
      <c r="EE78" s="288"/>
      <c r="EF78" s="288"/>
      <c r="EG78" s="288"/>
      <c r="EH78" s="288"/>
      <c r="EI78" s="288"/>
      <c r="EJ78" s="288"/>
      <c r="EK78" s="288"/>
      <c r="EL78" s="288"/>
      <c r="EM78" s="288"/>
      <c r="EN78" s="288"/>
      <c r="EO78" s="288"/>
      <c r="EP78" s="288"/>
      <c r="EQ78" s="288"/>
      <c r="ER78" s="288"/>
      <c r="ES78" s="288"/>
      <c r="ET78" s="288"/>
      <c r="EU78" s="288"/>
      <c r="EV78" s="288"/>
      <c r="EW78" s="288"/>
      <c r="EX78" s="288"/>
      <c r="EY78" s="288"/>
      <c r="EZ78" s="288"/>
      <c r="FA78" s="288"/>
      <c r="FB78" s="288"/>
      <c r="FC78" s="288"/>
      <c r="FD78" s="288"/>
      <c r="FE78" s="288"/>
      <c r="FF78" s="288"/>
      <c r="FG78" s="288"/>
      <c r="FH78" s="288"/>
      <c r="FI78" s="288"/>
      <c r="FJ78" s="288"/>
      <c r="FK78" s="288"/>
      <c r="FL78" s="288"/>
      <c r="FM78" s="288"/>
      <c r="FN78" s="288"/>
      <c r="FO78" s="288"/>
      <c r="FP78" s="288"/>
      <c r="FQ78" s="288"/>
      <c r="FR78" s="288"/>
      <c r="FS78" s="288"/>
      <c r="FT78" s="288"/>
      <c r="FU78" s="288"/>
      <c r="FV78" s="288"/>
      <c r="FW78" s="288"/>
      <c r="FX78" s="288"/>
      <c r="FY78" s="288"/>
      <c r="FZ78" s="288"/>
      <c r="GA78" s="288"/>
      <c r="GB78" s="288"/>
      <c r="GC78" s="288"/>
      <c r="GD78" s="288"/>
      <c r="GE78" s="288"/>
      <c r="GF78" s="288"/>
      <c r="GG78" s="288"/>
      <c r="GH78" s="288"/>
      <c r="GI78" s="288"/>
      <c r="GJ78" s="288"/>
      <c r="GK78" s="288"/>
      <c r="GL78" s="288"/>
      <c r="GM78" s="288"/>
      <c r="GN78" s="288"/>
      <c r="GO78" s="288"/>
      <c r="GP78" s="288"/>
      <c r="GQ78" s="288"/>
      <c r="GR78" s="288"/>
      <c r="GS78" s="288"/>
      <c r="GT78" s="288"/>
      <c r="GU78" s="288"/>
      <c r="GV78" s="288"/>
      <c r="GW78" s="288"/>
      <c r="GX78" s="288"/>
      <c r="GY78" s="288"/>
      <c r="GZ78" s="288"/>
      <c r="HA78" s="288"/>
      <c r="HB78" s="288"/>
      <c r="HC78" s="288"/>
      <c r="HD78" s="288"/>
      <c r="HE78" s="288"/>
      <c r="HF78" s="288"/>
      <c r="HG78" s="288"/>
      <c r="HH78" s="288"/>
      <c r="HI78" s="288"/>
      <c r="HJ78" s="288"/>
      <c r="HK78" s="288"/>
      <c r="HL78" s="288"/>
      <c r="HM78" s="288"/>
      <c r="HN78" s="288"/>
      <c r="HO78" s="288"/>
      <c r="HP78" s="288"/>
      <c r="HQ78" s="288"/>
      <c r="HR78" s="288"/>
      <c r="HS78" s="288"/>
      <c r="HT78" s="288"/>
      <c r="HU78" s="288"/>
      <c r="HV78" s="288"/>
      <c r="HW78" s="288"/>
      <c r="HX78" s="288"/>
      <c r="HY78" s="288"/>
      <c r="HZ78" s="288"/>
      <c r="IA78" s="288"/>
      <c r="IB78" s="288"/>
      <c r="IC78" s="288"/>
      <c r="ID78" s="288"/>
      <c r="IE78" s="288"/>
      <c r="IF78" s="288"/>
      <c r="IG78" s="288"/>
      <c r="IH78" s="288"/>
      <c r="II78" s="288"/>
      <c r="IJ78" s="288"/>
      <c r="IK78" s="288"/>
      <c r="IL78" s="288"/>
      <c r="IM78" s="288"/>
      <c r="IN78" s="288"/>
      <c r="IO78" s="288"/>
      <c r="IP78" s="288"/>
      <c r="IQ78" s="288"/>
      <c r="IR78" s="288"/>
      <c r="IS78" s="288"/>
      <c r="IT78" s="288"/>
      <c r="IU78" s="288"/>
      <c r="IV78" s="288"/>
      <c r="IW78" s="288"/>
    </row>
    <row r="79" spans="1:257" s="289" customFormat="1">
      <c r="A79" s="388" t="s">
        <v>635</v>
      </c>
      <c r="B79" s="239" t="s">
        <v>881</v>
      </c>
      <c r="C79" s="217" t="s">
        <v>999</v>
      </c>
      <c r="D79" s="400">
        <v>0</v>
      </c>
      <c r="E79" s="400">
        <v>0</v>
      </c>
      <c r="F79" s="425">
        <f t="shared" ref="F79:F93" si="8">D79+E79</f>
        <v>0</v>
      </c>
      <c r="G79" s="400">
        <v>0</v>
      </c>
      <c r="H79" s="400">
        <v>0</v>
      </c>
      <c r="I79" s="198" t="s">
        <v>97</v>
      </c>
    </row>
    <row r="80" spans="1:257" s="289" customFormat="1" ht="24.75" customHeight="1">
      <c r="A80" s="388" t="s">
        <v>813</v>
      </c>
      <c r="B80" s="239" t="s">
        <v>881</v>
      </c>
      <c r="C80" s="217" t="s">
        <v>1000</v>
      </c>
      <c r="D80" s="400">
        <v>0</v>
      </c>
      <c r="E80" s="400">
        <v>0</v>
      </c>
      <c r="F80" s="425">
        <f t="shared" si="8"/>
        <v>0</v>
      </c>
      <c r="G80" s="400">
        <v>0</v>
      </c>
      <c r="H80" s="400">
        <v>0</v>
      </c>
      <c r="I80" s="198" t="s">
        <v>97</v>
      </c>
    </row>
    <row r="81" spans="1:9" s="289" customFormat="1" ht="24.75" customHeight="1">
      <c r="A81" s="388" t="s">
        <v>815</v>
      </c>
      <c r="B81" s="239" t="s">
        <v>875</v>
      </c>
      <c r="C81" s="217" t="s">
        <v>1011</v>
      </c>
      <c r="D81" s="400">
        <v>0</v>
      </c>
      <c r="E81" s="400">
        <v>0</v>
      </c>
      <c r="F81" s="425">
        <f t="shared" si="8"/>
        <v>0</v>
      </c>
      <c r="G81" s="400">
        <v>0</v>
      </c>
      <c r="H81" s="400">
        <v>0</v>
      </c>
      <c r="I81" s="198" t="s">
        <v>97</v>
      </c>
    </row>
    <row r="82" spans="1:9" s="289" customFormat="1" ht="24.75" customHeight="1">
      <c r="A82" s="388" t="s">
        <v>816</v>
      </c>
      <c r="B82" s="239" t="s">
        <v>875</v>
      </c>
      <c r="C82" s="217" t="s">
        <v>1012</v>
      </c>
      <c r="D82" s="400">
        <v>0</v>
      </c>
      <c r="E82" s="400">
        <v>0</v>
      </c>
      <c r="F82" s="425">
        <f t="shared" si="8"/>
        <v>0</v>
      </c>
      <c r="G82" s="400">
        <v>0</v>
      </c>
      <c r="H82" s="400">
        <v>0</v>
      </c>
      <c r="I82" s="198" t="s">
        <v>97</v>
      </c>
    </row>
    <row r="83" spans="1:9">
      <c r="A83" s="388" t="s">
        <v>894</v>
      </c>
      <c r="B83" s="239" t="s">
        <v>876</v>
      </c>
      <c r="C83" s="217" t="s">
        <v>1020</v>
      </c>
      <c r="D83" s="400">
        <v>0</v>
      </c>
      <c r="E83" s="400">
        <v>0</v>
      </c>
      <c r="F83" s="425">
        <f t="shared" si="8"/>
        <v>0</v>
      </c>
      <c r="G83" s="400">
        <v>0</v>
      </c>
      <c r="H83" s="400">
        <v>0</v>
      </c>
      <c r="I83" s="198" t="s">
        <v>97</v>
      </c>
    </row>
    <row r="84" spans="1:9">
      <c r="A84" s="388" t="s">
        <v>895</v>
      </c>
      <c r="B84" s="239" t="s">
        <v>876</v>
      </c>
      <c r="C84" s="217" t="s">
        <v>1021</v>
      </c>
      <c r="D84" s="400">
        <v>0</v>
      </c>
      <c r="E84" s="400">
        <v>0</v>
      </c>
      <c r="F84" s="425">
        <f t="shared" si="8"/>
        <v>0</v>
      </c>
      <c r="G84" s="400">
        <v>0</v>
      </c>
      <c r="H84" s="400">
        <v>0</v>
      </c>
      <c r="I84" s="198" t="s">
        <v>97</v>
      </c>
    </row>
    <row r="85" spans="1:9">
      <c r="A85" s="388" t="s">
        <v>896</v>
      </c>
      <c r="B85" s="239" t="s">
        <v>880</v>
      </c>
      <c r="C85" s="217" t="s">
        <v>1022</v>
      </c>
      <c r="D85" s="400">
        <v>0</v>
      </c>
      <c r="E85" s="400">
        <v>0</v>
      </c>
      <c r="F85" s="425">
        <f t="shared" si="8"/>
        <v>0</v>
      </c>
      <c r="G85" s="400">
        <v>0</v>
      </c>
      <c r="H85" s="400">
        <v>0</v>
      </c>
      <c r="I85" s="198" t="s">
        <v>97</v>
      </c>
    </row>
    <row r="86" spans="1:9">
      <c r="A86" s="388" t="s">
        <v>897</v>
      </c>
      <c r="B86" s="239" t="s">
        <v>880</v>
      </c>
      <c r="C86" s="217" t="s">
        <v>1023</v>
      </c>
      <c r="D86" s="400">
        <v>0</v>
      </c>
      <c r="E86" s="400">
        <v>0</v>
      </c>
      <c r="F86" s="425">
        <f t="shared" si="8"/>
        <v>0</v>
      </c>
      <c r="G86" s="400">
        <v>0</v>
      </c>
      <c r="H86" s="400">
        <v>0</v>
      </c>
      <c r="I86" s="198" t="s">
        <v>97</v>
      </c>
    </row>
    <row r="87" spans="1:9">
      <c r="A87" s="235" t="s">
        <v>191</v>
      </c>
      <c r="B87" s="236" t="s">
        <v>192</v>
      </c>
      <c r="C87" s="506" t="s">
        <v>97</v>
      </c>
      <c r="D87" s="506" t="s">
        <v>97</v>
      </c>
      <c r="E87" s="506" t="s">
        <v>97</v>
      </c>
      <c r="F87" s="506" t="s">
        <v>97</v>
      </c>
      <c r="G87" s="506" t="s">
        <v>97</v>
      </c>
      <c r="H87" s="506" t="s">
        <v>97</v>
      </c>
      <c r="I87" s="506" t="s">
        <v>97</v>
      </c>
    </row>
    <row r="88" spans="1:9">
      <c r="A88" s="231" t="s">
        <v>636</v>
      </c>
      <c r="B88" s="239" t="s">
        <v>934</v>
      </c>
      <c r="C88" s="217" t="s">
        <v>1001</v>
      </c>
      <c r="D88" s="400">
        <v>0</v>
      </c>
      <c r="E88" s="400">
        <v>0</v>
      </c>
      <c r="F88" s="425">
        <f t="shared" si="8"/>
        <v>0</v>
      </c>
      <c r="G88" s="400">
        <v>0</v>
      </c>
      <c r="H88" s="400">
        <v>0</v>
      </c>
      <c r="I88" s="198" t="s">
        <v>97</v>
      </c>
    </row>
    <row r="89" spans="1:9">
      <c r="A89" s="388" t="s">
        <v>637</v>
      </c>
      <c r="B89" s="386" t="s">
        <v>877</v>
      </c>
      <c r="C89" s="217" t="s">
        <v>1002</v>
      </c>
      <c r="D89" s="400">
        <v>0</v>
      </c>
      <c r="E89" s="400">
        <v>0</v>
      </c>
      <c r="F89" s="425">
        <f t="shared" si="8"/>
        <v>0</v>
      </c>
      <c r="G89" s="400">
        <v>0</v>
      </c>
      <c r="H89" s="400">
        <v>0</v>
      </c>
      <c r="I89" s="198" t="s">
        <v>97</v>
      </c>
    </row>
    <row r="90" spans="1:9" ht="16.5" customHeight="1">
      <c r="A90" s="388" t="s">
        <v>873</v>
      </c>
      <c r="B90" s="239" t="s">
        <v>934</v>
      </c>
      <c r="C90" s="217" t="s">
        <v>1007</v>
      </c>
      <c r="D90" s="400">
        <v>0</v>
      </c>
      <c r="E90" s="400">
        <v>0</v>
      </c>
      <c r="F90" s="425">
        <f t="shared" si="8"/>
        <v>0</v>
      </c>
      <c r="G90" s="400">
        <v>0</v>
      </c>
      <c r="H90" s="400">
        <v>0</v>
      </c>
      <c r="I90" s="198" t="s">
        <v>97</v>
      </c>
    </row>
    <row r="91" spans="1:9" ht="16.5" customHeight="1">
      <c r="A91" s="231" t="s">
        <v>874</v>
      </c>
      <c r="B91" s="239" t="s">
        <v>937</v>
      </c>
      <c r="C91" s="217" t="s">
        <v>1008</v>
      </c>
      <c r="D91" s="400">
        <v>0</v>
      </c>
      <c r="E91" s="400">
        <v>0</v>
      </c>
      <c r="F91" s="425">
        <f t="shared" si="8"/>
        <v>0</v>
      </c>
      <c r="G91" s="400">
        <v>0</v>
      </c>
      <c r="H91" s="400">
        <v>0</v>
      </c>
      <c r="I91" s="198" t="s">
        <v>97</v>
      </c>
    </row>
    <row r="92" spans="1:9" ht="17.25" customHeight="1">
      <c r="A92" s="231" t="s">
        <v>878</v>
      </c>
      <c r="B92" s="239" t="s">
        <v>934</v>
      </c>
      <c r="C92" s="217" t="s">
        <v>1013</v>
      </c>
      <c r="D92" s="400">
        <v>0</v>
      </c>
      <c r="E92" s="400">
        <v>0</v>
      </c>
      <c r="F92" s="425">
        <f t="shared" si="8"/>
        <v>0</v>
      </c>
      <c r="G92" s="400">
        <v>0</v>
      </c>
      <c r="H92" s="400">
        <v>0</v>
      </c>
      <c r="I92" s="198" t="s">
        <v>97</v>
      </c>
    </row>
    <row r="93" spans="1:9">
      <c r="A93" s="231" t="s">
        <v>879</v>
      </c>
      <c r="B93" s="239" t="s">
        <v>935</v>
      </c>
      <c r="C93" s="217" t="s">
        <v>1024</v>
      </c>
      <c r="D93" s="400">
        <v>0</v>
      </c>
      <c r="E93" s="400">
        <v>0</v>
      </c>
      <c r="F93" s="425">
        <f t="shared" si="8"/>
        <v>0</v>
      </c>
      <c r="G93" s="400">
        <v>0</v>
      </c>
      <c r="H93" s="400">
        <v>0</v>
      </c>
      <c r="I93" s="198" t="s">
        <v>97</v>
      </c>
    </row>
  </sheetData>
  <sheetProtection selectLockedCells="1" selectUnlockedCells="1"/>
  <mergeCells count="14">
    <mergeCell ref="A14:A17"/>
    <mergeCell ref="B14:B17"/>
    <mergeCell ref="C14:C17"/>
    <mergeCell ref="D14:H15"/>
    <mergeCell ref="I14:I17"/>
    <mergeCell ref="G16:H16"/>
    <mergeCell ref="D16:F16"/>
    <mergeCell ref="A13:H13"/>
    <mergeCell ref="A4:I4"/>
    <mergeCell ref="A6:I6"/>
    <mergeCell ref="A7:I7"/>
    <mergeCell ref="A9:I9"/>
    <mergeCell ref="A11:I11"/>
    <mergeCell ref="A12:I12"/>
  </mergeCells>
  <pageMargins left="0.70833333333333337" right="0.70833333333333337" top="0.74791666666666667" bottom="0.74791666666666667" header="0.51180555555555551" footer="0.51180555555555551"/>
  <pageSetup paperSize="77" scale="10"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IV74"/>
  <sheetViews>
    <sheetView zoomScale="60" zoomScaleNormal="60" zoomScaleSheetLayoutView="90" workbookViewId="0">
      <selection activeCell="D58" sqref="D58"/>
    </sheetView>
  </sheetViews>
  <sheetFormatPr defaultColWidth="9.375" defaultRowHeight="15.75"/>
  <cols>
    <col min="1" max="1" width="9.25" style="76" customWidth="1"/>
    <col min="2" max="2" width="75.25" style="76" customWidth="1"/>
    <col min="3" max="3" width="17.5" style="149" customWidth="1"/>
    <col min="4" max="4" width="21" style="76" customWidth="1"/>
    <col min="5" max="5" width="22.625" style="76" customWidth="1"/>
    <col min="6" max="6" width="23.75" style="76" customWidth="1"/>
    <col min="7" max="7" width="35.75" style="76" customWidth="1"/>
    <col min="8" max="8" width="17.5" style="76" customWidth="1"/>
    <col min="9" max="9" width="21.125" style="76" customWidth="1"/>
    <col min="10" max="10" width="21.375" style="76" customWidth="1"/>
    <col min="11" max="11" width="21.375" style="149" customWidth="1"/>
    <col min="12" max="12" width="22.5" style="76" customWidth="1"/>
    <col min="13" max="13" width="30.75" style="76" customWidth="1"/>
    <col min="14" max="14" width="33.125" style="76" customWidth="1"/>
    <col min="15" max="15" width="16.125" style="76" customWidth="1"/>
    <col min="16" max="16" width="15.625" style="76" customWidth="1"/>
    <col min="17" max="17" width="13.5" style="76" customWidth="1"/>
    <col min="18" max="18" width="11.25" style="76" customWidth="1"/>
    <col min="19" max="19" width="10.5" style="76" customWidth="1"/>
    <col min="20" max="20" width="14.75" style="76" customWidth="1"/>
    <col min="21" max="21" width="7.375" style="76" customWidth="1"/>
    <col min="22" max="22" width="20.5" style="76" customWidth="1"/>
    <col min="23" max="23" width="15.75" style="76" customWidth="1"/>
    <col min="24" max="24" width="23.25" style="76" customWidth="1"/>
    <col min="25" max="25" width="24.625" style="76" customWidth="1"/>
    <col min="26" max="26" width="7.125" style="76" customWidth="1"/>
    <col min="27" max="27" width="6.875" style="76" customWidth="1"/>
    <col min="28" max="28" width="8.5" style="76" customWidth="1"/>
    <col min="29" max="29" width="12.625" style="76" customWidth="1"/>
    <col min="30" max="16384" width="9.375" style="76"/>
  </cols>
  <sheetData>
    <row r="1" spans="1:256">
      <c r="A1"/>
      <c r="B1"/>
      <c r="C1" s="361"/>
      <c r="D1"/>
      <c r="E1" s="42"/>
      <c r="F1" s="42"/>
      <c r="G1" s="42"/>
      <c r="H1" s="42"/>
      <c r="I1" s="42"/>
      <c r="J1" s="42"/>
      <c r="K1" s="148"/>
      <c r="L1" s="42"/>
      <c r="M1" s="42"/>
      <c r="N1"/>
      <c r="O1"/>
      <c r="P1"/>
      <c r="Q1"/>
      <c r="R1" s="2" t="s">
        <v>491</v>
      </c>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c r="C2" s="361"/>
      <c r="D2"/>
      <c r="E2" s="42"/>
      <c r="F2" s="42"/>
      <c r="G2" s="42"/>
      <c r="H2" s="42"/>
      <c r="I2" s="42"/>
      <c r="J2" s="42"/>
      <c r="K2" s="148"/>
      <c r="L2" s="42"/>
      <c r="M2" s="42"/>
      <c r="N2"/>
      <c r="O2"/>
      <c r="P2"/>
      <c r="Q2"/>
      <c r="R2" s="4" t="s">
        <v>1</v>
      </c>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c r="C3" s="361"/>
      <c r="D3"/>
      <c r="E3" s="42"/>
      <c r="F3" s="42"/>
      <c r="G3" s="42"/>
      <c r="H3" s="42"/>
      <c r="I3" s="42"/>
      <c r="J3" s="42"/>
      <c r="K3" s="148"/>
      <c r="L3" s="42"/>
      <c r="M3" s="42"/>
      <c r="N3"/>
      <c r="O3"/>
      <c r="P3"/>
      <c r="Q3"/>
      <c r="R3" s="4" t="s">
        <v>2</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79" customFormat="1">
      <c r="A4" s="1063" t="s">
        <v>492</v>
      </c>
      <c r="B4" s="1063"/>
      <c r="C4" s="1063"/>
      <c r="D4" s="1063"/>
      <c r="E4" s="1063"/>
      <c r="F4" s="1063"/>
      <c r="G4" s="1063"/>
      <c r="H4" s="1063"/>
      <c r="I4" s="1063"/>
      <c r="J4" s="1063"/>
      <c r="K4" s="1063"/>
      <c r="L4" s="1063"/>
      <c r="M4" s="1063"/>
      <c r="N4" s="1063"/>
      <c r="O4" s="1063"/>
      <c r="P4" s="1063"/>
      <c r="Q4" s="1063"/>
      <c r="R4" s="1063"/>
      <c r="S4" s="77"/>
      <c r="T4" s="77"/>
      <c r="U4" s="77"/>
      <c r="V4" s="77"/>
      <c r="W4" s="77"/>
      <c r="X4" s="77"/>
      <c r="Y4" s="77"/>
      <c r="Z4" s="78"/>
      <c r="AA4" s="78"/>
      <c r="AB4" s="78"/>
      <c r="AC4" s="78"/>
    </row>
    <row r="5" spans="1:256">
      <c r="A5" s="50"/>
      <c r="B5" s="50"/>
      <c r="C5" s="355"/>
      <c r="D5" s="50"/>
      <c r="E5" s="50"/>
      <c r="F5" s="50"/>
      <c r="G5" s="50"/>
      <c r="H5" s="50"/>
      <c r="I5" s="50"/>
      <c r="J5" s="50"/>
      <c r="K5" s="50"/>
      <c r="L5" s="50"/>
      <c r="M5" s="50"/>
      <c r="N5" s="50"/>
      <c r="O5" s="50"/>
      <c r="P5" s="50"/>
      <c r="Q5" s="50"/>
      <c r="R5" s="50"/>
      <c r="S5" s="77"/>
      <c r="T5" s="77"/>
      <c r="U5" s="77"/>
      <c r="V5" s="77"/>
      <c r="W5" s="77"/>
      <c r="X5" s="77"/>
      <c r="Y5" s="77"/>
      <c r="Z5" s="78"/>
      <c r="AA5" s="78"/>
      <c r="AB5" s="78"/>
      <c r="AC5" s="78"/>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 r="A6" s="1068" t="s">
        <v>649</v>
      </c>
      <c r="B6" s="1068"/>
      <c r="C6" s="1068"/>
      <c r="D6" s="1068"/>
      <c r="E6" s="1068"/>
      <c r="F6" s="1068"/>
      <c r="G6" s="1068"/>
      <c r="H6" s="1068"/>
      <c r="I6" s="1068"/>
      <c r="J6" s="1068"/>
      <c r="K6" s="1068"/>
      <c r="L6" s="1068"/>
      <c r="M6" s="1068"/>
      <c r="N6" s="1068"/>
      <c r="O6" s="1068"/>
      <c r="P6" s="1068"/>
      <c r="Q6" s="1068"/>
      <c r="R6" s="1068"/>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79" customFormat="1">
      <c r="A7" s="962" t="s">
        <v>4</v>
      </c>
      <c r="B7" s="962"/>
      <c r="C7" s="962"/>
      <c r="D7" s="962"/>
      <c r="E7" s="962"/>
      <c r="F7" s="962"/>
      <c r="G7" s="962"/>
      <c r="H7" s="962"/>
      <c r="I7" s="962"/>
      <c r="J7" s="962"/>
      <c r="K7" s="962"/>
      <c r="L7" s="962"/>
      <c r="M7" s="962"/>
      <c r="N7" s="962"/>
      <c r="O7" s="962"/>
      <c r="P7" s="962"/>
      <c r="Q7" s="962"/>
      <c r="R7" s="962"/>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row>
    <row r="8" spans="1:256">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c r="A9" s="960" t="s">
        <v>839</v>
      </c>
      <c r="B9" s="960"/>
      <c r="C9" s="960"/>
      <c r="D9" s="960"/>
      <c r="E9" s="960"/>
      <c r="F9" s="960"/>
      <c r="G9" s="960"/>
      <c r="H9" s="960"/>
      <c r="I9" s="960"/>
      <c r="J9" s="960"/>
      <c r="K9" s="960"/>
      <c r="L9" s="960"/>
      <c r="M9" s="960"/>
      <c r="N9" s="960"/>
      <c r="O9" s="960"/>
      <c r="P9" s="960"/>
      <c r="Q9" s="960"/>
      <c r="R9" s="960"/>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s="1078"/>
      <c r="B10" s="1078"/>
      <c r="C10" s="1078"/>
      <c r="D10" s="1078"/>
      <c r="E10" s="1078"/>
      <c r="F10" s="1078"/>
      <c r="G10" s="1078"/>
      <c r="H10" s="1078"/>
      <c r="I10" s="1078"/>
      <c r="J10" s="1078"/>
      <c r="K10" s="1078"/>
      <c r="L10" s="1078"/>
      <c r="M10" s="1078"/>
      <c r="N10" s="1078"/>
      <c r="O10" s="1078"/>
      <c r="P10" s="1078"/>
      <c r="Q10" s="1078"/>
      <c r="R10" s="1078"/>
      <c r="S10" s="8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78" customFormat="1" ht="184.5" customHeight="1">
      <c r="A11" s="81" t="s">
        <v>6</v>
      </c>
      <c r="B11" s="81" t="s">
        <v>7</v>
      </c>
      <c r="C11" s="357" t="s">
        <v>8</v>
      </c>
      <c r="D11" s="82" t="s">
        <v>493</v>
      </c>
      <c r="E11" s="82" t="s">
        <v>494</v>
      </c>
      <c r="F11" s="790" t="s">
        <v>495</v>
      </c>
      <c r="G11" s="83" t="s">
        <v>496</v>
      </c>
      <c r="H11" s="81" t="s">
        <v>497</v>
      </c>
      <c r="I11" s="81" t="s">
        <v>498</v>
      </c>
      <c r="J11" s="81" t="s">
        <v>499</v>
      </c>
      <c r="K11" s="81" t="s">
        <v>500</v>
      </c>
      <c r="L11" s="84" t="s">
        <v>501</v>
      </c>
      <c r="M11" s="572" t="s">
        <v>502</v>
      </c>
      <c r="N11" s="572" t="s">
        <v>503</v>
      </c>
      <c r="O11" s="571" t="s">
        <v>504</v>
      </c>
      <c r="P11" s="571" t="s">
        <v>505</v>
      </c>
      <c r="Q11" s="571" t="s">
        <v>506</v>
      </c>
      <c r="R11" s="81" t="s">
        <v>507</v>
      </c>
    </row>
    <row r="12" spans="1:256" s="78" customFormat="1" ht="28.5" customHeight="1">
      <c r="A12" s="242">
        <v>0</v>
      </c>
      <c r="B12" s="243" t="s">
        <v>96</v>
      </c>
      <c r="C12" s="307" t="s">
        <v>97</v>
      </c>
      <c r="D12" s="258" t="s">
        <v>97</v>
      </c>
      <c r="E12" s="258" t="s">
        <v>97</v>
      </c>
      <c r="F12" s="258" t="s">
        <v>97</v>
      </c>
      <c r="G12" s="278" t="s">
        <v>655</v>
      </c>
      <c r="H12" s="258" t="s">
        <v>97</v>
      </c>
      <c r="I12" s="258" t="s">
        <v>97</v>
      </c>
      <c r="J12" s="258" t="s">
        <v>97</v>
      </c>
      <c r="K12" s="258" t="s">
        <v>97</v>
      </c>
      <c r="L12" s="258" t="s">
        <v>97</v>
      </c>
      <c r="M12" s="432" t="s">
        <v>97</v>
      </c>
      <c r="N12" s="432" t="s">
        <v>97</v>
      </c>
      <c r="O12" s="432" t="s">
        <v>97</v>
      </c>
      <c r="P12" s="432" t="s">
        <v>97</v>
      </c>
      <c r="Q12" s="432" t="s">
        <v>97</v>
      </c>
      <c r="R12" s="258" t="s">
        <v>97</v>
      </c>
    </row>
    <row r="13" spans="1:256" s="78" customFormat="1" ht="24" customHeight="1">
      <c r="A13" s="247" t="s">
        <v>98</v>
      </c>
      <c r="B13" s="248" t="s">
        <v>99</v>
      </c>
      <c r="C13" s="307" t="s">
        <v>97</v>
      </c>
      <c r="D13" s="258" t="s">
        <v>97</v>
      </c>
      <c r="E13" s="258" t="s">
        <v>97</v>
      </c>
      <c r="F13" s="258" t="s">
        <v>97</v>
      </c>
      <c r="G13" s="278" t="s">
        <v>655</v>
      </c>
      <c r="H13" s="258" t="s">
        <v>97</v>
      </c>
      <c r="I13" s="258" t="s">
        <v>97</v>
      </c>
      <c r="J13" s="258" t="s">
        <v>97</v>
      </c>
      <c r="K13" s="258" t="s">
        <v>97</v>
      </c>
      <c r="L13" s="258" t="s">
        <v>97</v>
      </c>
      <c r="M13" s="258" t="s">
        <v>97</v>
      </c>
      <c r="N13" s="258" t="s">
        <v>97</v>
      </c>
      <c r="O13" s="432" t="s">
        <v>97</v>
      </c>
      <c r="P13" s="432" t="s">
        <v>97</v>
      </c>
      <c r="Q13" s="432" t="s">
        <v>97</v>
      </c>
      <c r="R13" s="258" t="s">
        <v>97</v>
      </c>
    </row>
    <row r="14" spans="1:256" s="78" customFormat="1" ht="33" customHeight="1">
      <c r="A14" s="247" t="s">
        <v>100</v>
      </c>
      <c r="B14" s="248" t="s">
        <v>101</v>
      </c>
      <c r="C14" s="307" t="s">
        <v>97</v>
      </c>
      <c r="D14" s="258" t="s">
        <v>97</v>
      </c>
      <c r="E14" s="258" t="s">
        <v>97</v>
      </c>
      <c r="F14" s="258" t="s">
        <v>97</v>
      </c>
      <c r="G14" s="278" t="s">
        <v>655</v>
      </c>
      <c r="H14" s="258" t="s">
        <v>97</v>
      </c>
      <c r="I14" s="258" t="s">
        <v>97</v>
      </c>
      <c r="J14" s="258" t="s">
        <v>97</v>
      </c>
      <c r="K14" s="258" t="s">
        <v>97</v>
      </c>
      <c r="L14" s="258" t="s">
        <v>97</v>
      </c>
      <c r="M14" s="258" t="s">
        <v>97</v>
      </c>
      <c r="N14" s="258" t="s">
        <v>97</v>
      </c>
      <c r="O14" s="432" t="s">
        <v>97</v>
      </c>
      <c r="P14" s="432" t="s">
        <v>97</v>
      </c>
      <c r="Q14" s="432" t="s">
        <v>97</v>
      </c>
      <c r="R14" s="258" t="s">
        <v>97</v>
      </c>
    </row>
    <row r="15" spans="1:256" s="78" customFormat="1" ht="41.25" customHeight="1">
      <c r="A15" s="247" t="s">
        <v>102</v>
      </c>
      <c r="B15" s="248" t="s">
        <v>103</v>
      </c>
      <c r="C15" s="307" t="s">
        <v>97</v>
      </c>
      <c r="D15" s="258" t="s">
        <v>97</v>
      </c>
      <c r="E15" s="258" t="s">
        <v>97</v>
      </c>
      <c r="F15" s="258" t="s">
        <v>97</v>
      </c>
      <c r="G15" s="278" t="s">
        <v>655</v>
      </c>
      <c r="H15" s="258" t="s">
        <v>97</v>
      </c>
      <c r="I15" s="258" t="s">
        <v>97</v>
      </c>
      <c r="J15" s="258" t="s">
        <v>97</v>
      </c>
      <c r="K15" s="258" t="s">
        <v>97</v>
      </c>
      <c r="L15" s="258" t="s">
        <v>97</v>
      </c>
      <c r="M15" s="258" t="s">
        <v>97</v>
      </c>
      <c r="N15" s="258" t="s">
        <v>97</v>
      </c>
      <c r="O15" s="432" t="s">
        <v>97</v>
      </c>
      <c r="P15" s="432" t="s">
        <v>97</v>
      </c>
      <c r="Q15" s="432" t="s">
        <v>97</v>
      </c>
      <c r="R15" s="258" t="s">
        <v>97</v>
      </c>
    </row>
    <row r="16" spans="1:256" s="78" customFormat="1" ht="41.25" customHeight="1">
      <c r="A16" s="247" t="s">
        <v>104</v>
      </c>
      <c r="B16" s="248" t="s">
        <v>105</v>
      </c>
      <c r="C16" s="307" t="s">
        <v>97</v>
      </c>
      <c r="D16" s="258" t="s">
        <v>97</v>
      </c>
      <c r="E16" s="258" t="s">
        <v>97</v>
      </c>
      <c r="F16" s="258" t="s">
        <v>97</v>
      </c>
      <c r="G16" s="278" t="s">
        <v>655</v>
      </c>
      <c r="H16" s="258" t="s">
        <v>97</v>
      </c>
      <c r="I16" s="258" t="s">
        <v>97</v>
      </c>
      <c r="J16" s="258" t="s">
        <v>97</v>
      </c>
      <c r="K16" s="258" t="s">
        <v>97</v>
      </c>
      <c r="L16" s="258" t="s">
        <v>97</v>
      </c>
      <c r="M16" s="258" t="s">
        <v>97</v>
      </c>
      <c r="N16" s="258" t="s">
        <v>97</v>
      </c>
      <c r="O16" s="432" t="s">
        <v>97</v>
      </c>
      <c r="P16" s="432" t="s">
        <v>97</v>
      </c>
      <c r="Q16" s="432" t="s">
        <v>97</v>
      </c>
      <c r="R16" s="258" t="s">
        <v>97</v>
      </c>
    </row>
    <row r="17" spans="1:28" s="78" customFormat="1" ht="41.25" customHeight="1">
      <c r="A17" s="247" t="s">
        <v>106</v>
      </c>
      <c r="B17" s="248" t="s">
        <v>107</v>
      </c>
      <c r="C17" s="307" t="s">
        <v>97</v>
      </c>
      <c r="D17" s="258" t="s">
        <v>97</v>
      </c>
      <c r="E17" s="258" t="s">
        <v>97</v>
      </c>
      <c r="F17" s="258" t="s">
        <v>97</v>
      </c>
      <c r="G17" s="278" t="s">
        <v>655</v>
      </c>
      <c r="H17" s="258" t="s">
        <v>97</v>
      </c>
      <c r="I17" s="258" t="s">
        <v>97</v>
      </c>
      <c r="J17" s="258" t="s">
        <v>97</v>
      </c>
      <c r="K17" s="258" t="s">
        <v>97</v>
      </c>
      <c r="L17" s="258" t="s">
        <v>97</v>
      </c>
      <c r="M17" s="258" t="s">
        <v>97</v>
      </c>
      <c r="N17" s="258" t="s">
        <v>97</v>
      </c>
      <c r="O17" s="432" t="s">
        <v>97</v>
      </c>
      <c r="P17" s="432" t="s">
        <v>97</v>
      </c>
      <c r="Q17" s="432" t="s">
        <v>97</v>
      </c>
      <c r="R17" s="258" t="s">
        <v>97</v>
      </c>
    </row>
    <row r="18" spans="1:28" s="78" customFormat="1" ht="41.25" customHeight="1">
      <c r="A18" s="333" t="s">
        <v>108</v>
      </c>
      <c r="B18" s="334" t="s">
        <v>109</v>
      </c>
      <c r="C18" s="307" t="s">
        <v>97</v>
      </c>
      <c r="D18" s="258" t="s">
        <v>97</v>
      </c>
      <c r="E18" s="258" t="s">
        <v>97</v>
      </c>
      <c r="F18" s="258" t="s">
        <v>97</v>
      </c>
      <c r="G18" s="278" t="s">
        <v>655</v>
      </c>
      <c r="H18" s="258" t="s">
        <v>97</v>
      </c>
      <c r="I18" s="258" t="s">
        <v>97</v>
      </c>
      <c r="J18" s="258" t="s">
        <v>97</v>
      </c>
      <c r="K18" s="258" t="s">
        <v>97</v>
      </c>
      <c r="L18" s="258" t="s">
        <v>97</v>
      </c>
      <c r="M18" s="258" t="s">
        <v>97</v>
      </c>
      <c r="N18" s="258" t="s">
        <v>97</v>
      </c>
      <c r="O18" s="432" t="s">
        <v>97</v>
      </c>
      <c r="P18" s="432" t="s">
        <v>97</v>
      </c>
      <c r="Q18" s="432" t="s">
        <v>97</v>
      </c>
      <c r="R18" s="258" t="s">
        <v>97</v>
      </c>
    </row>
    <row r="19" spans="1:28" s="78" customFormat="1" ht="41.25" customHeight="1">
      <c r="A19" s="238" t="s">
        <v>110</v>
      </c>
      <c r="B19" s="431" t="s">
        <v>111</v>
      </c>
      <c r="C19" s="307" t="s">
        <v>97</v>
      </c>
      <c r="D19" s="258" t="s">
        <v>97</v>
      </c>
      <c r="E19" s="258" t="s">
        <v>97</v>
      </c>
      <c r="F19" s="258" t="s">
        <v>97</v>
      </c>
      <c r="G19" s="278" t="s">
        <v>655</v>
      </c>
      <c r="H19" s="258" t="s">
        <v>97</v>
      </c>
      <c r="I19" s="258" t="s">
        <v>97</v>
      </c>
      <c r="J19" s="258" t="s">
        <v>97</v>
      </c>
      <c r="K19" s="258" t="s">
        <v>97</v>
      </c>
      <c r="L19" s="258" t="s">
        <v>97</v>
      </c>
      <c r="M19" s="258" t="s">
        <v>97</v>
      </c>
      <c r="N19" s="258" t="s">
        <v>97</v>
      </c>
      <c r="O19" s="432" t="s">
        <v>97</v>
      </c>
      <c r="P19" s="432" t="s">
        <v>97</v>
      </c>
      <c r="Q19" s="432" t="s">
        <v>97</v>
      </c>
      <c r="R19" s="258" t="s">
        <v>97</v>
      </c>
    </row>
    <row r="20" spans="1:28" s="78" customFormat="1" ht="41.25" customHeight="1">
      <c r="A20" s="238" t="s">
        <v>112</v>
      </c>
      <c r="B20" s="431" t="s">
        <v>113</v>
      </c>
      <c r="C20" s="307" t="s">
        <v>97</v>
      </c>
      <c r="D20" s="258" t="s">
        <v>97</v>
      </c>
      <c r="E20" s="258" t="s">
        <v>97</v>
      </c>
      <c r="F20" s="258" t="s">
        <v>97</v>
      </c>
      <c r="G20" s="278" t="s">
        <v>655</v>
      </c>
      <c r="H20" s="258" t="s">
        <v>97</v>
      </c>
      <c r="I20" s="258" t="s">
        <v>97</v>
      </c>
      <c r="J20" s="258" t="s">
        <v>97</v>
      </c>
      <c r="K20" s="258" t="s">
        <v>97</v>
      </c>
      <c r="L20" s="258" t="s">
        <v>97</v>
      </c>
      <c r="M20" s="258" t="s">
        <v>97</v>
      </c>
      <c r="N20" s="258" t="s">
        <v>97</v>
      </c>
      <c r="O20" s="432" t="s">
        <v>97</v>
      </c>
      <c r="P20" s="432" t="s">
        <v>97</v>
      </c>
      <c r="Q20" s="432" t="s">
        <v>97</v>
      </c>
      <c r="R20" s="258" t="s">
        <v>97</v>
      </c>
    </row>
    <row r="21" spans="1:28" s="78" customFormat="1" ht="41.25" customHeight="1">
      <c r="A21" s="238" t="s">
        <v>114</v>
      </c>
      <c r="B21" s="431" t="s">
        <v>115</v>
      </c>
      <c r="C21" s="307" t="s">
        <v>97</v>
      </c>
      <c r="D21" s="258" t="s">
        <v>97</v>
      </c>
      <c r="E21" s="258" t="s">
        <v>97</v>
      </c>
      <c r="F21" s="258" t="s">
        <v>97</v>
      </c>
      <c r="G21" s="278" t="s">
        <v>655</v>
      </c>
      <c r="H21" s="258" t="s">
        <v>97</v>
      </c>
      <c r="I21" s="258" t="s">
        <v>97</v>
      </c>
      <c r="J21" s="258" t="s">
        <v>97</v>
      </c>
      <c r="K21" s="258" t="s">
        <v>97</v>
      </c>
      <c r="L21" s="258" t="s">
        <v>97</v>
      </c>
      <c r="M21" s="258" t="s">
        <v>97</v>
      </c>
      <c r="N21" s="258" t="s">
        <v>97</v>
      </c>
      <c r="O21" s="364" t="s">
        <v>97</v>
      </c>
      <c r="P21" s="364" t="s">
        <v>97</v>
      </c>
      <c r="Q21" s="364" t="s">
        <v>97</v>
      </c>
      <c r="R21" s="258" t="s">
        <v>97</v>
      </c>
    </row>
    <row r="22" spans="1:28" s="78" customFormat="1" ht="41.25" customHeight="1">
      <c r="A22" s="238" t="s">
        <v>116</v>
      </c>
      <c r="B22" s="431" t="s">
        <v>117</v>
      </c>
      <c r="C22" s="307" t="s">
        <v>97</v>
      </c>
      <c r="D22" s="258" t="s">
        <v>97</v>
      </c>
      <c r="E22" s="258" t="s">
        <v>97</v>
      </c>
      <c r="F22" s="258" t="s">
        <v>97</v>
      </c>
      <c r="G22" s="278" t="s">
        <v>655</v>
      </c>
      <c r="H22" s="258" t="s">
        <v>97</v>
      </c>
      <c r="I22" s="258" t="s">
        <v>97</v>
      </c>
      <c r="J22" s="258" t="s">
        <v>97</v>
      </c>
      <c r="K22" s="258" t="s">
        <v>97</v>
      </c>
      <c r="L22" s="258" t="s">
        <v>97</v>
      </c>
      <c r="M22" s="258" t="s">
        <v>97</v>
      </c>
      <c r="N22" s="258" t="s">
        <v>97</v>
      </c>
      <c r="O22" s="432" t="s">
        <v>97</v>
      </c>
      <c r="P22" s="432" t="s">
        <v>97</v>
      </c>
      <c r="Q22" s="432" t="s">
        <v>97</v>
      </c>
      <c r="R22" s="258" t="s">
        <v>97</v>
      </c>
    </row>
    <row r="23" spans="1:28" s="78" customFormat="1" ht="41.25" customHeight="1">
      <c r="A23" s="238" t="s">
        <v>118</v>
      </c>
      <c r="B23" s="431" t="s">
        <v>119</v>
      </c>
      <c r="C23" s="307" t="s">
        <v>97</v>
      </c>
      <c r="D23" s="258" t="s">
        <v>97</v>
      </c>
      <c r="E23" s="258" t="s">
        <v>97</v>
      </c>
      <c r="F23" s="258" t="s">
        <v>97</v>
      </c>
      <c r="G23" s="278" t="s">
        <v>655</v>
      </c>
      <c r="H23" s="258" t="s">
        <v>97</v>
      </c>
      <c r="I23" s="258" t="s">
        <v>97</v>
      </c>
      <c r="J23" s="258" t="s">
        <v>97</v>
      </c>
      <c r="K23" s="258" t="s">
        <v>97</v>
      </c>
      <c r="L23" s="258" t="s">
        <v>97</v>
      </c>
      <c r="M23" s="258" t="s">
        <v>97</v>
      </c>
      <c r="N23" s="258" t="s">
        <v>97</v>
      </c>
      <c r="O23" s="432" t="s">
        <v>97</v>
      </c>
      <c r="P23" s="432" t="s">
        <v>97</v>
      </c>
      <c r="Q23" s="432" t="s">
        <v>97</v>
      </c>
      <c r="R23" s="258" t="s">
        <v>97</v>
      </c>
    </row>
    <row r="24" spans="1:28" s="274" customFormat="1" ht="40.5" customHeight="1">
      <c r="A24" s="256" t="s">
        <v>141</v>
      </c>
      <c r="B24" s="257" t="s">
        <v>142</v>
      </c>
      <c r="C24" s="307" t="s">
        <v>97</v>
      </c>
      <c r="D24" s="258" t="s">
        <v>97</v>
      </c>
      <c r="E24" s="258" t="s">
        <v>97</v>
      </c>
      <c r="F24" s="258" t="s">
        <v>97</v>
      </c>
      <c r="G24" s="278" t="s">
        <v>655</v>
      </c>
      <c r="H24" s="258" t="s">
        <v>97</v>
      </c>
      <c r="I24" s="258" t="s">
        <v>97</v>
      </c>
      <c r="J24" s="258" t="s">
        <v>97</v>
      </c>
      <c r="K24" s="258" t="s">
        <v>97</v>
      </c>
      <c r="L24" s="258" t="s">
        <v>97</v>
      </c>
      <c r="M24" s="258" t="s">
        <v>97</v>
      </c>
      <c r="N24" s="258" t="s">
        <v>97</v>
      </c>
      <c r="O24" s="432" t="s">
        <v>97</v>
      </c>
      <c r="P24" s="432" t="s">
        <v>97</v>
      </c>
      <c r="Q24" s="432" t="s">
        <v>97</v>
      </c>
      <c r="R24" s="258" t="s">
        <v>97</v>
      </c>
      <c r="S24" s="273"/>
    </row>
    <row r="25" spans="1:28" s="274" customFormat="1" ht="31.5">
      <c r="A25" s="238" t="s">
        <v>143</v>
      </c>
      <c r="B25" s="251" t="s">
        <v>144</v>
      </c>
      <c r="C25" s="356" t="s">
        <v>97</v>
      </c>
      <c r="D25" s="198" t="s">
        <v>97</v>
      </c>
      <c r="E25" s="198" t="s">
        <v>97</v>
      </c>
      <c r="F25" s="198" t="s">
        <v>97</v>
      </c>
      <c r="G25" s="278" t="s">
        <v>655</v>
      </c>
      <c r="H25" s="198" t="s">
        <v>97</v>
      </c>
      <c r="I25" s="198" t="s">
        <v>97</v>
      </c>
      <c r="J25" s="198" t="s">
        <v>97</v>
      </c>
      <c r="K25" s="198" t="s">
        <v>97</v>
      </c>
      <c r="L25" s="198" t="s">
        <v>97</v>
      </c>
      <c r="M25" s="198" t="s">
        <v>97</v>
      </c>
      <c r="N25" s="198" t="s">
        <v>97</v>
      </c>
      <c r="O25" s="198" t="s">
        <v>97</v>
      </c>
      <c r="P25" s="198" t="s">
        <v>97</v>
      </c>
      <c r="Q25" s="198" t="s">
        <v>97</v>
      </c>
      <c r="R25" s="198" t="s">
        <v>97</v>
      </c>
      <c r="S25" s="273"/>
    </row>
    <row r="26" spans="1:28" s="276" customFormat="1" ht="39.75" customHeight="1">
      <c r="A26" s="256" t="s">
        <v>145</v>
      </c>
      <c r="B26" s="257" t="s">
        <v>146</v>
      </c>
      <c r="C26" s="307" t="s">
        <v>97</v>
      </c>
      <c r="D26" s="258" t="s">
        <v>97</v>
      </c>
      <c r="E26" s="258" t="s">
        <v>97</v>
      </c>
      <c r="F26" s="258" t="s">
        <v>97</v>
      </c>
      <c r="G26" s="278" t="s">
        <v>655</v>
      </c>
      <c r="H26" s="258" t="s">
        <v>97</v>
      </c>
      <c r="I26" s="258" t="s">
        <v>97</v>
      </c>
      <c r="J26" s="258" t="s">
        <v>97</v>
      </c>
      <c r="K26" s="258" t="s">
        <v>97</v>
      </c>
      <c r="L26" s="258" t="s">
        <v>97</v>
      </c>
      <c r="M26" s="258" t="s">
        <v>97</v>
      </c>
      <c r="N26" s="258" t="s">
        <v>97</v>
      </c>
      <c r="O26" s="258" t="s">
        <v>97</v>
      </c>
      <c r="P26" s="258" t="s">
        <v>97</v>
      </c>
      <c r="Q26" s="258" t="s">
        <v>97</v>
      </c>
      <c r="R26" s="258" t="s">
        <v>97</v>
      </c>
      <c r="S26" s="275"/>
    </row>
    <row r="27" spans="1:28" s="276" customFormat="1" ht="31.5">
      <c r="A27" s="238" t="s">
        <v>148</v>
      </c>
      <c r="B27" s="251" t="s">
        <v>149</v>
      </c>
      <c r="C27" s="356" t="s">
        <v>97</v>
      </c>
      <c r="D27" s="198" t="s">
        <v>97</v>
      </c>
      <c r="E27" s="198" t="s">
        <v>97</v>
      </c>
      <c r="F27" s="198" t="s">
        <v>97</v>
      </c>
      <c r="G27" s="278" t="s">
        <v>655</v>
      </c>
      <c r="H27" s="198" t="s">
        <v>97</v>
      </c>
      <c r="I27" s="198" t="s">
        <v>97</v>
      </c>
      <c r="J27" s="198" t="s">
        <v>97</v>
      </c>
      <c r="K27" s="198" t="s">
        <v>97</v>
      </c>
      <c r="L27" s="198" t="s">
        <v>97</v>
      </c>
      <c r="M27" s="198" t="s">
        <v>97</v>
      </c>
      <c r="N27" s="198" t="s">
        <v>97</v>
      </c>
      <c r="O27" s="198" t="s">
        <v>97</v>
      </c>
      <c r="P27" s="198" t="s">
        <v>97</v>
      </c>
      <c r="Q27" s="198" t="s">
        <v>97</v>
      </c>
      <c r="R27" s="198" t="s">
        <v>97</v>
      </c>
      <c r="S27" s="273"/>
      <c r="T27" s="274"/>
      <c r="U27" s="274"/>
      <c r="V27" s="274"/>
      <c r="W27" s="274"/>
      <c r="X27" s="274"/>
      <c r="Y27" s="274"/>
      <c r="Z27" s="274"/>
      <c r="AA27" s="274"/>
      <c r="AB27" s="274"/>
    </row>
    <row r="28" spans="1:28" s="276" customFormat="1" ht="31.5">
      <c r="A28" s="256" t="s">
        <v>150</v>
      </c>
      <c r="B28" s="257" t="s">
        <v>151</v>
      </c>
      <c r="C28" s="307" t="s">
        <v>97</v>
      </c>
      <c r="D28" s="258" t="s">
        <v>97</v>
      </c>
      <c r="E28" s="258" t="s">
        <v>97</v>
      </c>
      <c r="F28" s="258" t="s">
        <v>97</v>
      </c>
      <c r="G28" s="278" t="s">
        <v>655</v>
      </c>
      <c r="H28" s="258" t="s">
        <v>97</v>
      </c>
      <c r="I28" s="258" t="s">
        <v>97</v>
      </c>
      <c r="J28" s="258" t="s">
        <v>97</v>
      </c>
      <c r="K28" s="258" t="s">
        <v>97</v>
      </c>
      <c r="L28" s="258" t="s">
        <v>97</v>
      </c>
      <c r="M28" s="258" t="s">
        <v>97</v>
      </c>
      <c r="N28" s="258" t="s">
        <v>97</v>
      </c>
      <c r="O28" s="258" t="s">
        <v>97</v>
      </c>
      <c r="P28" s="258" t="s">
        <v>97</v>
      </c>
      <c r="Q28" s="258" t="s">
        <v>97</v>
      </c>
      <c r="R28" s="258" t="s">
        <v>97</v>
      </c>
      <c r="S28" s="273"/>
      <c r="T28" s="274"/>
      <c r="U28" s="274"/>
      <c r="V28" s="274"/>
      <c r="W28" s="274"/>
      <c r="X28" s="274"/>
      <c r="Y28" s="274"/>
      <c r="Z28" s="274"/>
      <c r="AA28" s="274"/>
      <c r="AB28" s="274"/>
    </row>
    <row r="29" spans="1:28" s="276" customFormat="1">
      <c r="A29" s="235" t="s">
        <v>141</v>
      </c>
      <c r="B29" s="236" t="s">
        <v>623</v>
      </c>
      <c r="C29" s="506" t="s">
        <v>97</v>
      </c>
      <c r="D29" s="258" t="s">
        <v>97</v>
      </c>
      <c r="E29" s="258" t="s">
        <v>97</v>
      </c>
      <c r="F29" s="258" t="s">
        <v>97</v>
      </c>
      <c r="G29" s="278" t="s">
        <v>655</v>
      </c>
      <c r="H29" s="258" t="s">
        <v>97</v>
      </c>
      <c r="I29" s="258" t="s">
        <v>97</v>
      </c>
      <c r="J29" s="258" t="s">
        <v>97</v>
      </c>
      <c r="K29" s="258" t="s">
        <v>97</v>
      </c>
      <c r="L29" s="258" t="s">
        <v>97</v>
      </c>
      <c r="M29" s="258" t="s">
        <v>97</v>
      </c>
      <c r="N29" s="258" t="s">
        <v>97</v>
      </c>
      <c r="O29" s="258" t="s">
        <v>97</v>
      </c>
      <c r="P29" s="258" t="s">
        <v>97</v>
      </c>
      <c r="Q29" s="258" t="s">
        <v>97</v>
      </c>
      <c r="R29" s="258" t="s">
        <v>97</v>
      </c>
      <c r="S29" s="273"/>
      <c r="T29" s="274"/>
      <c r="U29" s="274"/>
      <c r="V29" s="274"/>
      <c r="W29" s="274"/>
      <c r="X29" s="274"/>
      <c r="Y29" s="274"/>
      <c r="Z29" s="274"/>
      <c r="AA29" s="274"/>
      <c r="AB29" s="274"/>
    </row>
    <row r="30" spans="1:28" s="276" customFormat="1" ht="37.5" customHeight="1">
      <c r="A30" s="235" t="s">
        <v>143</v>
      </c>
      <c r="B30" s="236" t="s">
        <v>624</v>
      </c>
      <c r="C30" s="487" t="s">
        <v>97</v>
      </c>
      <c r="D30" s="258" t="s">
        <v>97</v>
      </c>
      <c r="E30" s="258" t="s">
        <v>97</v>
      </c>
      <c r="F30" s="258" t="s">
        <v>97</v>
      </c>
      <c r="G30" s="278" t="s">
        <v>655</v>
      </c>
      <c r="H30" s="258" t="s">
        <v>97</v>
      </c>
      <c r="I30" s="258" t="s">
        <v>97</v>
      </c>
      <c r="J30" s="258" t="s">
        <v>97</v>
      </c>
      <c r="K30" s="258" t="s">
        <v>97</v>
      </c>
      <c r="L30" s="258" t="s">
        <v>97</v>
      </c>
      <c r="M30" s="258" t="s">
        <v>97</v>
      </c>
      <c r="N30" s="258" t="s">
        <v>97</v>
      </c>
      <c r="O30" s="258" t="s">
        <v>97</v>
      </c>
      <c r="P30" s="258" t="s">
        <v>97</v>
      </c>
      <c r="Q30" s="258" t="s">
        <v>97</v>
      </c>
      <c r="R30" s="258" t="s">
        <v>97</v>
      </c>
      <c r="S30" s="273"/>
      <c r="T30" s="274"/>
      <c r="U30" s="274"/>
      <c r="V30" s="274"/>
      <c r="W30" s="274"/>
      <c r="X30" s="274"/>
      <c r="Y30" s="274"/>
      <c r="Z30" s="274"/>
      <c r="AA30" s="274"/>
      <c r="AB30" s="274"/>
    </row>
    <row r="31" spans="1:28" s="276" customFormat="1" ht="37.5" customHeight="1">
      <c r="A31" s="231" t="s">
        <v>145</v>
      </c>
      <c r="B31" s="228" t="s">
        <v>146</v>
      </c>
      <c r="C31" s="506" t="s">
        <v>97</v>
      </c>
      <c r="D31" s="258" t="s">
        <v>97</v>
      </c>
      <c r="E31" s="258" t="s">
        <v>97</v>
      </c>
      <c r="F31" s="258" t="s">
        <v>97</v>
      </c>
      <c r="G31" s="278" t="s">
        <v>655</v>
      </c>
      <c r="H31" s="258" t="s">
        <v>97</v>
      </c>
      <c r="I31" s="258" t="s">
        <v>97</v>
      </c>
      <c r="J31" s="258" t="s">
        <v>97</v>
      </c>
      <c r="K31" s="258" t="s">
        <v>97</v>
      </c>
      <c r="L31" s="258" t="s">
        <v>97</v>
      </c>
      <c r="M31" s="258" t="s">
        <v>97</v>
      </c>
      <c r="N31" s="258" t="s">
        <v>97</v>
      </c>
      <c r="O31" s="258" t="s">
        <v>97</v>
      </c>
      <c r="P31" s="258" t="s">
        <v>97</v>
      </c>
      <c r="Q31" s="258" t="s">
        <v>97</v>
      </c>
      <c r="R31" s="258" t="s">
        <v>97</v>
      </c>
      <c r="S31" s="273"/>
      <c r="T31" s="274"/>
      <c r="U31" s="274"/>
      <c r="V31" s="274"/>
      <c r="W31" s="274"/>
      <c r="X31" s="274"/>
      <c r="Y31" s="274"/>
      <c r="Z31" s="274"/>
      <c r="AA31" s="274"/>
      <c r="AB31" s="274"/>
    </row>
    <row r="32" spans="1:28" s="276" customFormat="1" ht="40.5" customHeight="1">
      <c r="A32" s="235" t="s">
        <v>150</v>
      </c>
      <c r="B32" s="228" t="s">
        <v>625</v>
      </c>
      <c r="C32" s="506" t="s">
        <v>97</v>
      </c>
      <c r="D32" s="258" t="s">
        <v>97</v>
      </c>
      <c r="E32" s="258" t="s">
        <v>97</v>
      </c>
      <c r="F32" s="258" t="s">
        <v>97</v>
      </c>
      <c r="G32" s="278" t="s">
        <v>655</v>
      </c>
      <c r="H32" s="258" t="s">
        <v>97</v>
      </c>
      <c r="I32" s="258" t="s">
        <v>97</v>
      </c>
      <c r="J32" s="258" t="s">
        <v>97</v>
      </c>
      <c r="K32" s="258" t="s">
        <v>97</v>
      </c>
      <c r="L32" s="258" t="s">
        <v>97</v>
      </c>
      <c r="M32" s="258" t="s">
        <v>97</v>
      </c>
      <c r="N32" s="258" t="s">
        <v>97</v>
      </c>
      <c r="O32" s="258" t="s">
        <v>97</v>
      </c>
      <c r="P32" s="258" t="s">
        <v>97</v>
      </c>
      <c r="Q32" s="258" t="s">
        <v>97</v>
      </c>
      <c r="R32" s="258" t="s">
        <v>97</v>
      </c>
      <c r="S32" s="273"/>
      <c r="T32" s="274"/>
      <c r="U32" s="274"/>
      <c r="V32" s="274"/>
      <c r="W32" s="274"/>
      <c r="X32" s="274"/>
      <c r="Y32" s="274"/>
      <c r="Z32" s="274"/>
      <c r="AA32" s="274"/>
      <c r="AB32" s="274"/>
    </row>
    <row r="33" spans="1:28" s="276" customFormat="1" ht="40.5" customHeight="1">
      <c r="A33" s="235" t="s">
        <v>152</v>
      </c>
      <c r="B33" s="236" t="s">
        <v>626</v>
      </c>
      <c r="C33" s="487" t="s">
        <v>97</v>
      </c>
      <c r="D33" s="258" t="s">
        <v>97</v>
      </c>
      <c r="E33" s="258" t="s">
        <v>97</v>
      </c>
      <c r="F33" s="258" t="s">
        <v>97</v>
      </c>
      <c r="G33" s="278" t="s">
        <v>655</v>
      </c>
      <c r="H33" s="258" t="s">
        <v>97</v>
      </c>
      <c r="I33" s="258" t="s">
        <v>97</v>
      </c>
      <c r="J33" s="258" t="s">
        <v>97</v>
      </c>
      <c r="K33" s="258" t="s">
        <v>97</v>
      </c>
      <c r="L33" s="258" t="s">
        <v>97</v>
      </c>
      <c r="M33" s="258" t="s">
        <v>97</v>
      </c>
      <c r="N33" s="258" t="s">
        <v>97</v>
      </c>
      <c r="O33" s="258" t="s">
        <v>97</v>
      </c>
      <c r="P33" s="258" t="s">
        <v>97</v>
      </c>
      <c r="Q33" s="258" t="s">
        <v>97</v>
      </c>
      <c r="R33" s="258" t="s">
        <v>97</v>
      </c>
      <c r="S33" s="273"/>
      <c r="T33" s="274"/>
      <c r="U33" s="274"/>
      <c r="V33" s="274"/>
      <c r="W33" s="274"/>
      <c r="X33" s="274"/>
      <c r="Y33" s="274"/>
      <c r="Z33" s="274"/>
      <c r="AA33" s="274"/>
      <c r="AB33" s="274"/>
    </row>
    <row r="34" spans="1:28" s="274" customFormat="1" ht="52.5" customHeight="1">
      <c r="A34" s="390" t="s">
        <v>627</v>
      </c>
      <c r="B34" s="491" t="s">
        <v>857</v>
      </c>
      <c r="C34" s="217" t="s">
        <v>992</v>
      </c>
      <c r="D34" s="217" t="s">
        <v>650</v>
      </c>
      <c r="E34" s="277" t="s">
        <v>510</v>
      </c>
      <c r="F34" s="426" t="s">
        <v>926</v>
      </c>
      <c r="G34" s="278" t="s">
        <v>655</v>
      </c>
      <c r="H34" s="279" t="s">
        <v>508</v>
      </c>
      <c r="I34" s="279" t="s">
        <v>508</v>
      </c>
      <c r="J34" s="279" t="s">
        <v>508</v>
      </c>
      <c r="K34" s="271" t="s">
        <v>647</v>
      </c>
      <c r="L34" s="279" t="s">
        <v>508</v>
      </c>
      <c r="M34" s="272" t="s">
        <v>648</v>
      </c>
      <c r="N34" s="271" t="s">
        <v>509</v>
      </c>
      <c r="O34" s="272" t="s">
        <v>508</v>
      </c>
      <c r="P34" s="271" t="s">
        <v>647</v>
      </c>
      <c r="Q34" s="271" t="s">
        <v>647</v>
      </c>
      <c r="R34" s="272" t="s">
        <v>508</v>
      </c>
      <c r="S34" s="273"/>
    </row>
    <row r="35" spans="1:28" s="274" customFormat="1" ht="52.5" customHeight="1">
      <c r="A35" s="390" t="s">
        <v>865</v>
      </c>
      <c r="B35" s="491" t="s">
        <v>857</v>
      </c>
      <c r="C35" s="217" t="s">
        <v>993</v>
      </c>
      <c r="D35" s="217" t="s">
        <v>650</v>
      </c>
      <c r="E35" s="277" t="s">
        <v>510</v>
      </c>
      <c r="F35" s="426" t="s">
        <v>926</v>
      </c>
      <c r="G35" s="278" t="s">
        <v>655</v>
      </c>
      <c r="H35" s="279" t="s">
        <v>508</v>
      </c>
      <c r="I35" s="279" t="s">
        <v>508</v>
      </c>
      <c r="J35" s="279" t="s">
        <v>508</v>
      </c>
      <c r="K35" s="271" t="s">
        <v>647</v>
      </c>
      <c r="L35" s="279" t="s">
        <v>508</v>
      </c>
      <c r="M35" s="272" t="s">
        <v>648</v>
      </c>
      <c r="N35" s="271" t="s">
        <v>509</v>
      </c>
      <c r="O35" s="272" t="s">
        <v>508</v>
      </c>
      <c r="P35" s="271" t="s">
        <v>647</v>
      </c>
      <c r="Q35" s="271" t="s">
        <v>647</v>
      </c>
      <c r="R35" s="272" t="s">
        <v>508</v>
      </c>
      <c r="S35" s="273"/>
    </row>
    <row r="36" spans="1:28" s="274" customFormat="1" ht="37.5" customHeight="1">
      <c r="A36" s="399" t="s">
        <v>628</v>
      </c>
      <c r="B36" s="492" t="s">
        <v>858</v>
      </c>
      <c r="C36" s="217" t="s">
        <v>994</v>
      </c>
      <c r="D36" s="217" t="s">
        <v>650</v>
      </c>
      <c r="E36" s="277" t="s">
        <v>510</v>
      </c>
      <c r="F36" s="217" t="s">
        <v>929</v>
      </c>
      <c r="G36" s="278" t="s">
        <v>655</v>
      </c>
      <c r="H36" s="279" t="s">
        <v>508</v>
      </c>
      <c r="I36" s="279" t="s">
        <v>508</v>
      </c>
      <c r="J36" s="279" t="s">
        <v>508</v>
      </c>
      <c r="K36" s="271" t="s">
        <v>647</v>
      </c>
      <c r="L36" s="279" t="s">
        <v>508</v>
      </c>
      <c r="M36" s="272" t="s">
        <v>648</v>
      </c>
      <c r="N36" s="271" t="s">
        <v>509</v>
      </c>
      <c r="O36" s="272" t="s">
        <v>508</v>
      </c>
      <c r="P36" s="271" t="s">
        <v>647</v>
      </c>
      <c r="Q36" s="271" t="s">
        <v>647</v>
      </c>
      <c r="R36" s="272" t="s">
        <v>508</v>
      </c>
      <c r="S36" s="273"/>
    </row>
    <row r="37" spans="1:28" s="274" customFormat="1" ht="37.5" customHeight="1">
      <c r="A37" s="399" t="s">
        <v>866</v>
      </c>
      <c r="B37" s="492" t="s">
        <v>858</v>
      </c>
      <c r="C37" s="217" t="s">
        <v>995</v>
      </c>
      <c r="D37" s="217" t="s">
        <v>650</v>
      </c>
      <c r="E37" s="277" t="s">
        <v>510</v>
      </c>
      <c r="F37" s="217" t="s">
        <v>929</v>
      </c>
      <c r="G37" s="278" t="s">
        <v>655</v>
      </c>
      <c r="H37" s="279" t="s">
        <v>508</v>
      </c>
      <c r="I37" s="279" t="s">
        <v>508</v>
      </c>
      <c r="J37" s="279" t="s">
        <v>508</v>
      </c>
      <c r="K37" s="271" t="s">
        <v>647</v>
      </c>
      <c r="L37" s="279" t="s">
        <v>508</v>
      </c>
      <c r="M37" s="272" t="s">
        <v>648</v>
      </c>
      <c r="N37" s="271" t="s">
        <v>509</v>
      </c>
      <c r="O37" s="272" t="s">
        <v>508</v>
      </c>
      <c r="P37" s="271" t="s">
        <v>647</v>
      </c>
      <c r="Q37" s="271" t="s">
        <v>647</v>
      </c>
      <c r="R37" s="272" t="s">
        <v>508</v>
      </c>
      <c r="S37" s="273"/>
    </row>
    <row r="38" spans="1:28" s="276" customFormat="1" ht="31.5">
      <c r="A38" s="399" t="s">
        <v>629</v>
      </c>
      <c r="B38" s="492" t="s">
        <v>859</v>
      </c>
      <c r="C38" s="217" t="s">
        <v>1003</v>
      </c>
      <c r="D38" s="217" t="s">
        <v>650</v>
      </c>
      <c r="E38" s="277" t="s">
        <v>510</v>
      </c>
      <c r="F38" s="217" t="s">
        <v>930</v>
      </c>
      <c r="G38" s="278" t="s">
        <v>655</v>
      </c>
      <c r="H38" s="279" t="s">
        <v>508</v>
      </c>
      <c r="I38" s="279" t="s">
        <v>508</v>
      </c>
      <c r="J38" s="279" t="s">
        <v>508</v>
      </c>
      <c r="K38" s="271" t="s">
        <v>647</v>
      </c>
      <c r="L38" s="279" t="s">
        <v>508</v>
      </c>
      <c r="M38" s="272" t="s">
        <v>648</v>
      </c>
      <c r="N38" s="271" t="s">
        <v>509</v>
      </c>
      <c r="O38" s="272" t="s">
        <v>508</v>
      </c>
      <c r="P38" s="271" t="s">
        <v>647</v>
      </c>
      <c r="Q38" s="271" t="s">
        <v>647</v>
      </c>
      <c r="R38" s="272" t="s">
        <v>508</v>
      </c>
      <c r="S38" s="273"/>
      <c r="T38" s="274"/>
      <c r="U38" s="274"/>
      <c r="V38" s="274"/>
      <c r="W38" s="274"/>
      <c r="X38" s="274"/>
      <c r="Y38" s="274"/>
      <c r="Z38" s="274"/>
      <c r="AA38" s="274"/>
      <c r="AB38" s="274"/>
    </row>
    <row r="39" spans="1:28" s="276" customFormat="1" ht="42" customHeight="1">
      <c r="A39" s="399" t="s">
        <v>867</v>
      </c>
      <c r="B39" s="492" t="s">
        <v>859</v>
      </c>
      <c r="C39" s="217" t="s">
        <v>1004</v>
      </c>
      <c r="D39" s="217" t="s">
        <v>650</v>
      </c>
      <c r="E39" s="277" t="s">
        <v>510</v>
      </c>
      <c r="F39" s="217" t="s">
        <v>930</v>
      </c>
      <c r="G39" s="278" t="s">
        <v>655</v>
      </c>
      <c r="H39" s="279" t="s">
        <v>508</v>
      </c>
      <c r="I39" s="279" t="s">
        <v>508</v>
      </c>
      <c r="J39" s="279" t="s">
        <v>508</v>
      </c>
      <c r="K39" s="271" t="s">
        <v>647</v>
      </c>
      <c r="L39" s="279" t="s">
        <v>508</v>
      </c>
      <c r="M39" s="272" t="s">
        <v>648</v>
      </c>
      <c r="N39" s="271" t="s">
        <v>509</v>
      </c>
      <c r="O39" s="272" t="s">
        <v>508</v>
      </c>
      <c r="P39" s="271" t="s">
        <v>647</v>
      </c>
      <c r="Q39" s="271" t="s">
        <v>647</v>
      </c>
      <c r="R39" s="272" t="s">
        <v>508</v>
      </c>
      <c r="S39" s="273"/>
      <c r="T39" s="274"/>
      <c r="U39" s="274"/>
      <c r="V39" s="274"/>
      <c r="W39" s="274"/>
      <c r="X39" s="274"/>
      <c r="Y39" s="274"/>
      <c r="Z39" s="274"/>
      <c r="AA39" s="274"/>
      <c r="AB39" s="274"/>
    </row>
    <row r="40" spans="1:28" s="276" customFormat="1" ht="31.5">
      <c r="A40" s="399" t="s">
        <v>630</v>
      </c>
      <c r="B40" s="492" t="s">
        <v>860</v>
      </c>
      <c r="C40" s="217" t="s">
        <v>1005</v>
      </c>
      <c r="D40" s="217" t="s">
        <v>650</v>
      </c>
      <c r="E40" s="277" t="s">
        <v>510</v>
      </c>
      <c r="F40" s="217" t="s">
        <v>931</v>
      </c>
      <c r="G40" s="278" t="s">
        <v>655</v>
      </c>
      <c r="H40" s="279" t="s">
        <v>508</v>
      </c>
      <c r="I40" s="279" t="s">
        <v>508</v>
      </c>
      <c r="J40" s="279" t="s">
        <v>508</v>
      </c>
      <c r="K40" s="271" t="s">
        <v>647</v>
      </c>
      <c r="L40" s="279" t="s">
        <v>508</v>
      </c>
      <c r="M40" s="272" t="s">
        <v>648</v>
      </c>
      <c r="N40" s="271" t="s">
        <v>509</v>
      </c>
      <c r="O40" s="272" t="s">
        <v>508</v>
      </c>
      <c r="P40" s="271" t="s">
        <v>647</v>
      </c>
      <c r="Q40" s="271" t="s">
        <v>647</v>
      </c>
      <c r="R40" s="272" t="s">
        <v>508</v>
      </c>
      <c r="S40" s="273"/>
      <c r="T40" s="274"/>
      <c r="U40" s="274"/>
      <c r="V40" s="274"/>
      <c r="W40" s="274"/>
      <c r="X40" s="274"/>
      <c r="Y40" s="274"/>
      <c r="Z40" s="274"/>
      <c r="AA40" s="274"/>
      <c r="AB40" s="274"/>
    </row>
    <row r="41" spans="1:28" s="274" customFormat="1" ht="31.5">
      <c r="A41" s="399" t="s">
        <v>871</v>
      </c>
      <c r="B41" s="492" t="s">
        <v>860</v>
      </c>
      <c r="C41" s="217" t="s">
        <v>1006</v>
      </c>
      <c r="D41" s="217" t="s">
        <v>650</v>
      </c>
      <c r="E41" s="277" t="s">
        <v>510</v>
      </c>
      <c r="F41" s="217" t="s">
        <v>931</v>
      </c>
      <c r="G41" s="278" t="s">
        <v>655</v>
      </c>
      <c r="H41" s="279" t="s">
        <v>508</v>
      </c>
      <c r="I41" s="279" t="s">
        <v>508</v>
      </c>
      <c r="J41" s="279" t="s">
        <v>508</v>
      </c>
      <c r="K41" s="271" t="s">
        <v>647</v>
      </c>
      <c r="L41" s="279" t="s">
        <v>508</v>
      </c>
      <c r="M41" s="272" t="s">
        <v>648</v>
      </c>
      <c r="N41" s="271" t="s">
        <v>509</v>
      </c>
      <c r="O41" s="272" t="s">
        <v>508</v>
      </c>
      <c r="P41" s="271" t="s">
        <v>647</v>
      </c>
      <c r="Q41" s="271" t="s">
        <v>647</v>
      </c>
      <c r="R41" s="272" t="s">
        <v>508</v>
      </c>
      <c r="S41" s="273"/>
    </row>
    <row r="42" spans="1:28" s="274" customFormat="1" ht="50.25" customHeight="1">
      <c r="A42" s="399" t="s">
        <v>631</v>
      </c>
      <c r="B42" s="492" t="s">
        <v>861</v>
      </c>
      <c r="C42" s="217" t="s">
        <v>1009</v>
      </c>
      <c r="D42" s="217" t="s">
        <v>650</v>
      </c>
      <c r="E42" s="277" t="s">
        <v>510</v>
      </c>
      <c r="F42" s="426" t="s">
        <v>927</v>
      </c>
      <c r="G42" s="278" t="s">
        <v>655</v>
      </c>
      <c r="H42" s="279" t="s">
        <v>508</v>
      </c>
      <c r="I42" s="279" t="s">
        <v>508</v>
      </c>
      <c r="J42" s="279" t="s">
        <v>508</v>
      </c>
      <c r="K42" s="271" t="s">
        <v>647</v>
      </c>
      <c r="L42" s="279" t="s">
        <v>508</v>
      </c>
      <c r="M42" s="272" t="s">
        <v>648</v>
      </c>
      <c r="N42" s="271" t="s">
        <v>509</v>
      </c>
      <c r="O42" s="272" t="s">
        <v>508</v>
      </c>
      <c r="P42" s="271" t="s">
        <v>647</v>
      </c>
      <c r="Q42" s="271" t="s">
        <v>647</v>
      </c>
      <c r="R42" s="272" t="s">
        <v>508</v>
      </c>
      <c r="S42" s="273"/>
    </row>
    <row r="43" spans="1:28" s="274" customFormat="1" ht="51.75" customHeight="1">
      <c r="A43" s="399" t="s">
        <v>870</v>
      </c>
      <c r="B43" s="492" t="s">
        <v>861</v>
      </c>
      <c r="C43" s="217" t="s">
        <v>1010</v>
      </c>
      <c r="D43" s="217" t="s">
        <v>650</v>
      </c>
      <c r="E43" s="277" t="s">
        <v>510</v>
      </c>
      <c r="F43" s="426" t="s">
        <v>927</v>
      </c>
      <c r="G43" s="278" t="s">
        <v>655</v>
      </c>
      <c r="H43" s="279" t="s">
        <v>508</v>
      </c>
      <c r="I43" s="279" t="s">
        <v>508</v>
      </c>
      <c r="J43" s="279" t="s">
        <v>508</v>
      </c>
      <c r="K43" s="271" t="s">
        <v>647</v>
      </c>
      <c r="L43" s="279" t="s">
        <v>508</v>
      </c>
      <c r="M43" s="272" t="s">
        <v>648</v>
      </c>
      <c r="N43" s="271" t="s">
        <v>509</v>
      </c>
      <c r="O43" s="272" t="s">
        <v>508</v>
      </c>
      <c r="P43" s="271" t="s">
        <v>647</v>
      </c>
      <c r="Q43" s="271" t="s">
        <v>647</v>
      </c>
      <c r="R43" s="272" t="s">
        <v>508</v>
      </c>
      <c r="S43" s="273"/>
    </row>
    <row r="44" spans="1:28" s="274" customFormat="1" ht="31.5">
      <c r="A44" s="399" t="s">
        <v>632</v>
      </c>
      <c r="B44" s="492" t="s">
        <v>862</v>
      </c>
      <c r="C44" s="217" t="s">
        <v>1014</v>
      </c>
      <c r="D44" s="217" t="s">
        <v>650</v>
      </c>
      <c r="E44" s="277" t="s">
        <v>510</v>
      </c>
      <c r="F44" s="217" t="s">
        <v>932</v>
      </c>
      <c r="G44" s="278" t="s">
        <v>655</v>
      </c>
      <c r="H44" s="279" t="s">
        <v>508</v>
      </c>
      <c r="I44" s="279" t="s">
        <v>508</v>
      </c>
      <c r="J44" s="279" t="s">
        <v>508</v>
      </c>
      <c r="K44" s="271" t="s">
        <v>647</v>
      </c>
      <c r="L44" s="279" t="s">
        <v>508</v>
      </c>
      <c r="M44" s="272" t="s">
        <v>648</v>
      </c>
      <c r="N44" s="271" t="s">
        <v>509</v>
      </c>
      <c r="O44" s="272" t="s">
        <v>508</v>
      </c>
      <c r="P44" s="271" t="s">
        <v>647</v>
      </c>
      <c r="Q44" s="271" t="s">
        <v>647</v>
      </c>
      <c r="R44" s="272" t="s">
        <v>508</v>
      </c>
      <c r="S44" s="273"/>
    </row>
    <row r="45" spans="1:28" s="274" customFormat="1" ht="36.75" customHeight="1">
      <c r="A45" s="399" t="s">
        <v>868</v>
      </c>
      <c r="B45" s="492" t="s">
        <v>862</v>
      </c>
      <c r="C45" s="217" t="s">
        <v>1015</v>
      </c>
      <c r="D45" s="217" t="s">
        <v>650</v>
      </c>
      <c r="E45" s="277" t="s">
        <v>510</v>
      </c>
      <c r="F45" s="217" t="s">
        <v>932</v>
      </c>
      <c r="G45" s="278" t="s">
        <v>655</v>
      </c>
      <c r="H45" s="279" t="s">
        <v>508</v>
      </c>
      <c r="I45" s="279" t="s">
        <v>508</v>
      </c>
      <c r="J45" s="279" t="s">
        <v>508</v>
      </c>
      <c r="K45" s="271" t="s">
        <v>647</v>
      </c>
      <c r="L45" s="279" t="s">
        <v>508</v>
      </c>
      <c r="M45" s="272" t="s">
        <v>648</v>
      </c>
      <c r="N45" s="271" t="s">
        <v>509</v>
      </c>
      <c r="O45" s="272" t="s">
        <v>508</v>
      </c>
      <c r="P45" s="271" t="s">
        <v>647</v>
      </c>
      <c r="Q45" s="271" t="s">
        <v>647</v>
      </c>
      <c r="R45" s="272" t="s">
        <v>508</v>
      </c>
      <c r="S45" s="273"/>
    </row>
    <row r="46" spans="1:28" s="274" customFormat="1" ht="36.75" customHeight="1">
      <c r="A46" s="399" t="s">
        <v>812</v>
      </c>
      <c r="B46" s="492" t="s">
        <v>863</v>
      </c>
      <c r="C46" s="217" t="s">
        <v>1016</v>
      </c>
      <c r="D46" s="217" t="s">
        <v>650</v>
      </c>
      <c r="E46" s="277" t="s">
        <v>510</v>
      </c>
      <c r="F46" s="426" t="s">
        <v>928</v>
      </c>
      <c r="G46" s="278" t="s">
        <v>655</v>
      </c>
      <c r="H46" s="279" t="s">
        <v>508</v>
      </c>
      <c r="I46" s="279" t="s">
        <v>508</v>
      </c>
      <c r="J46" s="279" t="s">
        <v>508</v>
      </c>
      <c r="K46" s="271" t="s">
        <v>647</v>
      </c>
      <c r="L46" s="279" t="s">
        <v>508</v>
      </c>
      <c r="M46" s="272" t="s">
        <v>648</v>
      </c>
      <c r="N46" s="271" t="s">
        <v>509</v>
      </c>
      <c r="O46" s="272" t="s">
        <v>508</v>
      </c>
      <c r="P46" s="271" t="s">
        <v>647</v>
      </c>
      <c r="Q46" s="271" t="s">
        <v>647</v>
      </c>
      <c r="R46" s="272" t="s">
        <v>508</v>
      </c>
      <c r="S46" s="273"/>
    </row>
    <row r="47" spans="1:28" s="276" customFormat="1" ht="33.75" customHeight="1">
      <c r="A47" s="399" t="s">
        <v>869</v>
      </c>
      <c r="B47" s="492" t="s">
        <v>863</v>
      </c>
      <c r="C47" s="217" t="s">
        <v>1017</v>
      </c>
      <c r="D47" s="217" t="s">
        <v>650</v>
      </c>
      <c r="E47" s="280" t="s">
        <v>510</v>
      </c>
      <c r="F47" s="426" t="s">
        <v>928</v>
      </c>
      <c r="G47" s="278" t="s">
        <v>655</v>
      </c>
      <c r="H47" s="279" t="s">
        <v>508</v>
      </c>
      <c r="I47" s="279" t="s">
        <v>508</v>
      </c>
      <c r="J47" s="279" t="s">
        <v>508</v>
      </c>
      <c r="K47" s="271" t="s">
        <v>647</v>
      </c>
      <c r="L47" s="279" t="s">
        <v>508</v>
      </c>
      <c r="M47" s="272" t="s">
        <v>648</v>
      </c>
      <c r="N47" s="271" t="s">
        <v>509</v>
      </c>
      <c r="O47" s="272" t="s">
        <v>508</v>
      </c>
      <c r="P47" s="271" t="s">
        <v>647</v>
      </c>
      <c r="Q47" s="271" t="s">
        <v>647</v>
      </c>
      <c r="R47" s="272" t="s">
        <v>508</v>
      </c>
      <c r="S47" s="273"/>
      <c r="T47" s="274"/>
      <c r="U47" s="274"/>
      <c r="V47" s="274"/>
      <c r="W47" s="274"/>
      <c r="X47" s="274"/>
      <c r="Y47" s="274"/>
      <c r="Z47" s="274"/>
      <c r="AA47" s="274"/>
      <c r="AB47" s="274"/>
    </row>
    <row r="48" spans="1:28" s="276" customFormat="1" ht="33.75" customHeight="1">
      <c r="A48" s="399" t="s">
        <v>824</v>
      </c>
      <c r="B48" s="492" t="s">
        <v>864</v>
      </c>
      <c r="C48" s="217" t="s">
        <v>1018</v>
      </c>
      <c r="D48" s="217" t="s">
        <v>650</v>
      </c>
      <c r="E48" s="280" t="s">
        <v>510</v>
      </c>
      <c r="F48" s="426" t="s">
        <v>928</v>
      </c>
      <c r="G48" s="278" t="s">
        <v>655</v>
      </c>
      <c r="H48" s="279" t="s">
        <v>508</v>
      </c>
      <c r="I48" s="279" t="s">
        <v>508</v>
      </c>
      <c r="J48" s="279" t="s">
        <v>508</v>
      </c>
      <c r="K48" s="271" t="s">
        <v>647</v>
      </c>
      <c r="L48" s="279" t="s">
        <v>508</v>
      </c>
      <c r="M48" s="272" t="s">
        <v>648</v>
      </c>
      <c r="N48" s="271" t="s">
        <v>509</v>
      </c>
      <c r="O48" s="272" t="s">
        <v>508</v>
      </c>
      <c r="P48" s="271" t="s">
        <v>647</v>
      </c>
      <c r="Q48" s="271" t="s">
        <v>647</v>
      </c>
      <c r="R48" s="272" t="s">
        <v>508</v>
      </c>
      <c r="S48" s="273"/>
      <c r="T48" s="274"/>
      <c r="U48" s="274"/>
      <c r="V48" s="274"/>
      <c r="W48" s="274"/>
      <c r="X48" s="274"/>
      <c r="Y48" s="274"/>
      <c r="Z48" s="274"/>
      <c r="AA48" s="274"/>
      <c r="AB48" s="274"/>
    </row>
    <row r="49" spans="1:28" s="276" customFormat="1" ht="33.75" customHeight="1">
      <c r="A49" s="399" t="s">
        <v>872</v>
      </c>
      <c r="B49" s="492" t="s">
        <v>864</v>
      </c>
      <c r="C49" s="217" t="s">
        <v>1019</v>
      </c>
      <c r="D49" s="217" t="s">
        <v>650</v>
      </c>
      <c r="E49" s="281" t="s">
        <v>510</v>
      </c>
      <c r="F49" s="426" t="s">
        <v>928</v>
      </c>
      <c r="G49" s="278" t="s">
        <v>655</v>
      </c>
      <c r="H49" s="279" t="s">
        <v>508</v>
      </c>
      <c r="I49" s="279" t="s">
        <v>508</v>
      </c>
      <c r="J49" s="279" t="s">
        <v>508</v>
      </c>
      <c r="K49" s="271" t="s">
        <v>647</v>
      </c>
      <c r="L49" s="279" t="s">
        <v>508</v>
      </c>
      <c r="M49" s="272" t="s">
        <v>648</v>
      </c>
      <c r="N49" s="271" t="s">
        <v>509</v>
      </c>
      <c r="O49" s="272" t="s">
        <v>508</v>
      </c>
      <c r="P49" s="271" t="s">
        <v>647</v>
      </c>
      <c r="Q49" s="271" t="s">
        <v>647</v>
      </c>
      <c r="R49" s="272" t="s">
        <v>508</v>
      </c>
      <c r="S49" s="273"/>
      <c r="T49" s="274"/>
      <c r="U49" s="274"/>
      <c r="V49" s="274"/>
      <c r="W49" s="274"/>
      <c r="X49" s="274"/>
      <c r="Y49" s="274"/>
      <c r="Z49" s="274"/>
      <c r="AA49" s="274"/>
      <c r="AB49" s="274"/>
    </row>
    <row r="50" spans="1:28" s="276" customFormat="1" ht="33.75" customHeight="1">
      <c r="A50" s="422" t="s">
        <v>154</v>
      </c>
      <c r="B50" s="423" t="s">
        <v>155</v>
      </c>
      <c r="C50" s="389" t="s">
        <v>97</v>
      </c>
      <c r="D50" s="267" t="s">
        <v>97</v>
      </c>
      <c r="E50" s="267" t="s">
        <v>97</v>
      </c>
      <c r="F50" s="267" t="s">
        <v>97</v>
      </c>
      <c r="G50" s="267" t="s">
        <v>97</v>
      </c>
      <c r="H50" s="267" t="s">
        <v>97</v>
      </c>
      <c r="I50" s="267" t="s">
        <v>97</v>
      </c>
      <c r="J50" s="267" t="s">
        <v>97</v>
      </c>
      <c r="K50" s="267" t="s">
        <v>97</v>
      </c>
      <c r="L50" s="267" t="s">
        <v>97</v>
      </c>
      <c r="M50" s="267" t="s">
        <v>97</v>
      </c>
      <c r="N50" s="267" t="s">
        <v>97</v>
      </c>
      <c r="O50" s="267" t="s">
        <v>97</v>
      </c>
      <c r="P50" s="267" t="s">
        <v>97</v>
      </c>
      <c r="Q50" s="267" t="s">
        <v>97</v>
      </c>
      <c r="R50" s="306" t="s">
        <v>97</v>
      </c>
      <c r="S50" s="273"/>
      <c r="T50" s="274"/>
      <c r="U50" s="274"/>
      <c r="V50" s="274"/>
      <c r="W50" s="274"/>
      <c r="X50" s="274"/>
      <c r="Y50" s="274"/>
      <c r="Z50" s="274"/>
      <c r="AA50" s="274"/>
      <c r="AB50" s="274"/>
    </row>
    <row r="51" spans="1:28" s="276" customFormat="1" ht="37.5" customHeight="1">
      <c r="A51" s="235" t="s">
        <v>156</v>
      </c>
      <c r="B51" s="237" t="s">
        <v>157</v>
      </c>
      <c r="C51" s="389" t="s">
        <v>97</v>
      </c>
      <c r="D51" s="565" t="s">
        <v>97</v>
      </c>
      <c r="E51" s="565" t="s">
        <v>97</v>
      </c>
      <c r="F51" s="565" t="s">
        <v>97</v>
      </c>
      <c r="G51" s="565" t="s">
        <v>97</v>
      </c>
      <c r="H51" s="565" t="s">
        <v>97</v>
      </c>
      <c r="I51" s="565" t="s">
        <v>97</v>
      </c>
      <c r="J51" s="565" t="s">
        <v>97</v>
      </c>
      <c r="K51" s="565" t="s">
        <v>97</v>
      </c>
      <c r="L51" s="565" t="s">
        <v>97</v>
      </c>
      <c r="M51" s="565" t="s">
        <v>97</v>
      </c>
      <c r="N51" s="565" t="s">
        <v>97</v>
      </c>
      <c r="O51" s="565" t="s">
        <v>97</v>
      </c>
      <c r="P51" s="565" t="s">
        <v>97</v>
      </c>
      <c r="Q51" s="565" t="s">
        <v>97</v>
      </c>
      <c r="R51" s="566" t="s">
        <v>97</v>
      </c>
      <c r="S51" s="273"/>
      <c r="T51" s="274"/>
      <c r="U51" s="274"/>
      <c r="V51" s="274"/>
      <c r="W51" s="274"/>
      <c r="X51" s="274"/>
      <c r="Y51" s="274"/>
      <c r="Z51" s="274"/>
      <c r="AA51" s="274"/>
      <c r="AB51" s="274"/>
    </row>
    <row r="52" spans="1:28" s="276" customFormat="1" ht="37.5" customHeight="1">
      <c r="A52" s="238" t="s">
        <v>158</v>
      </c>
      <c r="B52" s="363" t="s">
        <v>159</v>
      </c>
      <c r="C52" s="564" t="s">
        <v>97</v>
      </c>
      <c r="D52" s="327" t="s">
        <v>97</v>
      </c>
      <c r="E52" s="327" t="s">
        <v>97</v>
      </c>
      <c r="F52" s="327" t="s">
        <v>97</v>
      </c>
      <c r="G52" s="327" t="s">
        <v>97</v>
      </c>
      <c r="H52" s="327" t="s">
        <v>97</v>
      </c>
      <c r="I52" s="327" t="s">
        <v>97</v>
      </c>
      <c r="J52" s="327" t="s">
        <v>97</v>
      </c>
      <c r="K52" s="327" t="s">
        <v>97</v>
      </c>
      <c r="L52" s="327" t="s">
        <v>97</v>
      </c>
      <c r="M52" s="327" t="s">
        <v>97</v>
      </c>
      <c r="N52" s="327" t="s">
        <v>97</v>
      </c>
      <c r="O52" s="327" t="s">
        <v>97</v>
      </c>
      <c r="P52" s="327" t="s">
        <v>97</v>
      </c>
      <c r="Q52" s="327" t="s">
        <v>97</v>
      </c>
      <c r="R52" s="327" t="s">
        <v>97</v>
      </c>
      <c r="S52" s="273"/>
      <c r="T52" s="274"/>
      <c r="U52" s="274"/>
      <c r="V52" s="274"/>
      <c r="W52" s="274"/>
      <c r="X52" s="274"/>
      <c r="Y52" s="274"/>
      <c r="Z52" s="274"/>
      <c r="AA52" s="274"/>
      <c r="AB52" s="274"/>
    </row>
    <row r="53" spans="1:28" s="274" customFormat="1" ht="36" customHeight="1">
      <c r="A53" s="231" t="s">
        <v>633</v>
      </c>
      <c r="B53" s="265" t="s">
        <v>826</v>
      </c>
      <c r="C53" s="354" t="s">
        <v>996</v>
      </c>
      <c r="D53" s="426" t="s">
        <v>650</v>
      </c>
      <c r="E53" s="281" t="s">
        <v>510</v>
      </c>
      <c r="F53" s="426"/>
      <c r="G53" s="278" t="s">
        <v>655</v>
      </c>
      <c r="H53" s="282" t="s">
        <v>508</v>
      </c>
      <c r="I53" s="282" t="s">
        <v>508</v>
      </c>
      <c r="J53" s="282" t="s">
        <v>508</v>
      </c>
      <c r="K53" s="283" t="s">
        <v>647</v>
      </c>
      <c r="L53" s="282" t="s">
        <v>508</v>
      </c>
      <c r="M53" s="284" t="s">
        <v>648</v>
      </c>
      <c r="N53" s="283" t="s">
        <v>509</v>
      </c>
      <c r="O53" s="284" t="s">
        <v>508</v>
      </c>
      <c r="P53" s="283" t="s">
        <v>647</v>
      </c>
      <c r="Q53" s="283" t="s">
        <v>647</v>
      </c>
      <c r="R53" s="284" t="s">
        <v>508</v>
      </c>
      <c r="S53" s="273"/>
    </row>
    <row r="54" spans="1:28" s="274" customFormat="1" ht="33" customHeight="1">
      <c r="A54" s="235" t="s">
        <v>187</v>
      </c>
      <c r="B54" s="236" t="s">
        <v>188</v>
      </c>
      <c r="C54" s="506" t="s">
        <v>97</v>
      </c>
      <c r="D54" s="327" t="s">
        <v>97</v>
      </c>
      <c r="E54" s="327" t="s">
        <v>97</v>
      </c>
      <c r="F54" s="327" t="s">
        <v>97</v>
      </c>
      <c r="G54" s="327" t="s">
        <v>97</v>
      </c>
      <c r="H54" s="327" t="s">
        <v>97</v>
      </c>
      <c r="I54" s="327" t="s">
        <v>97</v>
      </c>
      <c r="J54" s="327" t="s">
        <v>97</v>
      </c>
      <c r="K54" s="327" t="s">
        <v>97</v>
      </c>
      <c r="L54" s="327" t="s">
        <v>97</v>
      </c>
      <c r="M54" s="327" t="s">
        <v>97</v>
      </c>
      <c r="N54" s="327" t="s">
        <v>97</v>
      </c>
      <c r="O54" s="327" t="s">
        <v>97</v>
      </c>
      <c r="P54" s="327" t="s">
        <v>97</v>
      </c>
      <c r="Q54" s="327" t="s">
        <v>97</v>
      </c>
      <c r="R54" s="327" t="s">
        <v>97</v>
      </c>
      <c r="S54" s="273"/>
    </row>
    <row r="55" spans="1:28" s="274" customFormat="1" ht="36" customHeight="1">
      <c r="A55" s="388" t="s">
        <v>617</v>
      </c>
      <c r="B55" s="239" t="s">
        <v>912</v>
      </c>
      <c r="C55" s="217" t="s">
        <v>997</v>
      </c>
      <c r="D55" s="426" t="s">
        <v>650</v>
      </c>
      <c r="E55" s="281" t="s">
        <v>510</v>
      </c>
      <c r="F55" s="426" t="s">
        <v>926</v>
      </c>
      <c r="G55" s="278" t="s">
        <v>655</v>
      </c>
      <c r="H55" s="282" t="s">
        <v>508</v>
      </c>
      <c r="I55" s="282" t="s">
        <v>508</v>
      </c>
      <c r="J55" s="282" t="s">
        <v>508</v>
      </c>
      <c r="K55" s="283" t="s">
        <v>647</v>
      </c>
      <c r="L55" s="282" t="s">
        <v>508</v>
      </c>
      <c r="M55" s="284" t="s">
        <v>648</v>
      </c>
      <c r="N55" s="283" t="s">
        <v>509</v>
      </c>
      <c r="O55" s="284" t="s">
        <v>508</v>
      </c>
      <c r="P55" s="283" t="s">
        <v>647</v>
      </c>
      <c r="Q55" s="283" t="s">
        <v>647</v>
      </c>
      <c r="R55" s="284" t="s">
        <v>508</v>
      </c>
    </row>
    <row r="56" spans="1:28" s="274" customFormat="1" ht="36" customHeight="1">
      <c r="A56" s="388" t="s">
        <v>634</v>
      </c>
      <c r="B56" s="239" t="s">
        <v>912</v>
      </c>
      <c r="C56" s="217" t="s">
        <v>998</v>
      </c>
      <c r="D56" s="426" t="s">
        <v>650</v>
      </c>
      <c r="E56" s="281" t="s">
        <v>510</v>
      </c>
      <c r="F56" s="426" t="s">
        <v>926</v>
      </c>
      <c r="G56" s="278" t="s">
        <v>655</v>
      </c>
      <c r="H56" s="282" t="s">
        <v>508</v>
      </c>
      <c r="I56" s="282" t="s">
        <v>508</v>
      </c>
      <c r="J56" s="282" t="s">
        <v>508</v>
      </c>
      <c r="K56" s="283" t="s">
        <v>647</v>
      </c>
      <c r="L56" s="282" t="s">
        <v>508</v>
      </c>
      <c r="M56" s="284" t="s">
        <v>648</v>
      </c>
      <c r="N56" s="283" t="s">
        <v>509</v>
      </c>
      <c r="O56" s="284" t="s">
        <v>508</v>
      </c>
      <c r="P56" s="283" t="s">
        <v>647</v>
      </c>
      <c r="Q56" s="283" t="s">
        <v>647</v>
      </c>
      <c r="R56" s="284" t="s">
        <v>508</v>
      </c>
    </row>
    <row r="57" spans="1:28" s="274" customFormat="1" ht="36" customHeight="1">
      <c r="A57" s="388" t="s">
        <v>635</v>
      </c>
      <c r="B57" s="239" t="s">
        <v>881</v>
      </c>
      <c r="C57" s="217" t="s">
        <v>999</v>
      </c>
      <c r="D57" s="426" t="s">
        <v>650</v>
      </c>
      <c r="E57" s="281" t="s">
        <v>510</v>
      </c>
      <c r="F57" s="426" t="s">
        <v>926</v>
      </c>
      <c r="G57" s="278" t="s">
        <v>655</v>
      </c>
      <c r="H57" s="282" t="s">
        <v>508</v>
      </c>
      <c r="I57" s="282" t="s">
        <v>508</v>
      </c>
      <c r="J57" s="282" t="s">
        <v>508</v>
      </c>
      <c r="K57" s="283" t="s">
        <v>647</v>
      </c>
      <c r="L57" s="282" t="s">
        <v>508</v>
      </c>
      <c r="M57" s="284" t="s">
        <v>648</v>
      </c>
      <c r="N57" s="283" t="s">
        <v>509</v>
      </c>
      <c r="O57" s="284" t="s">
        <v>508</v>
      </c>
      <c r="P57" s="283" t="s">
        <v>647</v>
      </c>
      <c r="Q57" s="283" t="s">
        <v>647</v>
      </c>
      <c r="R57" s="284" t="s">
        <v>508</v>
      </c>
    </row>
    <row r="58" spans="1:28" s="274" customFormat="1" ht="33" customHeight="1">
      <c r="A58" s="388" t="s">
        <v>813</v>
      </c>
      <c r="B58" s="239" t="s">
        <v>881</v>
      </c>
      <c r="C58" s="217" t="s">
        <v>1000</v>
      </c>
      <c r="D58" s="426" t="s">
        <v>650</v>
      </c>
      <c r="E58" s="281" t="s">
        <v>510</v>
      </c>
      <c r="F58" s="426" t="s">
        <v>926</v>
      </c>
      <c r="G58" s="278" t="s">
        <v>655</v>
      </c>
      <c r="H58" s="282" t="s">
        <v>508</v>
      </c>
      <c r="I58" s="282" t="s">
        <v>508</v>
      </c>
      <c r="J58" s="282" t="s">
        <v>508</v>
      </c>
      <c r="K58" s="283" t="s">
        <v>647</v>
      </c>
      <c r="L58" s="282" t="s">
        <v>508</v>
      </c>
      <c r="M58" s="284" t="s">
        <v>648</v>
      </c>
      <c r="N58" s="283" t="s">
        <v>509</v>
      </c>
      <c r="O58" s="284" t="s">
        <v>508</v>
      </c>
      <c r="P58" s="283" t="s">
        <v>647</v>
      </c>
      <c r="Q58" s="283" t="s">
        <v>647</v>
      </c>
      <c r="R58" s="284" t="s">
        <v>508</v>
      </c>
    </row>
    <row r="59" spans="1:28" s="274" customFormat="1" ht="30" customHeight="1">
      <c r="A59" s="388" t="s">
        <v>815</v>
      </c>
      <c r="B59" s="239" t="s">
        <v>875</v>
      </c>
      <c r="C59" s="217" t="s">
        <v>1011</v>
      </c>
      <c r="D59" s="426" t="s">
        <v>650</v>
      </c>
      <c r="E59" s="281" t="s">
        <v>510</v>
      </c>
      <c r="F59" s="426" t="s">
        <v>927</v>
      </c>
      <c r="G59" s="278" t="s">
        <v>655</v>
      </c>
      <c r="H59" s="282" t="s">
        <v>508</v>
      </c>
      <c r="I59" s="282" t="s">
        <v>508</v>
      </c>
      <c r="J59" s="282" t="s">
        <v>508</v>
      </c>
      <c r="K59" s="283" t="s">
        <v>647</v>
      </c>
      <c r="L59" s="282" t="s">
        <v>508</v>
      </c>
      <c r="M59" s="284" t="s">
        <v>648</v>
      </c>
      <c r="N59" s="283" t="s">
        <v>509</v>
      </c>
      <c r="O59" s="284" t="s">
        <v>508</v>
      </c>
      <c r="P59" s="283" t="s">
        <v>647</v>
      </c>
      <c r="Q59" s="283" t="s">
        <v>647</v>
      </c>
      <c r="R59" s="284" t="s">
        <v>508</v>
      </c>
    </row>
    <row r="60" spans="1:28" s="274" customFormat="1" ht="35.25" customHeight="1">
      <c r="A60" s="388" t="s">
        <v>816</v>
      </c>
      <c r="B60" s="239" t="s">
        <v>875</v>
      </c>
      <c r="C60" s="217" t="s">
        <v>1012</v>
      </c>
      <c r="D60" s="426" t="s">
        <v>650</v>
      </c>
      <c r="E60" s="281" t="s">
        <v>510</v>
      </c>
      <c r="F60" s="426" t="s">
        <v>927</v>
      </c>
      <c r="G60" s="278" t="s">
        <v>655</v>
      </c>
      <c r="H60" s="282" t="s">
        <v>508</v>
      </c>
      <c r="I60" s="282" t="s">
        <v>508</v>
      </c>
      <c r="J60" s="282" t="s">
        <v>508</v>
      </c>
      <c r="K60" s="283" t="s">
        <v>647</v>
      </c>
      <c r="L60" s="282" t="s">
        <v>508</v>
      </c>
      <c r="M60" s="284" t="s">
        <v>648</v>
      </c>
      <c r="N60" s="283" t="s">
        <v>509</v>
      </c>
      <c r="O60" s="284" t="s">
        <v>508</v>
      </c>
      <c r="P60" s="283" t="s">
        <v>647</v>
      </c>
      <c r="Q60" s="283" t="s">
        <v>647</v>
      </c>
      <c r="R60" s="284" t="s">
        <v>508</v>
      </c>
    </row>
    <row r="61" spans="1:28" ht="34.5" customHeight="1">
      <c r="A61" s="388" t="s">
        <v>894</v>
      </c>
      <c r="B61" s="239" t="s">
        <v>876</v>
      </c>
      <c r="C61" s="217" t="s">
        <v>1020</v>
      </c>
      <c r="D61" s="426" t="s">
        <v>650</v>
      </c>
      <c r="E61" s="281" t="s">
        <v>510</v>
      </c>
      <c r="F61" s="426" t="s">
        <v>928</v>
      </c>
      <c r="G61" s="278" t="s">
        <v>655</v>
      </c>
      <c r="H61" s="282" t="s">
        <v>508</v>
      </c>
      <c r="I61" s="282" t="s">
        <v>508</v>
      </c>
      <c r="J61" s="282" t="s">
        <v>508</v>
      </c>
      <c r="K61" s="283" t="s">
        <v>647</v>
      </c>
      <c r="L61" s="282" t="s">
        <v>508</v>
      </c>
      <c r="M61" s="284" t="s">
        <v>648</v>
      </c>
      <c r="N61" s="283" t="s">
        <v>509</v>
      </c>
      <c r="O61" s="284" t="s">
        <v>508</v>
      </c>
      <c r="P61" s="283" t="s">
        <v>647</v>
      </c>
      <c r="Q61" s="283" t="s">
        <v>647</v>
      </c>
      <c r="R61" s="284" t="s">
        <v>508</v>
      </c>
    </row>
    <row r="62" spans="1:28" ht="33.75" customHeight="1">
      <c r="A62" s="388" t="s">
        <v>895</v>
      </c>
      <c r="B62" s="239" t="s">
        <v>876</v>
      </c>
      <c r="C62" s="217" t="s">
        <v>1021</v>
      </c>
      <c r="D62" s="426" t="s">
        <v>650</v>
      </c>
      <c r="E62" s="281" t="s">
        <v>510</v>
      </c>
      <c r="F62" s="426" t="s">
        <v>928</v>
      </c>
      <c r="G62" s="278" t="s">
        <v>655</v>
      </c>
      <c r="H62" s="282" t="s">
        <v>508</v>
      </c>
      <c r="I62" s="282" t="s">
        <v>508</v>
      </c>
      <c r="J62" s="282" t="s">
        <v>508</v>
      </c>
      <c r="K62" s="283" t="s">
        <v>647</v>
      </c>
      <c r="L62" s="282" t="s">
        <v>508</v>
      </c>
      <c r="M62" s="284" t="s">
        <v>648</v>
      </c>
      <c r="N62" s="283" t="s">
        <v>509</v>
      </c>
      <c r="O62" s="284" t="s">
        <v>508</v>
      </c>
      <c r="P62" s="283" t="s">
        <v>647</v>
      </c>
      <c r="Q62" s="283" t="s">
        <v>647</v>
      </c>
      <c r="R62" s="284" t="s">
        <v>508</v>
      </c>
    </row>
    <row r="63" spans="1:28" ht="32.25" customHeight="1">
      <c r="A63" s="388" t="s">
        <v>896</v>
      </c>
      <c r="B63" s="239" t="s">
        <v>880</v>
      </c>
      <c r="C63" s="217" t="s">
        <v>1022</v>
      </c>
      <c r="D63" s="426" t="s">
        <v>650</v>
      </c>
      <c r="E63" s="281" t="s">
        <v>510</v>
      </c>
      <c r="F63" s="426" t="s">
        <v>928</v>
      </c>
      <c r="G63" s="278" t="s">
        <v>655</v>
      </c>
      <c r="H63" s="282" t="s">
        <v>508</v>
      </c>
      <c r="I63" s="282" t="s">
        <v>508</v>
      </c>
      <c r="J63" s="282" t="s">
        <v>508</v>
      </c>
      <c r="K63" s="283" t="s">
        <v>647</v>
      </c>
      <c r="L63" s="282" t="s">
        <v>508</v>
      </c>
      <c r="M63" s="284" t="s">
        <v>648</v>
      </c>
      <c r="N63" s="283" t="s">
        <v>509</v>
      </c>
      <c r="O63" s="284" t="s">
        <v>508</v>
      </c>
      <c r="P63" s="283" t="s">
        <v>647</v>
      </c>
      <c r="Q63" s="283" t="s">
        <v>647</v>
      </c>
      <c r="R63" s="284" t="s">
        <v>508</v>
      </c>
    </row>
    <row r="64" spans="1:28" ht="32.25" customHeight="1">
      <c r="A64" s="388" t="s">
        <v>897</v>
      </c>
      <c r="B64" s="239" t="s">
        <v>880</v>
      </c>
      <c r="C64" s="217" t="s">
        <v>1023</v>
      </c>
      <c r="D64" s="426" t="s">
        <v>650</v>
      </c>
      <c r="E64" s="281" t="s">
        <v>510</v>
      </c>
      <c r="F64" s="426" t="s">
        <v>928</v>
      </c>
      <c r="G64" s="278" t="s">
        <v>655</v>
      </c>
      <c r="H64" s="282" t="s">
        <v>508</v>
      </c>
      <c r="I64" s="282" t="s">
        <v>508</v>
      </c>
      <c r="J64" s="282" t="s">
        <v>508</v>
      </c>
      <c r="K64" s="283" t="s">
        <v>647</v>
      </c>
      <c r="L64" s="282" t="s">
        <v>508</v>
      </c>
      <c r="M64" s="284" t="s">
        <v>648</v>
      </c>
      <c r="N64" s="283" t="s">
        <v>509</v>
      </c>
      <c r="O64" s="284" t="s">
        <v>508</v>
      </c>
      <c r="P64" s="283" t="s">
        <v>647</v>
      </c>
      <c r="Q64" s="283" t="s">
        <v>647</v>
      </c>
      <c r="R64" s="284" t="s">
        <v>508</v>
      </c>
    </row>
    <row r="65" spans="1:18" ht="32.25" customHeight="1">
      <c r="A65" s="235" t="s">
        <v>191</v>
      </c>
      <c r="B65" s="236" t="s">
        <v>192</v>
      </c>
      <c r="C65" s="506" t="s">
        <v>97</v>
      </c>
      <c r="D65" s="506" t="s">
        <v>97</v>
      </c>
      <c r="E65" s="506" t="s">
        <v>97</v>
      </c>
      <c r="F65" s="506" t="s">
        <v>97</v>
      </c>
      <c r="G65" s="506" t="s">
        <v>97</v>
      </c>
      <c r="H65" s="506" t="s">
        <v>97</v>
      </c>
      <c r="I65" s="506" t="s">
        <v>97</v>
      </c>
      <c r="J65" s="506" t="s">
        <v>97</v>
      </c>
      <c r="K65" s="506" t="s">
        <v>97</v>
      </c>
      <c r="L65" s="506" t="s">
        <v>97</v>
      </c>
      <c r="M65" s="506" t="s">
        <v>97</v>
      </c>
      <c r="N65" s="506" t="s">
        <v>97</v>
      </c>
      <c r="O65" s="506" t="s">
        <v>97</v>
      </c>
      <c r="P65" s="506" t="s">
        <v>97</v>
      </c>
      <c r="Q65" s="506" t="s">
        <v>97</v>
      </c>
      <c r="R65" s="506" t="s">
        <v>97</v>
      </c>
    </row>
    <row r="66" spans="1:18" ht="34.5" customHeight="1">
      <c r="A66" s="231" t="s">
        <v>636</v>
      </c>
      <c r="B66" s="239" t="s">
        <v>934</v>
      </c>
      <c r="C66" s="217" t="s">
        <v>1001</v>
      </c>
      <c r="D66" s="426" t="s">
        <v>650</v>
      </c>
      <c r="E66" s="281" t="s">
        <v>510</v>
      </c>
      <c r="F66" s="426" t="s">
        <v>989</v>
      </c>
      <c r="G66" s="278" t="s">
        <v>655</v>
      </c>
      <c r="H66" s="282" t="s">
        <v>508</v>
      </c>
      <c r="I66" s="282" t="s">
        <v>508</v>
      </c>
      <c r="J66" s="282" t="s">
        <v>508</v>
      </c>
      <c r="K66" s="283" t="s">
        <v>647</v>
      </c>
      <c r="L66" s="282" t="s">
        <v>508</v>
      </c>
      <c r="M66" s="284" t="s">
        <v>648</v>
      </c>
      <c r="N66" s="283" t="s">
        <v>509</v>
      </c>
      <c r="O66" s="284" t="s">
        <v>508</v>
      </c>
      <c r="P66" s="283" t="s">
        <v>647</v>
      </c>
      <c r="Q66" s="283" t="s">
        <v>647</v>
      </c>
      <c r="R66" s="284" t="s">
        <v>508</v>
      </c>
    </row>
    <row r="67" spans="1:18" ht="44.25" customHeight="1">
      <c r="A67" s="388" t="s">
        <v>637</v>
      </c>
      <c r="B67" s="386" t="s">
        <v>877</v>
      </c>
      <c r="C67" s="217" t="s">
        <v>1002</v>
      </c>
      <c r="D67" s="426" t="s">
        <v>650</v>
      </c>
      <c r="E67" s="281" t="s">
        <v>510</v>
      </c>
      <c r="F67" s="426" t="s">
        <v>988</v>
      </c>
      <c r="G67" s="278" t="s">
        <v>655</v>
      </c>
      <c r="H67" s="282" t="s">
        <v>508</v>
      </c>
      <c r="I67" s="282" t="s">
        <v>508</v>
      </c>
      <c r="J67" s="282" t="s">
        <v>508</v>
      </c>
      <c r="K67" s="283" t="s">
        <v>647</v>
      </c>
      <c r="L67" s="282" t="s">
        <v>508</v>
      </c>
      <c r="M67" s="284" t="s">
        <v>648</v>
      </c>
      <c r="N67" s="283" t="s">
        <v>509</v>
      </c>
      <c r="O67" s="284" t="s">
        <v>508</v>
      </c>
      <c r="P67" s="283" t="s">
        <v>647</v>
      </c>
      <c r="Q67" s="283" t="s">
        <v>647</v>
      </c>
      <c r="R67" s="284" t="s">
        <v>508</v>
      </c>
    </row>
    <row r="68" spans="1:18" ht="35.25" customHeight="1">
      <c r="A68" s="388" t="s">
        <v>873</v>
      </c>
      <c r="B68" s="239" t="s">
        <v>934</v>
      </c>
      <c r="C68" s="217" t="s">
        <v>1007</v>
      </c>
      <c r="D68" s="426" t="s">
        <v>650</v>
      </c>
      <c r="E68" s="281" t="s">
        <v>510</v>
      </c>
      <c r="F68" s="426" t="s">
        <v>990</v>
      </c>
      <c r="G68" s="278" t="s">
        <v>655</v>
      </c>
      <c r="H68" s="282" t="s">
        <v>508</v>
      </c>
      <c r="I68" s="282" t="s">
        <v>508</v>
      </c>
      <c r="J68" s="282" t="s">
        <v>508</v>
      </c>
      <c r="K68" s="283" t="s">
        <v>647</v>
      </c>
      <c r="L68" s="282" t="s">
        <v>508</v>
      </c>
      <c r="M68" s="284" t="s">
        <v>648</v>
      </c>
      <c r="N68" s="283" t="s">
        <v>509</v>
      </c>
      <c r="O68" s="284" t="s">
        <v>508</v>
      </c>
      <c r="P68" s="283" t="s">
        <v>647</v>
      </c>
      <c r="Q68" s="283" t="s">
        <v>647</v>
      </c>
      <c r="R68" s="284" t="s">
        <v>508</v>
      </c>
    </row>
    <row r="69" spans="1:18" ht="35.25" customHeight="1">
      <c r="A69" s="231" t="s">
        <v>874</v>
      </c>
      <c r="B69" s="239" t="s">
        <v>937</v>
      </c>
      <c r="C69" s="217" t="s">
        <v>1008</v>
      </c>
      <c r="D69" s="426" t="s">
        <v>650</v>
      </c>
      <c r="E69" s="281" t="s">
        <v>510</v>
      </c>
      <c r="F69" s="426" t="s">
        <v>988</v>
      </c>
      <c r="G69" s="278" t="s">
        <v>655</v>
      </c>
      <c r="H69" s="282" t="s">
        <v>508</v>
      </c>
      <c r="I69" s="282" t="s">
        <v>508</v>
      </c>
      <c r="J69" s="282" t="s">
        <v>508</v>
      </c>
      <c r="K69" s="283" t="s">
        <v>647</v>
      </c>
      <c r="L69" s="282" t="s">
        <v>508</v>
      </c>
      <c r="M69" s="284" t="s">
        <v>648</v>
      </c>
      <c r="N69" s="283" t="s">
        <v>509</v>
      </c>
      <c r="O69" s="284" t="s">
        <v>508</v>
      </c>
      <c r="P69" s="283" t="s">
        <v>647</v>
      </c>
      <c r="Q69" s="283" t="s">
        <v>647</v>
      </c>
      <c r="R69" s="284" t="s">
        <v>508</v>
      </c>
    </row>
    <row r="70" spans="1:18" ht="39" customHeight="1">
      <c r="A70" s="231" t="s">
        <v>878</v>
      </c>
      <c r="B70" s="239" t="s">
        <v>934</v>
      </c>
      <c r="C70" s="217" t="s">
        <v>1013</v>
      </c>
      <c r="D70" s="426" t="s">
        <v>650</v>
      </c>
      <c r="E70" s="281" t="s">
        <v>510</v>
      </c>
      <c r="F70" s="426" t="s">
        <v>991</v>
      </c>
      <c r="G70" s="278" t="s">
        <v>655</v>
      </c>
      <c r="H70" s="282" t="s">
        <v>508</v>
      </c>
      <c r="I70" s="282" t="s">
        <v>508</v>
      </c>
      <c r="J70" s="282" t="s">
        <v>508</v>
      </c>
      <c r="K70" s="283" t="s">
        <v>647</v>
      </c>
      <c r="L70" s="282" t="s">
        <v>508</v>
      </c>
      <c r="M70" s="284" t="s">
        <v>648</v>
      </c>
      <c r="N70" s="283" t="s">
        <v>509</v>
      </c>
      <c r="O70" s="284" t="s">
        <v>508</v>
      </c>
      <c r="P70" s="283" t="s">
        <v>647</v>
      </c>
      <c r="Q70" s="283" t="s">
        <v>647</v>
      </c>
      <c r="R70" s="284" t="s">
        <v>508</v>
      </c>
    </row>
    <row r="71" spans="1:18" ht="39" customHeight="1">
      <c r="A71" s="231" t="s">
        <v>879</v>
      </c>
      <c r="B71" s="239" t="s">
        <v>935</v>
      </c>
      <c r="C71" s="217" t="s">
        <v>1024</v>
      </c>
      <c r="D71" s="426" t="s">
        <v>650</v>
      </c>
      <c r="E71" s="281" t="s">
        <v>510</v>
      </c>
      <c r="F71" s="426" t="s">
        <v>988</v>
      </c>
      <c r="G71" s="278" t="s">
        <v>655</v>
      </c>
      <c r="H71" s="282" t="s">
        <v>508</v>
      </c>
      <c r="I71" s="282" t="s">
        <v>508</v>
      </c>
      <c r="J71" s="282" t="s">
        <v>508</v>
      </c>
      <c r="K71" s="283" t="s">
        <v>647</v>
      </c>
      <c r="L71" s="282" t="s">
        <v>508</v>
      </c>
      <c r="M71" s="284" t="s">
        <v>648</v>
      </c>
      <c r="N71" s="283" t="s">
        <v>509</v>
      </c>
      <c r="O71" s="284" t="s">
        <v>508</v>
      </c>
      <c r="P71" s="283" t="s">
        <v>647</v>
      </c>
      <c r="Q71" s="283" t="s">
        <v>647</v>
      </c>
      <c r="R71" s="284" t="s">
        <v>508</v>
      </c>
    </row>
    <row r="72" spans="1:18" ht="34.5" customHeight="1"/>
    <row r="73" spans="1:18" ht="18" customHeight="1"/>
    <row r="74" spans="1:18" ht="18" customHeight="1"/>
  </sheetData>
  <sheetProtection selectLockedCells="1" selectUnlockedCells="1"/>
  <mergeCells count="5">
    <mergeCell ref="A4:R4"/>
    <mergeCell ref="A6:R6"/>
    <mergeCell ref="A7:R7"/>
    <mergeCell ref="A9:R9"/>
    <mergeCell ref="A10:R10"/>
  </mergeCells>
  <pageMargins left="0.70833333333333337" right="0.70833333333333337" top="0.74791666666666667" bottom="0.74791666666666667" header="0.51180555555555551" footer="0.51180555555555551"/>
  <pageSetup paperSize="77" scale="1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AI18"/>
  <sheetViews>
    <sheetView zoomScale="60" zoomScaleNormal="60" workbookViewId="0">
      <selection activeCell="A11" sqref="A11:P11"/>
    </sheetView>
  </sheetViews>
  <sheetFormatPr defaultRowHeight="15.75"/>
  <cols>
    <col min="2" max="2" width="51.625" customWidth="1"/>
    <col min="5" max="5" width="16.5" customWidth="1"/>
    <col min="6" max="6" width="25.875" customWidth="1"/>
    <col min="7" max="7" width="10.75" customWidth="1"/>
    <col min="8" max="8" width="16.625" customWidth="1"/>
    <col min="9" max="9" width="9" customWidth="1"/>
    <col min="11" max="11" width="11.125" customWidth="1"/>
    <col min="12" max="12" width="13.5" customWidth="1"/>
    <col min="13" max="13" width="9.875" customWidth="1"/>
    <col min="14" max="14" width="13.5" customWidth="1"/>
    <col min="18" max="18" width="13.125" customWidth="1"/>
    <col min="19" max="19" width="9" customWidth="1"/>
    <col min="21" max="21" width="14.5" customWidth="1"/>
    <col min="23" max="23" width="14.5" customWidth="1"/>
    <col min="30" max="30" width="11.125" customWidth="1"/>
    <col min="31" max="31" width="12.25" customWidth="1"/>
    <col min="32" max="32" width="11.5" customWidth="1"/>
    <col min="33" max="33" width="15.25" customWidth="1"/>
    <col min="34" max="34" width="21.375" customWidth="1"/>
  </cols>
  <sheetData>
    <row r="1" spans="1:35" s="158" customFormat="1" ht="18.75">
      <c r="B1" s="159"/>
      <c r="C1" s="159"/>
      <c r="D1" s="159"/>
      <c r="E1" s="159"/>
      <c r="F1" s="159"/>
      <c r="G1" s="159"/>
      <c r="H1" s="159"/>
      <c r="I1" s="159"/>
      <c r="J1" s="159"/>
      <c r="K1" s="159"/>
      <c r="L1" s="159"/>
      <c r="M1" s="159"/>
      <c r="N1" s="159"/>
      <c r="O1" s="159"/>
      <c r="P1" s="31" t="s">
        <v>681</v>
      </c>
      <c r="Q1" s="159"/>
      <c r="R1" s="159"/>
      <c r="S1" s="159"/>
      <c r="T1" s="159"/>
      <c r="U1" s="159"/>
      <c r="V1" s="159"/>
      <c r="W1" s="159"/>
      <c r="X1" s="159"/>
      <c r="AE1" s="31"/>
    </row>
    <row r="2" spans="1:35" s="158" customFormat="1" ht="18.75">
      <c r="B2" s="159"/>
      <c r="C2" s="159"/>
      <c r="D2" s="159"/>
      <c r="E2" s="159"/>
      <c r="F2" s="159"/>
      <c r="G2" s="159"/>
      <c r="H2" s="159"/>
      <c r="I2" s="159"/>
      <c r="J2" s="159"/>
      <c r="K2" s="159"/>
      <c r="L2" s="159"/>
      <c r="M2" s="159"/>
      <c r="N2" s="159"/>
      <c r="O2" s="159"/>
      <c r="P2" s="32" t="s">
        <v>1</v>
      </c>
      <c r="Q2" s="159"/>
      <c r="R2" s="159"/>
      <c r="S2" s="159"/>
      <c r="T2" s="159"/>
      <c r="U2" s="159"/>
      <c r="V2" s="159"/>
      <c r="W2" s="159"/>
      <c r="X2" s="159"/>
      <c r="AE2" s="32"/>
    </row>
    <row r="3" spans="1:35" s="158" customFormat="1" ht="18.75">
      <c r="B3" s="159"/>
      <c r="C3" s="159"/>
      <c r="D3" s="159"/>
      <c r="E3" s="159"/>
      <c r="F3" s="159"/>
      <c r="G3" s="159"/>
      <c r="H3" s="159"/>
      <c r="I3" s="159"/>
      <c r="J3" s="159"/>
      <c r="K3" s="159"/>
      <c r="L3" s="159"/>
      <c r="M3" s="159"/>
      <c r="N3" s="159"/>
      <c r="O3" s="159"/>
      <c r="P3" s="32" t="s">
        <v>566</v>
      </c>
      <c r="Q3" s="159"/>
      <c r="R3" s="159"/>
      <c r="S3" s="159"/>
      <c r="T3" s="159"/>
      <c r="U3" s="159"/>
      <c r="V3" s="159"/>
      <c r="W3" s="159"/>
      <c r="X3" s="159"/>
      <c r="AE3" s="32"/>
    </row>
    <row r="4" spans="1:35" s="158" customFormat="1" ht="18.75">
      <c r="A4" s="1105" t="s">
        <v>682</v>
      </c>
      <c r="B4" s="1105"/>
      <c r="C4" s="1105"/>
      <c r="D4" s="1105"/>
      <c r="E4" s="1105"/>
      <c r="F4" s="1105"/>
      <c r="G4" s="1105"/>
      <c r="H4" s="1105"/>
      <c r="I4" s="1105"/>
      <c r="J4" s="1105"/>
      <c r="K4" s="1105"/>
      <c r="L4" s="1105"/>
      <c r="M4" s="1105"/>
      <c r="N4" s="1105"/>
      <c r="O4" s="1105"/>
      <c r="P4" s="1105"/>
      <c r="Q4" s="159"/>
      <c r="R4" s="159"/>
      <c r="S4" s="159"/>
      <c r="T4" s="159"/>
      <c r="U4" s="159"/>
      <c r="V4" s="159"/>
      <c r="W4" s="159"/>
      <c r="X4" s="159"/>
      <c r="AE4" s="32"/>
    </row>
    <row r="5" spans="1:35" s="158" customFormat="1" ht="18.75">
      <c r="A5" s="168"/>
      <c r="B5" s="168"/>
      <c r="C5" s="168"/>
      <c r="D5" s="168"/>
      <c r="E5" s="168"/>
      <c r="F5" s="168"/>
      <c r="G5" s="168"/>
      <c r="H5" s="168"/>
      <c r="I5" s="168"/>
      <c r="J5" s="168"/>
      <c r="K5" s="168"/>
      <c r="L5" s="168"/>
      <c r="M5" s="168"/>
      <c r="N5" s="168"/>
      <c r="O5" s="168"/>
      <c r="P5" s="168"/>
      <c r="Q5" s="159"/>
      <c r="R5" s="159"/>
      <c r="S5" s="159"/>
      <c r="T5" s="159"/>
      <c r="U5" s="159"/>
      <c r="V5" s="159"/>
      <c r="W5" s="159"/>
      <c r="X5" s="159"/>
      <c r="AE5" s="32"/>
    </row>
    <row r="6" spans="1:35" s="158" customFormat="1" ht="16.5">
      <c r="A6" s="1105" t="s">
        <v>683</v>
      </c>
      <c r="B6" s="1105"/>
      <c r="C6" s="1105"/>
      <c r="D6" s="1105"/>
      <c r="E6" s="1105"/>
      <c r="F6" s="1105"/>
      <c r="G6" s="1105"/>
      <c r="H6" s="1105"/>
      <c r="I6" s="1105"/>
      <c r="J6" s="1105"/>
      <c r="K6" s="1105"/>
      <c r="L6" s="1105"/>
      <c r="M6" s="1105"/>
      <c r="N6" s="1105"/>
      <c r="O6" s="1105"/>
      <c r="P6" s="1105"/>
      <c r="Q6" s="53"/>
      <c r="R6" s="53"/>
      <c r="S6" s="53"/>
      <c r="T6" s="53"/>
      <c r="U6" s="53"/>
      <c r="V6" s="53"/>
      <c r="W6" s="53"/>
      <c r="X6" s="53"/>
      <c r="Y6" s="53"/>
      <c r="Z6" s="53"/>
      <c r="AA6" s="53"/>
      <c r="AB6" s="53"/>
      <c r="AC6" s="53"/>
      <c r="AD6" s="53"/>
      <c r="AE6" s="53"/>
      <c r="AF6" s="53"/>
      <c r="AG6" s="53"/>
      <c r="AH6" s="53"/>
    </row>
    <row r="7" spans="1:35" s="158" customFormat="1" ht="16.5">
      <c r="A7" s="168"/>
      <c r="B7" s="168"/>
      <c r="C7" s="168"/>
      <c r="D7" s="168"/>
      <c r="E7" s="168"/>
      <c r="F7" s="168"/>
      <c r="G7" s="168"/>
      <c r="H7" s="168"/>
      <c r="I7" s="168"/>
      <c r="J7" s="168"/>
      <c r="K7" s="168"/>
      <c r="L7" s="168"/>
      <c r="M7" s="168"/>
      <c r="N7" s="168"/>
      <c r="O7" s="168"/>
      <c r="P7" s="168"/>
      <c r="Q7" s="53"/>
      <c r="R7" s="53"/>
      <c r="S7" s="53"/>
      <c r="T7" s="53"/>
      <c r="U7" s="53"/>
      <c r="V7" s="53"/>
      <c r="W7" s="53"/>
      <c r="X7" s="53"/>
      <c r="Y7" s="53"/>
      <c r="Z7" s="53"/>
      <c r="AA7" s="53"/>
      <c r="AB7" s="53"/>
      <c r="AC7" s="53"/>
      <c r="AD7" s="53"/>
      <c r="AE7" s="53"/>
      <c r="AF7" s="53"/>
      <c r="AG7" s="53"/>
      <c r="AH7" s="53"/>
    </row>
    <row r="8" spans="1:35" s="158" customFormat="1">
      <c r="A8" s="1106" t="s">
        <v>642</v>
      </c>
      <c r="B8" s="1106"/>
      <c r="C8" s="1106"/>
      <c r="D8" s="1106"/>
      <c r="E8" s="1106"/>
      <c r="F8" s="1106"/>
      <c r="G8" s="1106"/>
      <c r="H8" s="1106"/>
      <c r="I8" s="1106"/>
      <c r="J8" s="1106"/>
      <c r="K8" s="1106"/>
      <c r="L8" s="1106"/>
      <c r="M8" s="1106"/>
      <c r="N8" s="1106"/>
      <c r="O8" s="1106"/>
      <c r="P8" s="1106"/>
      <c r="Q8" s="169"/>
      <c r="R8" s="169"/>
      <c r="S8" s="169"/>
      <c r="T8" s="169"/>
      <c r="U8" s="169"/>
      <c r="V8" s="169"/>
      <c r="W8" s="169"/>
      <c r="X8" s="169"/>
      <c r="Y8" s="169"/>
      <c r="Z8" s="169"/>
      <c r="AA8" s="169"/>
      <c r="AB8" s="169"/>
      <c r="AC8" s="169"/>
      <c r="AD8" s="169"/>
      <c r="AE8" s="169"/>
      <c r="AF8" s="169"/>
      <c r="AG8" s="169"/>
      <c r="AH8" s="169"/>
    </row>
    <row r="9" spans="1:35" s="158" customFormat="1">
      <c r="A9" s="1107" t="s">
        <v>4</v>
      </c>
      <c r="B9" s="1107"/>
      <c r="C9" s="1107"/>
      <c r="D9" s="1107"/>
      <c r="E9" s="1107"/>
      <c r="F9" s="1107"/>
      <c r="G9" s="1107"/>
      <c r="H9" s="1107"/>
      <c r="I9" s="1107"/>
      <c r="J9" s="1107"/>
      <c r="K9" s="1107"/>
      <c r="L9" s="1107"/>
      <c r="M9" s="1107"/>
      <c r="N9" s="1107"/>
      <c r="O9" s="1107"/>
      <c r="P9" s="1107"/>
      <c r="Q9" s="170"/>
      <c r="R9" s="170"/>
      <c r="S9" s="170"/>
      <c r="T9" s="170"/>
      <c r="U9" s="170"/>
      <c r="V9" s="170"/>
      <c r="W9" s="170"/>
      <c r="X9" s="170"/>
      <c r="Y9" s="170"/>
      <c r="Z9" s="170"/>
      <c r="AA9" s="170"/>
      <c r="AB9" s="170"/>
      <c r="AC9" s="170"/>
      <c r="AD9" s="170"/>
      <c r="AE9" s="170"/>
      <c r="AF9" s="170"/>
      <c r="AG9" s="170"/>
      <c r="AH9" s="170"/>
    </row>
    <row r="10" spans="1:35" s="158" customFormat="1" ht="15">
      <c r="A10" s="1108"/>
      <c r="B10" s="1108"/>
      <c r="C10" s="1108"/>
      <c r="D10" s="1108"/>
      <c r="E10" s="1108"/>
      <c r="F10" s="1108"/>
      <c r="G10" s="1108"/>
      <c r="H10" s="1108"/>
      <c r="I10" s="1108"/>
      <c r="J10" s="1108"/>
      <c r="K10" s="1108"/>
      <c r="L10" s="1108"/>
      <c r="M10" s="1108"/>
      <c r="N10" s="1108"/>
      <c r="O10" s="1108"/>
      <c r="P10" s="1108"/>
      <c r="Q10" s="171"/>
      <c r="R10" s="171"/>
      <c r="S10" s="171"/>
      <c r="T10" s="171"/>
      <c r="U10" s="171"/>
      <c r="V10" s="171"/>
      <c r="W10" s="171"/>
      <c r="X10" s="171"/>
      <c r="Y10" s="171"/>
      <c r="Z10" s="171"/>
      <c r="AA10" s="171"/>
      <c r="AB10" s="171"/>
      <c r="AC10" s="171"/>
      <c r="AD10" s="171"/>
      <c r="AE10" s="171"/>
      <c r="AF10" s="171"/>
      <c r="AG10" s="171"/>
      <c r="AH10" s="171"/>
    </row>
    <row r="11" spans="1:35" s="158" customFormat="1" ht="18" customHeight="1">
      <c r="A11" s="1104" t="s">
        <v>839</v>
      </c>
      <c r="B11" s="1104"/>
      <c r="C11" s="1104"/>
      <c r="D11" s="1104"/>
      <c r="E11" s="1104"/>
      <c r="F11" s="1104"/>
      <c r="G11" s="1104"/>
      <c r="H11" s="1104"/>
      <c r="I11" s="1104"/>
      <c r="J11" s="1104"/>
      <c r="K11" s="1104"/>
      <c r="L11" s="1104"/>
      <c r="M11" s="1104"/>
      <c r="N11" s="1104"/>
      <c r="O11" s="1104"/>
      <c r="P11" s="1104"/>
      <c r="Q11" s="172"/>
      <c r="R11" s="172"/>
      <c r="S11" s="172"/>
      <c r="T11" s="172"/>
      <c r="U11" s="172"/>
      <c r="V11" s="172"/>
      <c r="W11" s="172"/>
      <c r="X11" s="172"/>
      <c r="Y11" s="172"/>
      <c r="Z11" s="172"/>
      <c r="AA11" s="172"/>
      <c r="AB11" s="172"/>
      <c r="AC11" s="172"/>
      <c r="AD11" s="172"/>
      <c r="AE11" s="172"/>
      <c r="AF11" s="172"/>
      <c r="AG11" s="172"/>
      <c r="AH11" s="172"/>
    </row>
    <row r="12" spans="1:35" s="158" customFormat="1" ht="15">
      <c r="A12" s="1096"/>
      <c r="B12" s="1096"/>
      <c r="C12" s="1096"/>
      <c r="D12" s="1096"/>
      <c r="E12" s="1096"/>
      <c r="F12" s="1096"/>
      <c r="G12" s="1096"/>
      <c r="H12" s="1096"/>
      <c r="I12" s="1096"/>
      <c r="J12" s="1096"/>
      <c r="K12" s="1096"/>
      <c r="L12" s="1096"/>
      <c r="M12" s="1096"/>
      <c r="N12" s="1096"/>
      <c r="O12" s="1096"/>
      <c r="P12" s="1096"/>
      <c r="Q12" s="1096"/>
      <c r="R12" s="1096"/>
      <c r="S12" s="1096"/>
      <c r="T12" s="1096"/>
      <c r="U12" s="1096"/>
      <c r="V12" s="1096"/>
      <c r="W12" s="1096"/>
      <c r="X12" s="1096"/>
      <c r="Y12" s="1096"/>
      <c r="Z12" s="1096"/>
      <c r="AA12" s="1096"/>
      <c r="AB12" s="1096"/>
      <c r="AC12" s="1096"/>
      <c r="AD12" s="1096"/>
      <c r="AE12" s="1096"/>
      <c r="AF12" s="1096"/>
      <c r="AG12" s="1096"/>
      <c r="AH12" s="1096"/>
    </row>
    <row r="13" spans="1:35" s="161" customFormat="1" ht="99" customHeight="1">
      <c r="A13" s="1093" t="s">
        <v>6</v>
      </c>
      <c r="B13" s="1093" t="s">
        <v>7</v>
      </c>
      <c r="C13" s="1093" t="s">
        <v>486</v>
      </c>
      <c r="D13" s="1087" t="s">
        <v>684</v>
      </c>
      <c r="E13" s="1087"/>
      <c r="F13" s="1087"/>
      <c r="G13" s="1093" t="s">
        <v>685</v>
      </c>
      <c r="H13" s="1098" t="s">
        <v>686</v>
      </c>
      <c r="I13" s="1099"/>
      <c r="J13" s="1099"/>
      <c r="K13" s="1099"/>
      <c r="L13" s="1100"/>
      <c r="M13" s="1101" t="s">
        <v>687</v>
      </c>
      <c r="N13" s="1102"/>
      <c r="O13" s="1102"/>
      <c r="P13" s="1103"/>
      <c r="Q13" s="1101" t="s">
        <v>688</v>
      </c>
      <c r="R13" s="1102"/>
      <c r="S13" s="1102"/>
      <c r="T13" s="1103"/>
      <c r="U13" s="1080" t="s">
        <v>689</v>
      </c>
      <c r="V13" s="1088" t="s">
        <v>690</v>
      </c>
      <c r="W13" s="1089"/>
      <c r="X13" s="1083" t="s">
        <v>511</v>
      </c>
      <c r="Y13" s="1085" t="s">
        <v>691</v>
      </c>
      <c r="Z13" s="1085"/>
      <c r="AA13" s="1079" t="s">
        <v>692</v>
      </c>
      <c r="AB13" s="1079"/>
      <c r="AC13" s="1079"/>
      <c r="AD13" s="1079"/>
      <c r="AE13" s="1080" t="s">
        <v>693</v>
      </c>
      <c r="AF13" s="1079" t="s">
        <v>694</v>
      </c>
      <c r="AG13" s="1079"/>
      <c r="AH13" s="1095" t="s">
        <v>695</v>
      </c>
      <c r="AI13" s="158"/>
    </row>
    <row r="14" spans="1:35" s="161" customFormat="1" ht="244.5" customHeight="1">
      <c r="A14" s="1097"/>
      <c r="B14" s="1097"/>
      <c r="C14" s="1097"/>
      <c r="D14" s="1095" t="s">
        <v>696</v>
      </c>
      <c r="E14" s="1095"/>
      <c r="F14" s="1095" t="s">
        <v>697</v>
      </c>
      <c r="G14" s="1097"/>
      <c r="H14" s="1093" t="s">
        <v>698</v>
      </c>
      <c r="I14" s="1095" t="s">
        <v>699</v>
      </c>
      <c r="J14" s="1095"/>
      <c r="K14" s="1093" t="s">
        <v>700</v>
      </c>
      <c r="L14" s="1093" t="s">
        <v>701</v>
      </c>
      <c r="M14" s="1083" t="s">
        <v>702</v>
      </c>
      <c r="N14" s="1083" t="s">
        <v>703</v>
      </c>
      <c r="O14" s="1085" t="s">
        <v>704</v>
      </c>
      <c r="P14" s="1085"/>
      <c r="Q14" s="1083" t="s">
        <v>705</v>
      </c>
      <c r="R14" s="1083" t="s">
        <v>706</v>
      </c>
      <c r="S14" s="1085" t="s">
        <v>707</v>
      </c>
      <c r="T14" s="1085"/>
      <c r="U14" s="1081"/>
      <c r="V14" s="1090"/>
      <c r="W14" s="1091"/>
      <c r="X14" s="1092"/>
      <c r="Y14" s="1085"/>
      <c r="Z14" s="1085"/>
      <c r="AA14" s="1086" t="s">
        <v>708</v>
      </c>
      <c r="AB14" s="1086"/>
      <c r="AC14" s="1087" t="s">
        <v>709</v>
      </c>
      <c r="AD14" s="1087"/>
      <c r="AE14" s="1081"/>
      <c r="AF14" s="1079" t="s">
        <v>710</v>
      </c>
      <c r="AG14" s="1079" t="s">
        <v>711</v>
      </c>
      <c r="AH14" s="1095"/>
      <c r="AI14" s="158"/>
    </row>
    <row r="15" spans="1:35" s="161" customFormat="1" ht="43.5" customHeight="1">
      <c r="A15" s="1094"/>
      <c r="B15" s="1094"/>
      <c r="C15" s="1094"/>
      <c r="D15" s="173" t="s">
        <v>512</v>
      </c>
      <c r="E15" s="173" t="s">
        <v>513</v>
      </c>
      <c r="F15" s="1095"/>
      <c r="G15" s="1094"/>
      <c r="H15" s="1094"/>
      <c r="I15" s="174" t="s">
        <v>514</v>
      </c>
      <c r="J15" s="174" t="s">
        <v>515</v>
      </c>
      <c r="K15" s="1094"/>
      <c r="L15" s="1094"/>
      <c r="M15" s="1084"/>
      <c r="N15" s="1084"/>
      <c r="O15" s="175" t="s">
        <v>516</v>
      </c>
      <c r="P15" s="175" t="s">
        <v>517</v>
      </c>
      <c r="Q15" s="1084"/>
      <c r="R15" s="1084"/>
      <c r="S15" s="175" t="s">
        <v>516</v>
      </c>
      <c r="T15" s="175" t="s">
        <v>517</v>
      </c>
      <c r="U15" s="1082"/>
      <c r="V15" s="176" t="s">
        <v>712</v>
      </c>
      <c r="W15" s="176" t="s">
        <v>518</v>
      </c>
      <c r="X15" s="1084"/>
      <c r="Y15" s="175" t="s">
        <v>516</v>
      </c>
      <c r="Z15" s="175" t="s">
        <v>517</v>
      </c>
      <c r="AA15" s="177" t="s">
        <v>519</v>
      </c>
      <c r="AB15" s="177" t="s">
        <v>520</v>
      </c>
      <c r="AC15" s="177" t="s">
        <v>519</v>
      </c>
      <c r="AD15" s="177" t="s">
        <v>520</v>
      </c>
      <c r="AE15" s="1082"/>
      <c r="AF15" s="1079"/>
      <c r="AG15" s="1079"/>
      <c r="AH15" s="1095"/>
      <c r="AI15" s="158"/>
    </row>
    <row r="16" spans="1:35" s="161" customFormat="1" ht="15" customHeight="1">
      <c r="A16" s="163">
        <v>1</v>
      </c>
      <c r="B16" s="163">
        <v>2</v>
      </c>
      <c r="C16" s="163">
        <v>3</v>
      </c>
      <c r="D16" s="163">
        <v>4</v>
      </c>
      <c r="E16" s="163">
        <v>5</v>
      </c>
      <c r="F16" s="163">
        <v>6</v>
      </c>
      <c r="G16" s="163">
        <v>7</v>
      </c>
      <c r="H16" s="163">
        <v>8</v>
      </c>
      <c r="I16" s="163">
        <v>9</v>
      </c>
      <c r="J16" s="163">
        <v>10</v>
      </c>
      <c r="K16" s="163">
        <v>11</v>
      </c>
      <c r="L16" s="163">
        <v>12</v>
      </c>
      <c r="M16" s="163">
        <v>13</v>
      </c>
      <c r="N16" s="163">
        <v>14</v>
      </c>
      <c r="O16" s="163">
        <v>15</v>
      </c>
      <c r="P16" s="163">
        <v>16</v>
      </c>
      <c r="Q16" s="163">
        <v>17</v>
      </c>
      <c r="R16" s="163">
        <v>18</v>
      </c>
      <c r="S16" s="163">
        <v>19</v>
      </c>
      <c r="T16" s="163">
        <v>20</v>
      </c>
      <c r="U16" s="163">
        <v>21</v>
      </c>
      <c r="V16" s="163">
        <v>22</v>
      </c>
      <c r="W16" s="163">
        <v>23</v>
      </c>
      <c r="X16" s="163">
        <v>24</v>
      </c>
      <c r="Y16" s="163">
        <v>25</v>
      </c>
      <c r="Z16" s="163">
        <v>26</v>
      </c>
      <c r="AA16" s="163">
        <v>27</v>
      </c>
      <c r="AB16" s="163">
        <v>28</v>
      </c>
      <c r="AC16" s="163">
        <v>29</v>
      </c>
      <c r="AD16" s="163">
        <v>30</v>
      </c>
      <c r="AE16" s="163">
        <v>31</v>
      </c>
      <c r="AF16" s="163">
        <v>32</v>
      </c>
      <c r="AG16" s="163">
        <v>33</v>
      </c>
      <c r="AH16" s="163">
        <v>34</v>
      </c>
      <c r="AI16" s="158"/>
    </row>
    <row r="17" spans="1:34" s="158" customFormat="1">
      <c r="A17" s="178"/>
      <c r="B17" s="179"/>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5"/>
      <c r="AG17" s="165"/>
      <c r="AH17" s="165"/>
    </row>
    <row r="18" spans="1:34">
      <c r="A18" s="213" t="s">
        <v>97</v>
      </c>
      <c r="B18" s="213" t="s">
        <v>97</v>
      </c>
      <c r="C18" s="213" t="s">
        <v>97</v>
      </c>
      <c r="D18" s="213" t="s">
        <v>97</v>
      </c>
      <c r="E18" s="213" t="s">
        <v>97</v>
      </c>
      <c r="F18" s="213" t="s">
        <v>97</v>
      </c>
      <c r="G18" s="213" t="s">
        <v>97</v>
      </c>
      <c r="H18" s="213" t="s">
        <v>97</v>
      </c>
      <c r="I18" s="213" t="s">
        <v>97</v>
      </c>
      <c r="J18" s="213" t="s">
        <v>97</v>
      </c>
      <c r="K18" s="213" t="s">
        <v>97</v>
      </c>
      <c r="L18" s="213" t="s">
        <v>97</v>
      </c>
      <c r="M18" s="213" t="s">
        <v>97</v>
      </c>
      <c r="N18" s="213" t="s">
        <v>97</v>
      </c>
      <c r="O18" s="213" t="s">
        <v>97</v>
      </c>
      <c r="P18" s="213" t="s">
        <v>97</v>
      </c>
      <c r="Q18" s="213" t="s">
        <v>97</v>
      </c>
      <c r="R18" s="213" t="s">
        <v>97</v>
      </c>
      <c r="S18" s="213" t="s">
        <v>97</v>
      </c>
      <c r="T18" s="213" t="s">
        <v>97</v>
      </c>
      <c r="U18" s="213" t="s">
        <v>97</v>
      </c>
      <c r="V18" s="213" t="s">
        <v>97</v>
      </c>
      <c r="W18" s="213" t="s">
        <v>97</v>
      </c>
      <c r="X18" s="213" t="s">
        <v>97</v>
      </c>
      <c r="Y18" s="213" t="s">
        <v>97</v>
      </c>
      <c r="Z18" s="213" t="s">
        <v>97</v>
      </c>
      <c r="AA18" s="213" t="s">
        <v>97</v>
      </c>
      <c r="AB18" s="213" t="s">
        <v>97</v>
      </c>
      <c r="AC18" s="213" t="s">
        <v>97</v>
      </c>
      <c r="AD18" s="213" t="s">
        <v>97</v>
      </c>
      <c r="AE18" s="213" t="s">
        <v>97</v>
      </c>
      <c r="AF18" s="213" t="s">
        <v>97</v>
      </c>
      <c r="AG18" s="213" t="s">
        <v>97</v>
      </c>
      <c r="AH18" s="213" t="s">
        <v>97</v>
      </c>
    </row>
  </sheetData>
  <mergeCells count="39">
    <mergeCell ref="A11:P11"/>
    <mergeCell ref="A4:P4"/>
    <mergeCell ref="A6:P6"/>
    <mergeCell ref="A8:P8"/>
    <mergeCell ref="A9:P9"/>
    <mergeCell ref="A10:P10"/>
    <mergeCell ref="AF13:AG13"/>
    <mergeCell ref="AG14:AG15"/>
    <mergeCell ref="A12:AH12"/>
    <mergeCell ref="A13:A15"/>
    <mergeCell ref="B13:B15"/>
    <mergeCell ref="C13:C15"/>
    <mergeCell ref="D13:F13"/>
    <mergeCell ref="G13:G15"/>
    <mergeCell ref="H13:L13"/>
    <mergeCell ref="M13:P13"/>
    <mergeCell ref="Q13:T13"/>
    <mergeCell ref="U13:U15"/>
    <mergeCell ref="AF14:AF15"/>
    <mergeCell ref="AH13:AH15"/>
    <mergeCell ref="D14:E14"/>
    <mergeCell ref="F14:F15"/>
    <mergeCell ref="H14:H15"/>
    <mergeCell ref="I14:J14"/>
    <mergeCell ref="K14:K15"/>
    <mergeCell ref="L14:L15"/>
    <mergeCell ref="M14:M15"/>
    <mergeCell ref="N14:N15"/>
    <mergeCell ref="O14:P14"/>
    <mergeCell ref="V13:W14"/>
    <mergeCell ref="X13:X15"/>
    <mergeCell ref="Y13:Z14"/>
    <mergeCell ref="AA13:AD13"/>
    <mergeCell ref="AE13:AE15"/>
    <mergeCell ref="Q14:Q15"/>
    <mergeCell ref="R14:R15"/>
    <mergeCell ref="S14:T14"/>
    <mergeCell ref="AA14:AB14"/>
    <mergeCell ref="AC14:AD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AV158"/>
  <sheetViews>
    <sheetView zoomScale="60" zoomScaleNormal="60" workbookViewId="0">
      <selection activeCell="A8" sqref="A8:K8"/>
    </sheetView>
  </sheetViews>
  <sheetFormatPr defaultRowHeight="15.75"/>
  <cols>
    <col min="2" max="2" width="39.375" style="189" customWidth="1"/>
    <col min="3" max="3" width="13.5" customWidth="1"/>
    <col min="8" max="11" width="20.125" customWidth="1"/>
    <col min="12" max="12" width="17.5" customWidth="1"/>
    <col min="13" max="13" width="17.75" customWidth="1"/>
    <col min="14" max="14" width="17.5" customWidth="1"/>
    <col min="15" max="15" width="16.125" customWidth="1"/>
    <col min="16" max="17" width="16.5" customWidth="1"/>
  </cols>
  <sheetData>
    <row r="1" spans="1:48" s="158" customFormat="1" ht="16.5">
      <c r="A1" s="1105" t="s">
        <v>713</v>
      </c>
      <c r="B1" s="1105"/>
      <c r="C1" s="1105"/>
      <c r="D1" s="1105"/>
      <c r="E1" s="1105"/>
      <c r="F1" s="1105"/>
      <c r="G1" s="1105"/>
      <c r="H1" s="1105"/>
      <c r="I1" s="1105"/>
      <c r="J1" s="1105"/>
      <c r="K1" s="1105"/>
      <c r="L1" s="1105"/>
      <c r="M1" s="53"/>
      <c r="N1" s="53"/>
      <c r="O1" s="53"/>
      <c r="P1" s="53"/>
      <c r="Q1" s="53"/>
      <c r="R1" s="53"/>
      <c r="S1" s="53"/>
      <c r="T1" s="53"/>
      <c r="U1" s="53"/>
      <c r="V1" s="53"/>
      <c r="W1" s="53"/>
      <c r="X1" s="53"/>
      <c r="Y1" s="53"/>
      <c r="Z1" s="53"/>
      <c r="AA1" s="53"/>
      <c r="AB1" s="53"/>
      <c r="AC1" s="53"/>
    </row>
    <row r="2" spans="1:48" s="158" customFormat="1" ht="16.5">
      <c r="A2" s="168"/>
      <c r="B2" s="186"/>
      <c r="C2" s="168"/>
      <c r="D2" s="168"/>
      <c r="E2" s="168"/>
      <c r="F2" s="168"/>
      <c r="G2" s="168"/>
      <c r="H2" s="168"/>
      <c r="I2" s="168"/>
      <c r="J2" s="168"/>
      <c r="K2" s="168"/>
      <c r="L2" s="168"/>
      <c r="M2" s="53"/>
      <c r="N2" s="53"/>
      <c r="O2" s="53"/>
      <c r="P2" s="53"/>
      <c r="Q2" s="53"/>
      <c r="R2" s="53"/>
      <c r="S2" s="53"/>
      <c r="T2" s="53"/>
      <c r="U2" s="53"/>
      <c r="V2" s="53"/>
      <c r="W2" s="53"/>
      <c r="X2" s="53"/>
      <c r="Y2" s="53"/>
      <c r="Z2" s="53"/>
      <c r="AA2" s="53"/>
      <c r="AB2" s="53"/>
      <c r="AC2" s="53"/>
    </row>
    <row r="3" spans="1:48" s="158" customFormat="1">
      <c r="A3" s="1121" t="s">
        <v>804</v>
      </c>
      <c r="B3" s="1121"/>
      <c r="C3" s="1121"/>
      <c r="D3" s="1121"/>
      <c r="E3" s="1121"/>
      <c r="F3" s="1121"/>
      <c r="G3" s="1121"/>
      <c r="H3" s="1121"/>
      <c r="I3" s="1121"/>
      <c r="J3" s="1121"/>
      <c r="K3" s="1121"/>
      <c r="L3" s="1121"/>
      <c r="M3" s="169"/>
      <c r="N3" s="169"/>
      <c r="O3" s="169"/>
      <c r="P3" s="169"/>
      <c r="Q3" s="169"/>
      <c r="R3" s="169"/>
      <c r="S3" s="169"/>
      <c r="T3" s="169"/>
      <c r="U3" s="169"/>
      <c r="V3" s="169"/>
      <c r="W3" s="169"/>
      <c r="X3" s="169"/>
      <c r="Y3" s="169"/>
      <c r="Z3" s="169"/>
      <c r="AA3" s="169"/>
      <c r="AB3" s="169"/>
      <c r="AC3" s="169"/>
    </row>
    <row r="4" spans="1:48" s="158" customFormat="1">
      <c r="A4" s="1122" t="s">
        <v>4</v>
      </c>
      <c r="B4" s="1122"/>
      <c r="C4" s="1122"/>
      <c r="D4" s="1122"/>
      <c r="E4" s="1122"/>
      <c r="F4" s="1122"/>
      <c r="G4" s="1122"/>
      <c r="H4" s="1122"/>
      <c r="I4" s="1122"/>
      <c r="J4" s="1122"/>
      <c r="K4" s="1122"/>
      <c r="L4" s="1122"/>
      <c r="M4" s="170"/>
      <c r="N4" s="170"/>
      <c r="O4" s="170"/>
      <c r="P4" s="170"/>
      <c r="Q4" s="170"/>
      <c r="R4" s="170"/>
      <c r="S4" s="170"/>
      <c r="T4" s="170"/>
      <c r="U4" s="170"/>
      <c r="V4" s="170"/>
      <c r="W4" s="170"/>
      <c r="X4" s="170"/>
      <c r="Y4" s="170"/>
      <c r="Z4" s="170"/>
      <c r="AA4" s="170"/>
      <c r="AB4" s="170"/>
      <c r="AC4" s="170"/>
    </row>
    <row r="5" spans="1:48" s="158" customFormat="1" ht="15">
      <c r="A5" s="1123"/>
      <c r="B5" s="1123"/>
      <c r="C5" s="1123"/>
      <c r="D5" s="1123"/>
      <c r="E5" s="1123"/>
      <c r="F5" s="1123"/>
      <c r="G5" s="1123"/>
      <c r="H5" s="1123"/>
      <c r="I5" s="1123"/>
      <c r="J5" s="1123"/>
      <c r="K5" s="1123"/>
      <c r="L5" s="1123"/>
      <c r="M5" s="171"/>
      <c r="N5" s="171"/>
      <c r="O5" s="171"/>
      <c r="P5" s="171"/>
      <c r="Q5" s="171"/>
      <c r="R5" s="171"/>
      <c r="S5" s="171"/>
      <c r="T5" s="171"/>
      <c r="U5" s="171"/>
      <c r="V5" s="171"/>
      <c r="W5" s="171"/>
      <c r="X5" s="171"/>
      <c r="Y5" s="171"/>
      <c r="Z5" s="171"/>
      <c r="AA5" s="171"/>
      <c r="AB5" s="171"/>
      <c r="AC5" s="171"/>
    </row>
    <row r="6" spans="1:48" s="158" customFormat="1" ht="18" customHeight="1">
      <c r="A6" s="1104" t="s">
        <v>849</v>
      </c>
      <c r="B6" s="1104"/>
      <c r="C6" s="1104"/>
      <c r="D6" s="1104"/>
      <c r="E6" s="1104"/>
      <c r="F6" s="1104"/>
      <c r="G6" s="1104"/>
      <c r="H6" s="1104"/>
      <c r="I6" s="1104"/>
      <c r="J6" s="1104"/>
      <c r="K6" s="1104"/>
      <c r="L6" s="1104"/>
      <c r="M6" s="172"/>
      <c r="N6" s="172"/>
      <c r="O6" s="172"/>
      <c r="P6" s="172"/>
      <c r="Q6" s="172"/>
      <c r="R6" s="172"/>
      <c r="S6" s="172"/>
      <c r="T6" s="172"/>
      <c r="U6" s="172"/>
      <c r="V6" s="172"/>
      <c r="W6" s="172"/>
      <c r="X6" s="172"/>
      <c r="Y6" s="172"/>
      <c r="Z6" s="172"/>
      <c r="AA6" s="172"/>
      <c r="AB6" s="172"/>
      <c r="AC6" s="172"/>
    </row>
    <row r="7" spans="1:48" s="158" customFormat="1" ht="18" customHeight="1">
      <c r="A7" s="180"/>
      <c r="B7" s="187"/>
      <c r="C7" s="180"/>
      <c r="D7" s="180"/>
      <c r="E7" s="180"/>
      <c r="F7" s="180"/>
      <c r="G7" s="180"/>
      <c r="H7" s="180"/>
      <c r="I7" s="180"/>
      <c r="J7" s="180"/>
      <c r="K7" s="180"/>
      <c r="L7" s="180"/>
      <c r="M7" s="172"/>
      <c r="N7" s="172"/>
      <c r="O7" s="172"/>
      <c r="P7" s="172"/>
      <c r="Q7" s="172"/>
      <c r="R7" s="172"/>
      <c r="S7" s="172"/>
      <c r="T7" s="172"/>
      <c r="U7" s="172"/>
      <c r="V7" s="172"/>
      <c r="W7" s="172"/>
      <c r="X7" s="172"/>
      <c r="Y7" s="172"/>
      <c r="Z7" s="172"/>
      <c r="AA7" s="172"/>
      <c r="AB7" s="172"/>
      <c r="AC7" s="172"/>
    </row>
    <row r="8" spans="1:48" s="158" customFormat="1" ht="18.75">
      <c r="A8" s="1104"/>
      <c r="B8" s="1104"/>
      <c r="C8" s="1104"/>
      <c r="D8" s="1104"/>
      <c r="E8" s="1104"/>
      <c r="F8" s="1104"/>
      <c r="G8" s="1104"/>
      <c r="H8" s="1104"/>
      <c r="I8" s="1104"/>
      <c r="J8" s="1104"/>
      <c r="K8" s="1104"/>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row>
    <row r="9" spans="1:48" s="158" customFormat="1" ht="16.5" customHeight="1">
      <c r="A9" s="1111" t="s">
        <v>714</v>
      </c>
      <c r="B9" s="1111"/>
      <c r="C9" s="1111"/>
      <c r="D9" s="1111"/>
      <c r="E9" s="1111"/>
      <c r="F9" s="1111"/>
      <c r="G9" s="1111"/>
      <c r="H9" s="1111"/>
      <c r="I9" s="1111"/>
      <c r="J9" s="1111"/>
      <c r="K9" s="1111"/>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row>
    <row r="10" spans="1:48" s="158" customFormat="1" ht="15">
      <c r="A10" s="1096"/>
      <c r="B10" s="1096"/>
      <c r="C10" s="1096"/>
      <c r="D10" s="1096"/>
      <c r="E10" s="1096"/>
      <c r="F10" s="1096"/>
      <c r="G10" s="1096"/>
      <c r="H10" s="1096"/>
      <c r="I10" s="1096"/>
      <c r="J10" s="1096"/>
      <c r="K10" s="1096"/>
      <c r="L10" s="1096"/>
      <c r="M10" s="1096"/>
      <c r="N10" s="1096"/>
      <c r="O10" s="1096"/>
      <c r="P10" s="1096"/>
      <c r="Q10" s="1096"/>
      <c r="R10" s="1096"/>
      <c r="S10" s="1096"/>
      <c r="T10" s="1096"/>
      <c r="U10" s="1096"/>
      <c r="V10" s="1096"/>
      <c r="W10" s="1096"/>
      <c r="X10" s="1096"/>
      <c r="Y10" s="1096"/>
      <c r="Z10" s="1096"/>
      <c r="AA10" s="1096"/>
      <c r="AB10" s="1096"/>
      <c r="AC10" s="1096"/>
    </row>
    <row r="11" spans="1:48" s="158" customFormat="1" ht="66.75" customHeight="1">
      <c r="A11" s="1112" t="s">
        <v>521</v>
      </c>
      <c r="B11" s="1114" t="s">
        <v>715</v>
      </c>
      <c r="C11" s="1116" t="s">
        <v>716</v>
      </c>
      <c r="D11" s="1118" t="s">
        <v>717</v>
      </c>
      <c r="E11" s="1119"/>
      <c r="F11" s="1120"/>
      <c r="G11" s="1116" t="s">
        <v>718</v>
      </c>
      <c r="H11" s="1118" t="s">
        <v>924</v>
      </c>
      <c r="I11" s="1120"/>
      <c r="J11" s="1118" t="s">
        <v>925</v>
      </c>
      <c r="K11" s="1120"/>
      <c r="L11" s="1118" t="s">
        <v>938</v>
      </c>
      <c r="M11" s="1120"/>
      <c r="N11" s="1118" t="s">
        <v>939</v>
      </c>
      <c r="O11" s="1120"/>
      <c r="P11" s="1118" t="s">
        <v>940</v>
      </c>
      <c r="Q11" s="1120"/>
      <c r="R11" s="159"/>
      <c r="S11" s="159"/>
    </row>
    <row r="12" spans="1:48" s="158" customFormat="1" ht="85.5" customHeight="1">
      <c r="A12" s="1113"/>
      <c r="B12" s="1115"/>
      <c r="C12" s="1117"/>
      <c r="D12" s="569" t="s">
        <v>923</v>
      </c>
      <c r="E12" s="569" t="s">
        <v>979</v>
      </c>
      <c r="F12" s="569" t="s">
        <v>980</v>
      </c>
      <c r="G12" s="1117"/>
      <c r="H12" s="402" t="s">
        <v>381</v>
      </c>
      <c r="I12" s="402" t="s">
        <v>432</v>
      </c>
      <c r="J12" s="402" t="s">
        <v>381</v>
      </c>
      <c r="K12" s="402" t="s">
        <v>432</v>
      </c>
      <c r="L12" s="402" t="s">
        <v>381</v>
      </c>
      <c r="M12" s="402" t="s">
        <v>432</v>
      </c>
      <c r="N12" s="402" t="s">
        <v>381</v>
      </c>
      <c r="O12" s="402" t="s">
        <v>432</v>
      </c>
      <c r="P12" s="402" t="s">
        <v>381</v>
      </c>
      <c r="Q12" s="402" t="s">
        <v>432</v>
      </c>
      <c r="R12" s="159"/>
      <c r="S12" s="159"/>
    </row>
    <row r="13" spans="1:48" s="158" customFormat="1">
      <c r="A13" s="183">
        <v>1</v>
      </c>
      <c r="B13" s="405">
        <v>2</v>
      </c>
      <c r="C13" s="182">
        <v>3</v>
      </c>
      <c r="D13" s="182">
        <v>4</v>
      </c>
      <c r="E13" s="182">
        <v>5</v>
      </c>
      <c r="F13" s="182">
        <v>6</v>
      </c>
      <c r="G13" s="182">
        <v>7</v>
      </c>
      <c r="H13" s="182">
        <v>10</v>
      </c>
      <c r="I13" s="182">
        <v>11</v>
      </c>
      <c r="J13" s="182">
        <v>12</v>
      </c>
      <c r="K13" s="182">
        <v>13</v>
      </c>
      <c r="L13" s="382">
        <v>12</v>
      </c>
      <c r="M13" s="382">
        <v>13</v>
      </c>
      <c r="N13" s="382">
        <v>12</v>
      </c>
      <c r="O13" s="382">
        <v>13</v>
      </c>
      <c r="P13" s="382">
        <v>12</v>
      </c>
      <c r="Q13" s="382">
        <v>13</v>
      </c>
      <c r="R13" s="159"/>
      <c r="S13" s="159"/>
    </row>
    <row r="14" spans="1:48" s="158" customFormat="1" ht="38.25" customHeight="1">
      <c r="A14" s="183" t="s">
        <v>522</v>
      </c>
      <c r="B14" s="184" t="s">
        <v>719</v>
      </c>
      <c r="C14" s="182" t="s">
        <v>720</v>
      </c>
      <c r="D14" s="182" t="s">
        <v>97</v>
      </c>
      <c r="E14" s="182" t="s">
        <v>97</v>
      </c>
      <c r="F14" s="182" t="s">
        <v>97</v>
      </c>
      <c r="G14" s="182" t="s">
        <v>97</v>
      </c>
      <c r="H14" s="182" t="s">
        <v>97</v>
      </c>
      <c r="I14" s="182" t="s">
        <v>97</v>
      </c>
      <c r="J14" s="182" t="s">
        <v>97</v>
      </c>
      <c r="K14" s="182" t="s">
        <v>97</v>
      </c>
      <c r="L14" s="382" t="s">
        <v>97</v>
      </c>
      <c r="M14" s="382" t="s">
        <v>97</v>
      </c>
      <c r="N14" s="382" t="s">
        <v>97</v>
      </c>
      <c r="O14" s="382" t="s">
        <v>97</v>
      </c>
      <c r="P14" s="382" t="s">
        <v>97</v>
      </c>
      <c r="Q14" s="382" t="s">
        <v>97</v>
      </c>
      <c r="R14" s="159"/>
      <c r="S14" s="159"/>
    </row>
    <row r="15" spans="1:48" s="158" customFormat="1" ht="84" customHeight="1">
      <c r="A15" s="183" t="s">
        <v>110</v>
      </c>
      <c r="B15" s="184" t="s">
        <v>721</v>
      </c>
      <c r="C15" s="182" t="s">
        <v>97</v>
      </c>
      <c r="D15" s="182" t="s">
        <v>97</v>
      </c>
      <c r="E15" s="182" t="s">
        <v>97</v>
      </c>
      <c r="F15" s="182" t="s">
        <v>97</v>
      </c>
      <c r="G15" s="182" t="s">
        <v>97</v>
      </c>
      <c r="H15" s="182" t="s">
        <v>97</v>
      </c>
      <c r="I15" s="182" t="s">
        <v>97</v>
      </c>
      <c r="J15" s="182" t="s">
        <v>97</v>
      </c>
      <c r="K15" s="182" t="s">
        <v>97</v>
      </c>
      <c r="L15" s="382" t="s">
        <v>97</v>
      </c>
      <c r="M15" s="382" t="s">
        <v>97</v>
      </c>
      <c r="N15" s="382" t="s">
        <v>97</v>
      </c>
      <c r="O15" s="382" t="s">
        <v>97</v>
      </c>
      <c r="P15" s="382" t="s">
        <v>97</v>
      </c>
      <c r="Q15" s="382" t="s">
        <v>97</v>
      </c>
      <c r="R15" s="159"/>
      <c r="S15" s="159"/>
    </row>
    <row r="16" spans="1:48" s="158" customFormat="1" ht="48" customHeight="1">
      <c r="A16" s="1109" t="s">
        <v>112</v>
      </c>
      <c r="B16" s="1110" t="s">
        <v>722</v>
      </c>
      <c r="C16" s="182" t="s">
        <v>723</v>
      </c>
      <c r="D16" s="212" t="s">
        <v>97</v>
      </c>
      <c r="E16" s="212" t="s">
        <v>97</v>
      </c>
      <c r="F16" s="212" t="s">
        <v>97</v>
      </c>
      <c r="G16" s="212" t="s">
        <v>97</v>
      </c>
      <c r="H16" s="212" t="s">
        <v>97</v>
      </c>
      <c r="I16" s="212" t="s">
        <v>97</v>
      </c>
      <c r="J16" s="212" t="s">
        <v>97</v>
      </c>
      <c r="K16" s="212" t="s">
        <v>97</v>
      </c>
      <c r="L16" s="382" t="s">
        <v>97</v>
      </c>
      <c r="M16" s="382" t="s">
        <v>97</v>
      </c>
      <c r="N16" s="382" t="s">
        <v>97</v>
      </c>
      <c r="O16" s="382" t="s">
        <v>97</v>
      </c>
      <c r="P16" s="382" t="s">
        <v>97</v>
      </c>
      <c r="Q16" s="382" t="s">
        <v>97</v>
      </c>
      <c r="R16" s="159"/>
      <c r="S16" s="159"/>
    </row>
    <row r="17" spans="1:19" s="158" customFormat="1" ht="40.5" customHeight="1">
      <c r="A17" s="1109"/>
      <c r="B17" s="1110"/>
      <c r="C17" s="182" t="s">
        <v>724</v>
      </c>
      <c r="D17" s="212" t="s">
        <v>97</v>
      </c>
      <c r="E17" s="212" t="s">
        <v>97</v>
      </c>
      <c r="F17" s="212" t="s">
        <v>97</v>
      </c>
      <c r="G17" s="212" t="s">
        <v>97</v>
      </c>
      <c r="H17" s="212" t="s">
        <v>97</v>
      </c>
      <c r="I17" s="212" t="s">
        <v>97</v>
      </c>
      <c r="J17" s="212" t="s">
        <v>97</v>
      </c>
      <c r="K17" s="212" t="s">
        <v>97</v>
      </c>
      <c r="L17" s="382" t="s">
        <v>97</v>
      </c>
      <c r="M17" s="382" t="s">
        <v>97</v>
      </c>
      <c r="N17" s="382" t="s">
        <v>97</v>
      </c>
      <c r="O17" s="382" t="s">
        <v>97</v>
      </c>
      <c r="P17" s="382" t="s">
        <v>97</v>
      </c>
      <c r="Q17" s="382" t="s">
        <v>97</v>
      </c>
      <c r="R17" s="159"/>
      <c r="S17" s="159"/>
    </row>
    <row r="18" spans="1:19" s="158" customFormat="1" ht="28.5" customHeight="1">
      <c r="A18" s="1109" t="s">
        <v>114</v>
      </c>
      <c r="B18" s="1110" t="s">
        <v>725</v>
      </c>
      <c r="C18" s="182" t="s">
        <v>723</v>
      </c>
      <c r="D18" s="212" t="s">
        <v>97</v>
      </c>
      <c r="E18" s="212" t="s">
        <v>97</v>
      </c>
      <c r="F18" s="212" t="s">
        <v>97</v>
      </c>
      <c r="G18" s="212" t="s">
        <v>97</v>
      </c>
      <c r="H18" s="212" t="s">
        <v>97</v>
      </c>
      <c r="I18" s="212" t="s">
        <v>97</v>
      </c>
      <c r="J18" s="212" t="s">
        <v>97</v>
      </c>
      <c r="K18" s="212" t="s">
        <v>97</v>
      </c>
      <c r="L18" s="382" t="s">
        <v>97</v>
      </c>
      <c r="M18" s="382" t="s">
        <v>97</v>
      </c>
      <c r="N18" s="382" t="s">
        <v>97</v>
      </c>
      <c r="O18" s="382" t="s">
        <v>97</v>
      </c>
      <c r="P18" s="382" t="s">
        <v>97</v>
      </c>
      <c r="Q18" s="382" t="s">
        <v>97</v>
      </c>
      <c r="R18" s="159"/>
      <c r="S18" s="159"/>
    </row>
    <row r="19" spans="1:19" s="158" customFormat="1" ht="26.25" customHeight="1">
      <c r="A19" s="1109"/>
      <c r="B19" s="1110"/>
      <c r="C19" s="182" t="s">
        <v>724</v>
      </c>
      <c r="D19" s="212" t="s">
        <v>97</v>
      </c>
      <c r="E19" s="212" t="s">
        <v>97</v>
      </c>
      <c r="F19" s="212" t="s">
        <v>97</v>
      </c>
      <c r="G19" s="212" t="s">
        <v>97</v>
      </c>
      <c r="H19" s="212" t="s">
        <v>97</v>
      </c>
      <c r="I19" s="212" t="s">
        <v>97</v>
      </c>
      <c r="J19" s="212" t="s">
        <v>97</v>
      </c>
      <c r="K19" s="212" t="s">
        <v>97</v>
      </c>
      <c r="L19" s="382" t="s">
        <v>97</v>
      </c>
      <c r="M19" s="382" t="s">
        <v>97</v>
      </c>
      <c r="N19" s="382" t="s">
        <v>97</v>
      </c>
      <c r="O19" s="382" t="s">
        <v>97</v>
      </c>
      <c r="P19" s="382" t="s">
        <v>97</v>
      </c>
      <c r="Q19" s="382" t="s">
        <v>97</v>
      </c>
      <c r="R19" s="159"/>
      <c r="S19" s="159"/>
    </row>
    <row r="20" spans="1:19" s="158" customFormat="1" ht="25.5" customHeight="1">
      <c r="A20" s="1109" t="s">
        <v>116</v>
      </c>
      <c r="B20" s="1110" t="s">
        <v>726</v>
      </c>
      <c r="C20" s="182" t="s">
        <v>723</v>
      </c>
      <c r="D20" s="212" t="s">
        <v>97</v>
      </c>
      <c r="E20" s="212" t="s">
        <v>97</v>
      </c>
      <c r="F20" s="212" t="s">
        <v>97</v>
      </c>
      <c r="G20" s="212" t="s">
        <v>97</v>
      </c>
      <c r="H20" s="212" t="s">
        <v>97</v>
      </c>
      <c r="I20" s="212" t="s">
        <v>97</v>
      </c>
      <c r="J20" s="212" t="s">
        <v>97</v>
      </c>
      <c r="K20" s="212" t="s">
        <v>97</v>
      </c>
      <c r="L20" s="382" t="s">
        <v>97</v>
      </c>
      <c r="M20" s="382" t="s">
        <v>97</v>
      </c>
      <c r="N20" s="382" t="s">
        <v>97</v>
      </c>
      <c r="O20" s="382" t="s">
        <v>97</v>
      </c>
      <c r="P20" s="382" t="s">
        <v>97</v>
      </c>
      <c r="Q20" s="382" t="s">
        <v>97</v>
      </c>
      <c r="R20" s="159"/>
      <c r="S20" s="159"/>
    </row>
    <row r="21" spans="1:19" s="158" customFormat="1" ht="23.25" customHeight="1">
      <c r="A21" s="1109"/>
      <c r="B21" s="1110"/>
      <c r="C21" s="182" t="s">
        <v>724</v>
      </c>
      <c r="D21" s="212" t="s">
        <v>97</v>
      </c>
      <c r="E21" s="212" t="s">
        <v>97</v>
      </c>
      <c r="F21" s="212" t="s">
        <v>97</v>
      </c>
      <c r="G21" s="212" t="s">
        <v>97</v>
      </c>
      <c r="H21" s="212" t="s">
        <v>97</v>
      </c>
      <c r="I21" s="212" t="s">
        <v>97</v>
      </c>
      <c r="J21" s="212" t="s">
        <v>97</v>
      </c>
      <c r="K21" s="212" t="s">
        <v>97</v>
      </c>
      <c r="L21" s="382" t="s">
        <v>97</v>
      </c>
      <c r="M21" s="382" t="s">
        <v>97</v>
      </c>
      <c r="N21" s="382" t="s">
        <v>97</v>
      </c>
      <c r="O21" s="382" t="s">
        <v>97</v>
      </c>
      <c r="P21" s="382" t="s">
        <v>97</v>
      </c>
      <c r="Q21" s="382" t="s">
        <v>97</v>
      </c>
      <c r="R21" s="159"/>
      <c r="S21" s="159"/>
    </row>
    <row r="22" spans="1:19" s="158" customFormat="1" ht="29.25" customHeight="1">
      <c r="A22" s="1109" t="s">
        <v>118</v>
      </c>
      <c r="B22" s="1110" t="s">
        <v>727</v>
      </c>
      <c r="C22" s="182" t="s">
        <v>723</v>
      </c>
      <c r="D22" s="212" t="s">
        <v>97</v>
      </c>
      <c r="E22" s="212" t="s">
        <v>97</v>
      </c>
      <c r="F22" s="212" t="s">
        <v>97</v>
      </c>
      <c r="G22" s="212" t="s">
        <v>97</v>
      </c>
      <c r="H22" s="212" t="s">
        <v>97</v>
      </c>
      <c r="I22" s="212" t="s">
        <v>97</v>
      </c>
      <c r="J22" s="212" t="s">
        <v>97</v>
      </c>
      <c r="K22" s="212" t="s">
        <v>97</v>
      </c>
      <c r="L22" s="382" t="s">
        <v>97</v>
      </c>
      <c r="M22" s="382" t="s">
        <v>97</v>
      </c>
      <c r="N22" s="382" t="s">
        <v>97</v>
      </c>
      <c r="O22" s="382" t="s">
        <v>97</v>
      </c>
      <c r="P22" s="382" t="s">
        <v>97</v>
      </c>
      <c r="Q22" s="382" t="s">
        <v>97</v>
      </c>
      <c r="R22" s="159"/>
      <c r="S22" s="159"/>
    </row>
    <row r="23" spans="1:19" s="158" customFormat="1" ht="32.25" customHeight="1">
      <c r="A23" s="1109"/>
      <c r="B23" s="1110"/>
      <c r="C23" s="182" t="s">
        <v>724</v>
      </c>
      <c r="D23" s="212" t="s">
        <v>97</v>
      </c>
      <c r="E23" s="212" t="s">
        <v>97</v>
      </c>
      <c r="F23" s="212" t="s">
        <v>97</v>
      </c>
      <c r="G23" s="212" t="s">
        <v>97</v>
      </c>
      <c r="H23" s="212" t="s">
        <v>97</v>
      </c>
      <c r="I23" s="212" t="s">
        <v>97</v>
      </c>
      <c r="J23" s="212" t="s">
        <v>97</v>
      </c>
      <c r="K23" s="212" t="s">
        <v>97</v>
      </c>
      <c r="L23" s="382" t="s">
        <v>97</v>
      </c>
      <c r="M23" s="382" t="s">
        <v>97</v>
      </c>
      <c r="N23" s="382" t="s">
        <v>97</v>
      </c>
      <c r="O23" s="382" t="s">
        <v>97</v>
      </c>
      <c r="P23" s="382" t="s">
        <v>97</v>
      </c>
      <c r="Q23" s="382" t="s">
        <v>97</v>
      </c>
      <c r="R23" s="159"/>
      <c r="S23" s="159"/>
    </row>
    <row r="24" spans="1:19" s="158" customFormat="1" ht="24.75" customHeight="1">
      <c r="A24" s="1109" t="s">
        <v>728</v>
      </c>
      <c r="B24" s="1110" t="s">
        <v>729</v>
      </c>
      <c r="C24" s="182" t="s">
        <v>723</v>
      </c>
      <c r="D24" s="212" t="s">
        <v>97</v>
      </c>
      <c r="E24" s="212" t="s">
        <v>97</v>
      </c>
      <c r="F24" s="212" t="s">
        <v>97</v>
      </c>
      <c r="G24" s="212" t="s">
        <v>97</v>
      </c>
      <c r="H24" s="212" t="s">
        <v>97</v>
      </c>
      <c r="I24" s="212" t="s">
        <v>97</v>
      </c>
      <c r="J24" s="212" t="s">
        <v>97</v>
      </c>
      <c r="K24" s="212" t="s">
        <v>97</v>
      </c>
      <c r="L24" s="382" t="s">
        <v>97</v>
      </c>
      <c r="M24" s="382" t="s">
        <v>97</v>
      </c>
      <c r="N24" s="382" t="s">
        <v>97</v>
      </c>
      <c r="O24" s="382" t="s">
        <v>97</v>
      </c>
      <c r="P24" s="382" t="s">
        <v>97</v>
      </c>
      <c r="Q24" s="382" t="s">
        <v>97</v>
      </c>
      <c r="R24" s="159"/>
      <c r="S24" s="159"/>
    </row>
    <row r="25" spans="1:19" s="158" customFormat="1" ht="24.75" customHeight="1">
      <c r="A25" s="1109"/>
      <c r="B25" s="1110"/>
      <c r="C25" s="182" t="s">
        <v>724</v>
      </c>
      <c r="D25" s="212" t="s">
        <v>97</v>
      </c>
      <c r="E25" s="212" t="s">
        <v>97</v>
      </c>
      <c r="F25" s="212" t="s">
        <v>97</v>
      </c>
      <c r="G25" s="212" t="s">
        <v>97</v>
      </c>
      <c r="H25" s="212" t="s">
        <v>97</v>
      </c>
      <c r="I25" s="212" t="s">
        <v>97</v>
      </c>
      <c r="J25" s="212" t="s">
        <v>97</v>
      </c>
      <c r="K25" s="212" t="s">
        <v>97</v>
      </c>
      <c r="L25" s="382" t="s">
        <v>97</v>
      </c>
      <c r="M25" s="382" t="s">
        <v>97</v>
      </c>
      <c r="N25" s="382" t="s">
        <v>97</v>
      </c>
      <c r="O25" s="382" t="s">
        <v>97</v>
      </c>
      <c r="P25" s="382" t="s">
        <v>97</v>
      </c>
      <c r="Q25" s="382" t="s">
        <v>97</v>
      </c>
      <c r="R25" s="159"/>
      <c r="S25" s="159"/>
    </row>
    <row r="26" spans="1:19" s="158" customFormat="1" ht="39.75" customHeight="1">
      <c r="A26" s="1109" t="s">
        <v>120</v>
      </c>
      <c r="B26" s="1110" t="s">
        <v>730</v>
      </c>
      <c r="C26" s="182" t="s">
        <v>723</v>
      </c>
      <c r="D26" s="212" t="s">
        <v>97</v>
      </c>
      <c r="E26" s="212" t="s">
        <v>97</v>
      </c>
      <c r="F26" s="212" t="s">
        <v>97</v>
      </c>
      <c r="G26" s="212" t="s">
        <v>97</v>
      </c>
      <c r="H26" s="212" t="s">
        <v>97</v>
      </c>
      <c r="I26" s="212" t="s">
        <v>97</v>
      </c>
      <c r="J26" s="212" t="s">
        <v>97</v>
      </c>
      <c r="K26" s="212" t="s">
        <v>97</v>
      </c>
      <c r="L26" s="382" t="s">
        <v>97</v>
      </c>
      <c r="M26" s="382" t="s">
        <v>97</v>
      </c>
      <c r="N26" s="382" t="s">
        <v>97</v>
      </c>
      <c r="O26" s="382" t="s">
        <v>97</v>
      </c>
      <c r="P26" s="382" t="s">
        <v>97</v>
      </c>
      <c r="Q26" s="382" t="s">
        <v>97</v>
      </c>
      <c r="R26" s="159"/>
      <c r="S26" s="159"/>
    </row>
    <row r="27" spans="1:19" s="158" customFormat="1" ht="45" customHeight="1">
      <c r="A27" s="1109"/>
      <c r="B27" s="1110"/>
      <c r="C27" s="182" t="s">
        <v>724</v>
      </c>
      <c r="D27" s="212" t="s">
        <v>97</v>
      </c>
      <c r="E27" s="212" t="s">
        <v>97</v>
      </c>
      <c r="F27" s="212" t="s">
        <v>97</v>
      </c>
      <c r="G27" s="212" t="s">
        <v>97</v>
      </c>
      <c r="H27" s="212" t="s">
        <v>97</v>
      </c>
      <c r="I27" s="212" t="s">
        <v>97</v>
      </c>
      <c r="J27" s="212" t="s">
        <v>97</v>
      </c>
      <c r="K27" s="212" t="s">
        <v>97</v>
      </c>
      <c r="L27" s="382" t="s">
        <v>97</v>
      </c>
      <c r="M27" s="382" t="s">
        <v>97</v>
      </c>
      <c r="N27" s="382" t="s">
        <v>97</v>
      </c>
      <c r="O27" s="382" t="s">
        <v>97</v>
      </c>
      <c r="P27" s="382" t="s">
        <v>97</v>
      </c>
      <c r="Q27" s="382" t="s">
        <v>97</v>
      </c>
      <c r="R27" s="159"/>
      <c r="S27" s="159"/>
    </row>
    <row r="28" spans="1:19" s="158" customFormat="1" ht="28.5" customHeight="1">
      <c r="A28" s="1109" t="s">
        <v>122</v>
      </c>
      <c r="B28" s="1110" t="s">
        <v>725</v>
      </c>
      <c r="C28" s="182" t="s">
        <v>723</v>
      </c>
      <c r="D28" s="212" t="s">
        <v>97</v>
      </c>
      <c r="E28" s="212" t="s">
        <v>97</v>
      </c>
      <c r="F28" s="212" t="s">
        <v>97</v>
      </c>
      <c r="G28" s="212" t="s">
        <v>97</v>
      </c>
      <c r="H28" s="212" t="s">
        <v>97</v>
      </c>
      <c r="I28" s="212" t="s">
        <v>97</v>
      </c>
      <c r="J28" s="212" t="s">
        <v>97</v>
      </c>
      <c r="K28" s="212" t="s">
        <v>97</v>
      </c>
      <c r="L28" s="382" t="s">
        <v>97</v>
      </c>
      <c r="M28" s="382" t="s">
        <v>97</v>
      </c>
      <c r="N28" s="382" t="s">
        <v>97</v>
      </c>
      <c r="O28" s="382" t="s">
        <v>97</v>
      </c>
      <c r="P28" s="382" t="s">
        <v>97</v>
      </c>
      <c r="Q28" s="382" t="s">
        <v>97</v>
      </c>
      <c r="R28" s="159"/>
      <c r="S28" s="159"/>
    </row>
    <row r="29" spans="1:19" s="158" customFormat="1" ht="26.25" customHeight="1">
      <c r="A29" s="1109"/>
      <c r="B29" s="1110"/>
      <c r="C29" s="182" t="s">
        <v>724</v>
      </c>
      <c r="D29" s="212" t="s">
        <v>97</v>
      </c>
      <c r="E29" s="212" t="s">
        <v>97</v>
      </c>
      <c r="F29" s="212" t="s">
        <v>97</v>
      </c>
      <c r="G29" s="212" t="s">
        <v>97</v>
      </c>
      <c r="H29" s="212" t="s">
        <v>97</v>
      </c>
      <c r="I29" s="212" t="s">
        <v>97</v>
      </c>
      <c r="J29" s="212" t="s">
        <v>97</v>
      </c>
      <c r="K29" s="212" t="s">
        <v>97</v>
      </c>
      <c r="L29" s="382" t="s">
        <v>97</v>
      </c>
      <c r="M29" s="382" t="s">
        <v>97</v>
      </c>
      <c r="N29" s="382" t="s">
        <v>97</v>
      </c>
      <c r="O29" s="382" t="s">
        <v>97</v>
      </c>
      <c r="P29" s="382" t="s">
        <v>97</v>
      </c>
      <c r="Q29" s="382" t="s">
        <v>97</v>
      </c>
      <c r="R29" s="159"/>
      <c r="S29" s="159"/>
    </row>
    <row r="30" spans="1:19" s="158" customFormat="1" ht="30.75" customHeight="1">
      <c r="A30" s="1109" t="s">
        <v>124</v>
      </c>
      <c r="B30" s="1110" t="s">
        <v>726</v>
      </c>
      <c r="C30" s="182" t="s">
        <v>723</v>
      </c>
      <c r="D30" s="212" t="s">
        <v>97</v>
      </c>
      <c r="E30" s="212" t="s">
        <v>97</v>
      </c>
      <c r="F30" s="212" t="s">
        <v>97</v>
      </c>
      <c r="G30" s="212" t="s">
        <v>97</v>
      </c>
      <c r="H30" s="212" t="s">
        <v>97</v>
      </c>
      <c r="I30" s="212" t="s">
        <v>97</v>
      </c>
      <c r="J30" s="212" t="s">
        <v>97</v>
      </c>
      <c r="K30" s="212" t="s">
        <v>97</v>
      </c>
      <c r="L30" s="382" t="s">
        <v>97</v>
      </c>
      <c r="M30" s="382" t="s">
        <v>97</v>
      </c>
      <c r="N30" s="382" t="s">
        <v>97</v>
      </c>
      <c r="O30" s="382" t="s">
        <v>97</v>
      </c>
      <c r="P30" s="382" t="s">
        <v>97</v>
      </c>
      <c r="Q30" s="382" t="s">
        <v>97</v>
      </c>
      <c r="R30" s="159"/>
      <c r="S30" s="159"/>
    </row>
    <row r="31" spans="1:19" s="158" customFormat="1" ht="30.75" customHeight="1">
      <c r="A31" s="1109"/>
      <c r="B31" s="1110"/>
      <c r="C31" s="182" t="s">
        <v>724</v>
      </c>
      <c r="D31" s="212" t="s">
        <v>97</v>
      </c>
      <c r="E31" s="212" t="s">
        <v>97</v>
      </c>
      <c r="F31" s="212" t="s">
        <v>97</v>
      </c>
      <c r="G31" s="212" t="s">
        <v>97</v>
      </c>
      <c r="H31" s="212" t="s">
        <v>97</v>
      </c>
      <c r="I31" s="212" t="s">
        <v>97</v>
      </c>
      <c r="J31" s="212" t="s">
        <v>97</v>
      </c>
      <c r="K31" s="212" t="s">
        <v>97</v>
      </c>
      <c r="L31" s="382" t="s">
        <v>97</v>
      </c>
      <c r="M31" s="382" t="s">
        <v>97</v>
      </c>
      <c r="N31" s="382" t="s">
        <v>97</v>
      </c>
      <c r="O31" s="382" t="s">
        <v>97</v>
      </c>
      <c r="P31" s="382" t="s">
        <v>97</v>
      </c>
      <c r="Q31" s="382" t="s">
        <v>97</v>
      </c>
      <c r="R31" s="159"/>
      <c r="S31" s="159"/>
    </row>
    <row r="32" spans="1:19" s="158" customFormat="1" ht="30.75" customHeight="1">
      <c r="A32" s="1109" t="s">
        <v>731</v>
      </c>
      <c r="B32" s="1110" t="s">
        <v>727</v>
      </c>
      <c r="C32" s="182" t="s">
        <v>723</v>
      </c>
      <c r="D32" s="212" t="s">
        <v>97</v>
      </c>
      <c r="E32" s="212" t="s">
        <v>97</v>
      </c>
      <c r="F32" s="212" t="s">
        <v>97</v>
      </c>
      <c r="G32" s="212" t="s">
        <v>97</v>
      </c>
      <c r="H32" s="212" t="s">
        <v>97</v>
      </c>
      <c r="I32" s="212" t="s">
        <v>97</v>
      </c>
      <c r="J32" s="212" t="s">
        <v>97</v>
      </c>
      <c r="K32" s="212" t="s">
        <v>97</v>
      </c>
      <c r="L32" s="382" t="s">
        <v>97</v>
      </c>
      <c r="M32" s="382" t="s">
        <v>97</v>
      </c>
      <c r="N32" s="382" t="s">
        <v>97</v>
      </c>
      <c r="O32" s="382" t="s">
        <v>97</v>
      </c>
      <c r="P32" s="382" t="s">
        <v>97</v>
      </c>
      <c r="Q32" s="382" t="s">
        <v>97</v>
      </c>
      <c r="R32" s="159"/>
      <c r="S32" s="159"/>
    </row>
    <row r="33" spans="1:19" s="158" customFormat="1" ht="27.75" customHeight="1">
      <c r="A33" s="1109"/>
      <c r="B33" s="1110"/>
      <c r="C33" s="182" t="s">
        <v>724</v>
      </c>
      <c r="D33" s="212" t="s">
        <v>97</v>
      </c>
      <c r="E33" s="212" t="s">
        <v>97</v>
      </c>
      <c r="F33" s="212" t="s">
        <v>97</v>
      </c>
      <c r="G33" s="212" t="s">
        <v>97</v>
      </c>
      <c r="H33" s="212" t="s">
        <v>97</v>
      </c>
      <c r="I33" s="212" t="s">
        <v>97</v>
      </c>
      <c r="J33" s="212" t="s">
        <v>97</v>
      </c>
      <c r="K33" s="212" t="s">
        <v>97</v>
      </c>
      <c r="L33" s="382" t="s">
        <v>97</v>
      </c>
      <c r="M33" s="382" t="s">
        <v>97</v>
      </c>
      <c r="N33" s="382" t="s">
        <v>97</v>
      </c>
      <c r="O33" s="382" t="s">
        <v>97</v>
      </c>
      <c r="P33" s="382" t="s">
        <v>97</v>
      </c>
      <c r="Q33" s="382" t="s">
        <v>97</v>
      </c>
      <c r="R33" s="159"/>
      <c r="S33" s="159"/>
    </row>
    <row r="34" spans="1:19" s="158" customFormat="1" ht="30.75" customHeight="1">
      <c r="A34" s="1109" t="s">
        <v>732</v>
      </c>
      <c r="B34" s="1110" t="s">
        <v>729</v>
      </c>
      <c r="C34" s="182" t="s">
        <v>723</v>
      </c>
      <c r="D34" s="212" t="s">
        <v>97</v>
      </c>
      <c r="E34" s="212" t="s">
        <v>97</v>
      </c>
      <c r="F34" s="212" t="s">
        <v>97</v>
      </c>
      <c r="G34" s="212" t="s">
        <v>97</v>
      </c>
      <c r="H34" s="212" t="s">
        <v>97</v>
      </c>
      <c r="I34" s="212" t="s">
        <v>97</v>
      </c>
      <c r="J34" s="212" t="s">
        <v>97</v>
      </c>
      <c r="K34" s="212" t="s">
        <v>97</v>
      </c>
      <c r="L34" s="382" t="s">
        <v>97</v>
      </c>
      <c r="M34" s="382" t="s">
        <v>97</v>
      </c>
      <c r="N34" s="382" t="s">
        <v>97</v>
      </c>
      <c r="O34" s="382" t="s">
        <v>97</v>
      </c>
      <c r="P34" s="382" t="s">
        <v>97</v>
      </c>
      <c r="Q34" s="382" t="s">
        <v>97</v>
      </c>
      <c r="R34" s="159"/>
      <c r="S34" s="159"/>
    </row>
    <row r="35" spans="1:19" s="158" customFormat="1" ht="32.25" customHeight="1">
      <c r="A35" s="1109"/>
      <c r="B35" s="1110"/>
      <c r="C35" s="182" t="s">
        <v>724</v>
      </c>
      <c r="D35" s="212" t="s">
        <v>97</v>
      </c>
      <c r="E35" s="212" t="s">
        <v>97</v>
      </c>
      <c r="F35" s="212" t="s">
        <v>97</v>
      </c>
      <c r="G35" s="212" t="s">
        <v>97</v>
      </c>
      <c r="H35" s="212" t="s">
        <v>97</v>
      </c>
      <c r="I35" s="212" t="s">
        <v>97</v>
      </c>
      <c r="J35" s="212" t="s">
        <v>97</v>
      </c>
      <c r="K35" s="212" t="s">
        <v>97</v>
      </c>
      <c r="L35" s="382" t="s">
        <v>97</v>
      </c>
      <c r="M35" s="382" t="s">
        <v>97</v>
      </c>
      <c r="N35" s="382" t="s">
        <v>97</v>
      </c>
      <c r="O35" s="382" t="s">
        <v>97</v>
      </c>
      <c r="P35" s="382" t="s">
        <v>97</v>
      </c>
      <c r="Q35" s="382" t="s">
        <v>97</v>
      </c>
      <c r="R35" s="159"/>
      <c r="S35" s="159"/>
    </row>
    <row r="36" spans="1:19" s="158" customFormat="1" ht="40.5" customHeight="1">
      <c r="A36" s="1109" t="s">
        <v>126</v>
      </c>
      <c r="B36" s="1110" t="s">
        <v>733</v>
      </c>
      <c r="C36" s="182" t="s">
        <v>723</v>
      </c>
      <c r="D36" s="212" t="s">
        <v>97</v>
      </c>
      <c r="E36" s="212" t="s">
        <v>97</v>
      </c>
      <c r="F36" s="212" t="s">
        <v>97</v>
      </c>
      <c r="G36" s="212" t="s">
        <v>97</v>
      </c>
      <c r="H36" s="212" t="s">
        <v>97</v>
      </c>
      <c r="I36" s="212" t="s">
        <v>97</v>
      </c>
      <c r="J36" s="212" t="s">
        <v>97</v>
      </c>
      <c r="K36" s="212" t="s">
        <v>97</v>
      </c>
      <c r="L36" s="382" t="s">
        <v>97</v>
      </c>
      <c r="M36" s="382" t="s">
        <v>97</v>
      </c>
      <c r="N36" s="382" t="s">
        <v>97</v>
      </c>
      <c r="O36" s="382" t="s">
        <v>97</v>
      </c>
      <c r="P36" s="382" t="s">
        <v>97</v>
      </c>
      <c r="Q36" s="382" t="s">
        <v>97</v>
      </c>
      <c r="R36" s="159"/>
      <c r="S36" s="159"/>
    </row>
    <row r="37" spans="1:19" s="158" customFormat="1" ht="33" customHeight="1">
      <c r="A37" s="1109"/>
      <c r="B37" s="1110"/>
      <c r="C37" s="182" t="s">
        <v>724</v>
      </c>
      <c r="D37" s="212" t="s">
        <v>97</v>
      </c>
      <c r="E37" s="212" t="s">
        <v>97</v>
      </c>
      <c r="F37" s="212" t="s">
        <v>97</v>
      </c>
      <c r="G37" s="212" t="s">
        <v>97</v>
      </c>
      <c r="H37" s="212" t="s">
        <v>97</v>
      </c>
      <c r="I37" s="212" t="s">
        <v>97</v>
      </c>
      <c r="J37" s="212" t="s">
        <v>97</v>
      </c>
      <c r="K37" s="212" t="s">
        <v>97</v>
      </c>
      <c r="L37" s="382" t="s">
        <v>97</v>
      </c>
      <c r="M37" s="382" t="s">
        <v>97</v>
      </c>
      <c r="N37" s="382" t="s">
        <v>97</v>
      </c>
      <c r="O37" s="382" t="s">
        <v>97</v>
      </c>
      <c r="P37" s="382" t="s">
        <v>97</v>
      </c>
      <c r="Q37" s="382" t="s">
        <v>97</v>
      </c>
      <c r="R37" s="159"/>
      <c r="S37" s="159"/>
    </row>
    <row r="38" spans="1:19" s="158" customFormat="1" ht="27" customHeight="1">
      <c r="A38" s="1109" t="s">
        <v>128</v>
      </c>
      <c r="B38" s="1110" t="s">
        <v>725</v>
      </c>
      <c r="C38" s="182" t="s">
        <v>723</v>
      </c>
      <c r="D38" s="212" t="s">
        <v>97</v>
      </c>
      <c r="E38" s="212" t="s">
        <v>97</v>
      </c>
      <c r="F38" s="212" t="s">
        <v>97</v>
      </c>
      <c r="G38" s="212" t="s">
        <v>97</v>
      </c>
      <c r="H38" s="212" t="s">
        <v>97</v>
      </c>
      <c r="I38" s="212" t="s">
        <v>97</v>
      </c>
      <c r="J38" s="212" t="s">
        <v>97</v>
      </c>
      <c r="K38" s="212" t="s">
        <v>97</v>
      </c>
      <c r="L38" s="382" t="s">
        <v>97</v>
      </c>
      <c r="M38" s="382" t="s">
        <v>97</v>
      </c>
      <c r="N38" s="382" t="s">
        <v>97</v>
      </c>
      <c r="O38" s="382" t="s">
        <v>97</v>
      </c>
      <c r="P38" s="382" t="s">
        <v>97</v>
      </c>
      <c r="Q38" s="382" t="s">
        <v>97</v>
      </c>
      <c r="R38" s="159"/>
      <c r="S38" s="159"/>
    </row>
    <row r="39" spans="1:19" s="158" customFormat="1" ht="30.75" customHeight="1">
      <c r="A39" s="1109"/>
      <c r="B39" s="1110"/>
      <c r="C39" s="182" t="s">
        <v>724</v>
      </c>
      <c r="D39" s="212" t="s">
        <v>97</v>
      </c>
      <c r="E39" s="212" t="s">
        <v>97</v>
      </c>
      <c r="F39" s="212" t="s">
        <v>97</v>
      </c>
      <c r="G39" s="212" t="s">
        <v>97</v>
      </c>
      <c r="H39" s="212" t="s">
        <v>97</v>
      </c>
      <c r="I39" s="212" t="s">
        <v>97</v>
      </c>
      <c r="J39" s="212" t="s">
        <v>97</v>
      </c>
      <c r="K39" s="212" t="s">
        <v>97</v>
      </c>
      <c r="L39" s="382" t="s">
        <v>97</v>
      </c>
      <c r="M39" s="382" t="s">
        <v>97</v>
      </c>
      <c r="N39" s="382" t="s">
        <v>97</v>
      </c>
      <c r="O39" s="382" t="s">
        <v>97</v>
      </c>
      <c r="P39" s="382" t="s">
        <v>97</v>
      </c>
      <c r="Q39" s="382" t="s">
        <v>97</v>
      </c>
      <c r="R39" s="159"/>
      <c r="S39" s="159"/>
    </row>
    <row r="40" spans="1:19" s="158" customFormat="1" ht="30.75" customHeight="1">
      <c r="A40" s="1109" t="s">
        <v>133</v>
      </c>
      <c r="B40" s="1110" t="s">
        <v>726</v>
      </c>
      <c r="C40" s="182" t="s">
        <v>723</v>
      </c>
      <c r="D40" s="212" t="s">
        <v>97</v>
      </c>
      <c r="E40" s="212" t="s">
        <v>97</v>
      </c>
      <c r="F40" s="212" t="s">
        <v>97</v>
      </c>
      <c r="G40" s="212" t="s">
        <v>97</v>
      </c>
      <c r="H40" s="212" t="s">
        <v>97</v>
      </c>
      <c r="I40" s="212" t="s">
        <v>97</v>
      </c>
      <c r="J40" s="212" t="s">
        <v>97</v>
      </c>
      <c r="K40" s="212" t="s">
        <v>97</v>
      </c>
      <c r="L40" s="382" t="s">
        <v>97</v>
      </c>
      <c r="M40" s="382" t="s">
        <v>97</v>
      </c>
      <c r="N40" s="382" t="s">
        <v>97</v>
      </c>
      <c r="O40" s="382" t="s">
        <v>97</v>
      </c>
      <c r="P40" s="382" t="s">
        <v>97</v>
      </c>
      <c r="Q40" s="382" t="s">
        <v>97</v>
      </c>
      <c r="R40" s="159"/>
      <c r="S40" s="159"/>
    </row>
    <row r="41" spans="1:19" s="158" customFormat="1" ht="29.25" customHeight="1">
      <c r="A41" s="1109"/>
      <c r="B41" s="1110"/>
      <c r="C41" s="182" t="s">
        <v>724</v>
      </c>
      <c r="D41" s="212" t="s">
        <v>97</v>
      </c>
      <c r="E41" s="212" t="s">
        <v>97</v>
      </c>
      <c r="F41" s="212" t="s">
        <v>97</v>
      </c>
      <c r="G41" s="212" t="s">
        <v>97</v>
      </c>
      <c r="H41" s="212" t="s">
        <v>97</v>
      </c>
      <c r="I41" s="212" t="s">
        <v>97</v>
      </c>
      <c r="J41" s="212" t="s">
        <v>97</v>
      </c>
      <c r="K41" s="212" t="s">
        <v>97</v>
      </c>
      <c r="L41" s="382" t="s">
        <v>97</v>
      </c>
      <c r="M41" s="382" t="s">
        <v>97</v>
      </c>
      <c r="N41" s="382" t="s">
        <v>97</v>
      </c>
      <c r="O41" s="382" t="s">
        <v>97</v>
      </c>
      <c r="P41" s="382" t="s">
        <v>97</v>
      </c>
      <c r="Q41" s="382" t="s">
        <v>97</v>
      </c>
      <c r="R41" s="159"/>
      <c r="S41" s="159"/>
    </row>
    <row r="42" spans="1:19" s="158" customFormat="1" ht="31.5" customHeight="1">
      <c r="A42" s="1109" t="s">
        <v>734</v>
      </c>
      <c r="B42" s="1110" t="s">
        <v>727</v>
      </c>
      <c r="C42" s="182" t="s">
        <v>723</v>
      </c>
      <c r="D42" s="212" t="s">
        <v>97</v>
      </c>
      <c r="E42" s="212" t="s">
        <v>97</v>
      </c>
      <c r="F42" s="212" t="s">
        <v>97</v>
      </c>
      <c r="G42" s="212" t="s">
        <v>97</v>
      </c>
      <c r="H42" s="212" t="s">
        <v>97</v>
      </c>
      <c r="I42" s="212" t="s">
        <v>97</v>
      </c>
      <c r="J42" s="212" t="s">
        <v>97</v>
      </c>
      <c r="K42" s="212" t="s">
        <v>97</v>
      </c>
      <c r="L42" s="382" t="s">
        <v>97</v>
      </c>
      <c r="M42" s="382" t="s">
        <v>97</v>
      </c>
      <c r="N42" s="382" t="s">
        <v>97</v>
      </c>
      <c r="O42" s="382" t="s">
        <v>97</v>
      </c>
      <c r="P42" s="382" t="s">
        <v>97</v>
      </c>
      <c r="Q42" s="382" t="s">
        <v>97</v>
      </c>
      <c r="R42" s="159"/>
      <c r="S42" s="159"/>
    </row>
    <row r="43" spans="1:19" s="158" customFormat="1" ht="30.75" customHeight="1">
      <c r="A43" s="1109"/>
      <c r="B43" s="1110"/>
      <c r="C43" s="182" t="s">
        <v>724</v>
      </c>
      <c r="D43" s="212" t="s">
        <v>97</v>
      </c>
      <c r="E43" s="212" t="s">
        <v>97</v>
      </c>
      <c r="F43" s="212" t="s">
        <v>97</v>
      </c>
      <c r="G43" s="212" t="s">
        <v>97</v>
      </c>
      <c r="H43" s="212" t="s">
        <v>97</v>
      </c>
      <c r="I43" s="212" t="s">
        <v>97</v>
      </c>
      <c r="J43" s="212" t="s">
        <v>97</v>
      </c>
      <c r="K43" s="212" t="s">
        <v>97</v>
      </c>
      <c r="L43" s="382" t="s">
        <v>97</v>
      </c>
      <c r="M43" s="382" t="s">
        <v>97</v>
      </c>
      <c r="N43" s="382" t="s">
        <v>97</v>
      </c>
      <c r="O43" s="382" t="s">
        <v>97</v>
      </c>
      <c r="P43" s="382" t="s">
        <v>97</v>
      </c>
      <c r="Q43" s="382" t="s">
        <v>97</v>
      </c>
      <c r="R43" s="159"/>
      <c r="S43" s="159"/>
    </row>
    <row r="44" spans="1:19" s="158" customFormat="1" ht="27.75" customHeight="1">
      <c r="A44" s="1109" t="s">
        <v>735</v>
      </c>
      <c r="B44" s="1110" t="s">
        <v>729</v>
      </c>
      <c r="C44" s="182" t="s">
        <v>723</v>
      </c>
      <c r="D44" s="212" t="s">
        <v>97</v>
      </c>
      <c r="E44" s="212" t="s">
        <v>97</v>
      </c>
      <c r="F44" s="212" t="s">
        <v>97</v>
      </c>
      <c r="G44" s="212" t="s">
        <v>97</v>
      </c>
      <c r="H44" s="212" t="s">
        <v>97</v>
      </c>
      <c r="I44" s="212" t="s">
        <v>97</v>
      </c>
      <c r="J44" s="212" t="s">
        <v>97</v>
      </c>
      <c r="K44" s="212" t="s">
        <v>97</v>
      </c>
      <c r="L44" s="382" t="s">
        <v>97</v>
      </c>
      <c r="M44" s="382" t="s">
        <v>97</v>
      </c>
      <c r="N44" s="382" t="s">
        <v>97</v>
      </c>
      <c r="O44" s="382" t="s">
        <v>97</v>
      </c>
      <c r="P44" s="382" t="s">
        <v>97</v>
      </c>
      <c r="Q44" s="382" t="s">
        <v>97</v>
      </c>
      <c r="R44" s="159"/>
      <c r="S44" s="159"/>
    </row>
    <row r="45" spans="1:19" s="158" customFormat="1" ht="27.75" customHeight="1">
      <c r="A45" s="1109"/>
      <c r="B45" s="1110"/>
      <c r="C45" s="182" t="s">
        <v>724</v>
      </c>
      <c r="D45" s="212" t="s">
        <v>97</v>
      </c>
      <c r="E45" s="212" t="s">
        <v>97</v>
      </c>
      <c r="F45" s="212" t="s">
        <v>97</v>
      </c>
      <c r="G45" s="212" t="s">
        <v>97</v>
      </c>
      <c r="H45" s="212" t="s">
        <v>97</v>
      </c>
      <c r="I45" s="212" t="s">
        <v>97</v>
      </c>
      <c r="J45" s="212" t="s">
        <v>97</v>
      </c>
      <c r="K45" s="212" t="s">
        <v>97</v>
      </c>
      <c r="L45" s="382" t="s">
        <v>97</v>
      </c>
      <c r="M45" s="382" t="s">
        <v>97</v>
      </c>
      <c r="N45" s="382" t="s">
        <v>97</v>
      </c>
      <c r="O45" s="382" t="s">
        <v>97</v>
      </c>
      <c r="P45" s="382" t="s">
        <v>97</v>
      </c>
      <c r="Q45" s="382" t="s">
        <v>97</v>
      </c>
      <c r="R45" s="159"/>
      <c r="S45" s="159"/>
    </row>
    <row r="46" spans="1:19" s="158" customFormat="1" ht="74.25" customHeight="1">
      <c r="A46" s="183" t="s">
        <v>135</v>
      </c>
      <c r="B46" s="184" t="s">
        <v>736</v>
      </c>
      <c r="C46" s="182" t="s">
        <v>737</v>
      </c>
      <c r="D46" s="212" t="s">
        <v>97</v>
      </c>
      <c r="E46" s="212" t="s">
        <v>97</v>
      </c>
      <c r="F46" s="212" t="s">
        <v>97</v>
      </c>
      <c r="G46" s="212" t="s">
        <v>97</v>
      </c>
      <c r="H46" s="212" t="s">
        <v>97</v>
      </c>
      <c r="I46" s="212" t="s">
        <v>97</v>
      </c>
      <c r="J46" s="212" t="s">
        <v>97</v>
      </c>
      <c r="K46" s="212" t="s">
        <v>97</v>
      </c>
      <c r="L46" s="382" t="s">
        <v>97</v>
      </c>
      <c r="M46" s="382" t="s">
        <v>97</v>
      </c>
      <c r="N46" s="382" t="s">
        <v>97</v>
      </c>
      <c r="O46" s="382" t="s">
        <v>97</v>
      </c>
      <c r="P46" s="382" t="s">
        <v>97</v>
      </c>
      <c r="Q46" s="382" t="s">
        <v>97</v>
      </c>
      <c r="R46" s="159"/>
      <c r="S46" s="159"/>
    </row>
    <row r="47" spans="1:19" s="158" customFormat="1" ht="39.75" customHeight="1">
      <c r="A47" s="183" t="s">
        <v>137</v>
      </c>
      <c r="B47" s="184" t="s">
        <v>738</v>
      </c>
      <c r="C47" s="182" t="s">
        <v>737</v>
      </c>
      <c r="D47" s="212" t="s">
        <v>97</v>
      </c>
      <c r="E47" s="212" t="s">
        <v>97</v>
      </c>
      <c r="F47" s="212" t="s">
        <v>97</v>
      </c>
      <c r="G47" s="212" t="s">
        <v>97</v>
      </c>
      <c r="H47" s="212" t="s">
        <v>97</v>
      </c>
      <c r="I47" s="212" t="s">
        <v>97</v>
      </c>
      <c r="J47" s="212" t="s">
        <v>97</v>
      </c>
      <c r="K47" s="212" t="s">
        <v>97</v>
      </c>
      <c r="L47" s="382" t="s">
        <v>97</v>
      </c>
      <c r="M47" s="382" t="s">
        <v>97</v>
      </c>
      <c r="N47" s="382" t="s">
        <v>97</v>
      </c>
      <c r="O47" s="382" t="s">
        <v>97</v>
      </c>
      <c r="P47" s="382" t="s">
        <v>97</v>
      </c>
      <c r="Q47" s="382" t="s">
        <v>97</v>
      </c>
      <c r="R47" s="159"/>
      <c r="S47" s="159"/>
    </row>
    <row r="48" spans="1:19" s="158" customFormat="1" ht="47.25">
      <c r="A48" s="183" t="s">
        <v>139</v>
      </c>
      <c r="B48" s="184" t="s">
        <v>739</v>
      </c>
      <c r="C48" s="182" t="s">
        <v>737</v>
      </c>
      <c r="D48" s="212" t="s">
        <v>97</v>
      </c>
      <c r="E48" s="212" t="s">
        <v>97</v>
      </c>
      <c r="F48" s="212" t="s">
        <v>97</v>
      </c>
      <c r="G48" s="212" t="s">
        <v>97</v>
      </c>
      <c r="H48" s="212" t="s">
        <v>97</v>
      </c>
      <c r="I48" s="212" t="s">
        <v>97</v>
      </c>
      <c r="J48" s="212" t="s">
        <v>97</v>
      </c>
      <c r="K48" s="212" t="s">
        <v>97</v>
      </c>
      <c r="L48" s="382" t="s">
        <v>97</v>
      </c>
      <c r="M48" s="382" t="s">
        <v>97</v>
      </c>
      <c r="N48" s="382" t="s">
        <v>97</v>
      </c>
      <c r="O48" s="382" t="s">
        <v>97</v>
      </c>
      <c r="P48" s="382" t="s">
        <v>97</v>
      </c>
      <c r="Q48" s="382" t="s">
        <v>97</v>
      </c>
      <c r="R48" s="159"/>
      <c r="S48" s="159"/>
    </row>
    <row r="49" spans="1:19" s="158" customFormat="1" ht="54.75" customHeight="1">
      <c r="A49" s="183" t="s">
        <v>740</v>
      </c>
      <c r="B49" s="184" t="s">
        <v>741</v>
      </c>
      <c r="C49" s="182" t="s">
        <v>737</v>
      </c>
      <c r="D49" s="212" t="s">
        <v>97</v>
      </c>
      <c r="E49" s="212" t="s">
        <v>97</v>
      </c>
      <c r="F49" s="212" t="s">
        <v>97</v>
      </c>
      <c r="G49" s="212" t="s">
        <v>97</v>
      </c>
      <c r="H49" s="212" t="s">
        <v>97</v>
      </c>
      <c r="I49" s="212" t="s">
        <v>97</v>
      </c>
      <c r="J49" s="212" t="s">
        <v>97</v>
      </c>
      <c r="K49" s="212" t="s">
        <v>97</v>
      </c>
      <c r="L49" s="382" t="s">
        <v>97</v>
      </c>
      <c r="M49" s="382" t="s">
        <v>97</v>
      </c>
      <c r="N49" s="382" t="s">
        <v>97</v>
      </c>
      <c r="O49" s="382" t="s">
        <v>97</v>
      </c>
      <c r="P49" s="382" t="s">
        <v>97</v>
      </c>
      <c r="Q49" s="382" t="s">
        <v>97</v>
      </c>
      <c r="R49" s="159"/>
      <c r="S49" s="159"/>
    </row>
    <row r="50" spans="1:19" s="158" customFormat="1" ht="48.75" customHeight="1">
      <c r="A50" s="183" t="s">
        <v>742</v>
      </c>
      <c r="B50" s="184" t="s">
        <v>743</v>
      </c>
      <c r="C50" s="182" t="s">
        <v>737</v>
      </c>
      <c r="D50" s="212" t="s">
        <v>97</v>
      </c>
      <c r="E50" s="212" t="s">
        <v>97</v>
      </c>
      <c r="F50" s="212" t="s">
        <v>97</v>
      </c>
      <c r="G50" s="212" t="s">
        <v>97</v>
      </c>
      <c r="H50" s="212" t="s">
        <v>97</v>
      </c>
      <c r="I50" s="212" t="s">
        <v>97</v>
      </c>
      <c r="J50" s="212" t="s">
        <v>97</v>
      </c>
      <c r="K50" s="212" t="s">
        <v>97</v>
      </c>
      <c r="L50" s="382" t="s">
        <v>97</v>
      </c>
      <c r="M50" s="382" t="s">
        <v>97</v>
      </c>
      <c r="N50" s="382" t="s">
        <v>97</v>
      </c>
      <c r="O50" s="382" t="s">
        <v>97</v>
      </c>
      <c r="P50" s="382" t="s">
        <v>97</v>
      </c>
      <c r="Q50" s="382" t="s">
        <v>97</v>
      </c>
      <c r="R50" s="159"/>
      <c r="S50" s="159"/>
    </row>
    <row r="51" spans="1:19" s="158" customFormat="1" ht="29.25" customHeight="1">
      <c r="A51" s="1109" t="s">
        <v>744</v>
      </c>
      <c r="B51" s="1110" t="s">
        <v>745</v>
      </c>
      <c r="C51" s="182" t="s">
        <v>263</v>
      </c>
      <c r="D51" s="212" t="s">
        <v>97</v>
      </c>
      <c r="E51" s="212" t="s">
        <v>97</v>
      </c>
      <c r="F51" s="212" t="s">
        <v>97</v>
      </c>
      <c r="G51" s="212" t="s">
        <v>97</v>
      </c>
      <c r="H51" s="212" t="s">
        <v>97</v>
      </c>
      <c r="I51" s="212" t="s">
        <v>97</v>
      </c>
      <c r="J51" s="212" t="s">
        <v>97</v>
      </c>
      <c r="K51" s="212" t="s">
        <v>97</v>
      </c>
      <c r="L51" s="382" t="s">
        <v>97</v>
      </c>
      <c r="M51" s="382" t="s">
        <v>97</v>
      </c>
      <c r="N51" s="382" t="s">
        <v>97</v>
      </c>
      <c r="O51" s="382" t="s">
        <v>97</v>
      </c>
      <c r="P51" s="382" t="s">
        <v>97</v>
      </c>
      <c r="Q51" s="382" t="s">
        <v>97</v>
      </c>
      <c r="R51" s="159"/>
      <c r="S51" s="159"/>
    </row>
    <row r="52" spans="1:19" s="158" customFormat="1" ht="27.75" customHeight="1">
      <c r="A52" s="1109"/>
      <c r="B52" s="1110"/>
      <c r="C52" s="182" t="s">
        <v>746</v>
      </c>
      <c r="D52" s="212" t="s">
        <v>97</v>
      </c>
      <c r="E52" s="212" t="s">
        <v>97</v>
      </c>
      <c r="F52" s="212" t="s">
        <v>97</v>
      </c>
      <c r="G52" s="212" t="s">
        <v>97</v>
      </c>
      <c r="H52" s="212" t="s">
        <v>97</v>
      </c>
      <c r="I52" s="212" t="s">
        <v>97</v>
      </c>
      <c r="J52" s="212" t="s">
        <v>97</v>
      </c>
      <c r="K52" s="212" t="s">
        <v>97</v>
      </c>
      <c r="L52" s="382" t="s">
        <v>97</v>
      </c>
      <c r="M52" s="382" t="s">
        <v>97</v>
      </c>
      <c r="N52" s="382" t="s">
        <v>97</v>
      </c>
      <c r="O52" s="382" t="s">
        <v>97</v>
      </c>
      <c r="P52" s="382" t="s">
        <v>97</v>
      </c>
      <c r="Q52" s="382" t="s">
        <v>97</v>
      </c>
      <c r="R52" s="159"/>
      <c r="S52" s="159"/>
    </row>
    <row r="53" spans="1:19" s="158" customFormat="1" ht="19.5" customHeight="1">
      <c r="A53" s="1109"/>
      <c r="B53" s="1110"/>
      <c r="C53" s="182" t="s">
        <v>747</v>
      </c>
      <c r="D53" s="212" t="s">
        <v>97</v>
      </c>
      <c r="E53" s="212" t="s">
        <v>97</v>
      </c>
      <c r="F53" s="212" t="s">
        <v>97</v>
      </c>
      <c r="G53" s="212" t="s">
        <v>97</v>
      </c>
      <c r="H53" s="212" t="s">
        <v>97</v>
      </c>
      <c r="I53" s="212" t="s">
        <v>97</v>
      </c>
      <c r="J53" s="212" t="s">
        <v>97</v>
      </c>
      <c r="K53" s="212" t="s">
        <v>97</v>
      </c>
      <c r="L53" s="382" t="s">
        <v>97</v>
      </c>
      <c r="M53" s="382" t="s">
        <v>97</v>
      </c>
      <c r="N53" s="382" t="s">
        <v>97</v>
      </c>
      <c r="O53" s="382" t="s">
        <v>97</v>
      </c>
      <c r="P53" s="382" t="s">
        <v>97</v>
      </c>
      <c r="Q53" s="382" t="s">
        <v>97</v>
      </c>
      <c r="R53" s="159"/>
      <c r="S53" s="159"/>
    </row>
    <row r="54" spans="1:19" s="158" customFormat="1" ht="24" hidden="1" customHeight="1">
      <c r="A54" s="1109"/>
      <c r="B54" s="1110"/>
      <c r="C54" s="182" t="s">
        <v>748</v>
      </c>
      <c r="D54" s="212" t="s">
        <v>97</v>
      </c>
      <c r="E54" s="212" t="s">
        <v>97</v>
      </c>
      <c r="F54" s="212" t="s">
        <v>97</v>
      </c>
      <c r="G54" s="212" t="s">
        <v>97</v>
      </c>
      <c r="H54" s="212" t="s">
        <v>97</v>
      </c>
      <c r="I54" s="212" t="s">
        <v>97</v>
      </c>
      <c r="J54" s="212" t="s">
        <v>97</v>
      </c>
      <c r="K54" s="212" t="s">
        <v>97</v>
      </c>
      <c r="L54" s="382" t="s">
        <v>97</v>
      </c>
      <c r="M54" s="382" t="s">
        <v>97</v>
      </c>
      <c r="N54" s="382" t="s">
        <v>97</v>
      </c>
      <c r="O54" s="382" t="s">
        <v>97</v>
      </c>
      <c r="P54" s="382" t="s">
        <v>97</v>
      </c>
      <c r="Q54" s="382" t="s">
        <v>97</v>
      </c>
      <c r="R54" s="159"/>
      <c r="S54" s="159"/>
    </row>
    <row r="55" spans="1:19" s="158" customFormat="1">
      <c r="A55" s="1109" t="s">
        <v>749</v>
      </c>
      <c r="B55" s="1110" t="s">
        <v>726</v>
      </c>
      <c r="C55" s="182" t="s">
        <v>263</v>
      </c>
      <c r="D55" s="212" t="s">
        <v>97</v>
      </c>
      <c r="E55" s="212" t="s">
        <v>97</v>
      </c>
      <c r="F55" s="212" t="s">
        <v>97</v>
      </c>
      <c r="G55" s="212" t="s">
        <v>97</v>
      </c>
      <c r="H55" s="212" t="s">
        <v>97</v>
      </c>
      <c r="I55" s="212" t="s">
        <v>97</v>
      </c>
      <c r="J55" s="212" t="s">
        <v>97</v>
      </c>
      <c r="K55" s="212" t="s">
        <v>97</v>
      </c>
      <c r="L55" s="382" t="s">
        <v>97</v>
      </c>
      <c r="M55" s="382" t="s">
        <v>97</v>
      </c>
      <c r="N55" s="382" t="s">
        <v>97</v>
      </c>
      <c r="O55" s="382" t="s">
        <v>97</v>
      </c>
      <c r="P55" s="382" t="s">
        <v>97</v>
      </c>
      <c r="Q55" s="382" t="s">
        <v>97</v>
      </c>
      <c r="R55" s="159"/>
      <c r="S55" s="159"/>
    </row>
    <row r="56" spans="1:19" s="158" customFormat="1">
      <c r="A56" s="1109"/>
      <c r="B56" s="1110"/>
      <c r="C56" s="182" t="s">
        <v>746</v>
      </c>
      <c r="D56" s="212" t="s">
        <v>97</v>
      </c>
      <c r="E56" s="212" t="s">
        <v>97</v>
      </c>
      <c r="F56" s="212" t="s">
        <v>97</v>
      </c>
      <c r="G56" s="212" t="s">
        <v>97</v>
      </c>
      <c r="H56" s="212" t="s">
        <v>97</v>
      </c>
      <c r="I56" s="212" t="s">
        <v>97</v>
      </c>
      <c r="J56" s="212" t="s">
        <v>97</v>
      </c>
      <c r="K56" s="212" t="s">
        <v>97</v>
      </c>
      <c r="L56" s="382" t="s">
        <v>97</v>
      </c>
      <c r="M56" s="382" t="s">
        <v>97</v>
      </c>
      <c r="N56" s="382" t="s">
        <v>97</v>
      </c>
      <c r="O56" s="382" t="s">
        <v>97</v>
      </c>
      <c r="P56" s="382" t="s">
        <v>97</v>
      </c>
      <c r="Q56" s="382" t="s">
        <v>97</v>
      </c>
      <c r="R56" s="159"/>
      <c r="S56" s="159"/>
    </row>
    <row r="57" spans="1:19" s="158" customFormat="1">
      <c r="A57" s="1109"/>
      <c r="B57" s="1110"/>
      <c r="C57" s="182" t="s">
        <v>747</v>
      </c>
      <c r="D57" s="212" t="s">
        <v>97</v>
      </c>
      <c r="E57" s="212" t="s">
        <v>97</v>
      </c>
      <c r="F57" s="212" t="s">
        <v>97</v>
      </c>
      <c r="G57" s="212" t="s">
        <v>97</v>
      </c>
      <c r="H57" s="212" t="s">
        <v>97</v>
      </c>
      <c r="I57" s="212" t="s">
        <v>97</v>
      </c>
      <c r="J57" s="212" t="s">
        <v>97</v>
      </c>
      <c r="K57" s="212" t="s">
        <v>97</v>
      </c>
      <c r="L57" s="382" t="s">
        <v>97</v>
      </c>
      <c r="M57" s="382" t="s">
        <v>97</v>
      </c>
      <c r="N57" s="382" t="s">
        <v>97</v>
      </c>
      <c r="O57" s="382" t="s">
        <v>97</v>
      </c>
      <c r="P57" s="382" t="s">
        <v>97</v>
      </c>
      <c r="Q57" s="382" t="s">
        <v>97</v>
      </c>
      <c r="R57" s="159"/>
      <c r="S57" s="159"/>
    </row>
    <row r="58" spans="1:19" s="158" customFormat="1" ht="5.25" customHeight="1">
      <c r="A58" s="1109"/>
      <c r="B58" s="1110"/>
      <c r="C58" s="182" t="s">
        <v>748</v>
      </c>
      <c r="D58" s="212" t="s">
        <v>97</v>
      </c>
      <c r="E58" s="212" t="s">
        <v>97</v>
      </c>
      <c r="F58" s="212" t="s">
        <v>97</v>
      </c>
      <c r="G58" s="212" t="s">
        <v>97</v>
      </c>
      <c r="H58" s="212" t="s">
        <v>97</v>
      </c>
      <c r="I58" s="212" t="s">
        <v>97</v>
      </c>
      <c r="J58" s="212" t="s">
        <v>97</v>
      </c>
      <c r="K58" s="212" t="s">
        <v>97</v>
      </c>
      <c r="L58" s="382" t="s">
        <v>97</v>
      </c>
      <c r="M58" s="382" t="s">
        <v>97</v>
      </c>
      <c r="N58" s="382" t="s">
        <v>97</v>
      </c>
      <c r="O58" s="382" t="s">
        <v>97</v>
      </c>
      <c r="P58" s="382" t="s">
        <v>97</v>
      </c>
      <c r="Q58" s="382" t="s">
        <v>97</v>
      </c>
      <c r="R58" s="159"/>
      <c r="S58" s="159"/>
    </row>
    <row r="59" spans="1:19" s="158" customFormat="1">
      <c r="A59" s="1109" t="s">
        <v>750</v>
      </c>
      <c r="B59" s="1110" t="s">
        <v>727</v>
      </c>
      <c r="C59" s="182" t="s">
        <v>263</v>
      </c>
      <c r="D59" s="212" t="s">
        <v>97</v>
      </c>
      <c r="E59" s="212" t="s">
        <v>97</v>
      </c>
      <c r="F59" s="212" t="s">
        <v>97</v>
      </c>
      <c r="G59" s="212" t="s">
        <v>97</v>
      </c>
      <c r="H59" s="212" t="s">
        <v>97</v>
      </c>
      <c r="I59" s="212" t="s">
        <v>97</v>
      </c>
      <c r="J59" s="212" t="s">
        <v>97</v>
      </c>
      <c r="K59" s="212" t="s">
        <v>97</v>
      </c>
      <c r="L59" s="382" t="s">
        <v>97</v>
      </c>
      <c r="M59" s="382" t="s">
        <v>97</v>
      </c>
      <c r="N59" s="382" t="s">
        <v>97</v>
      </c>
      <c r="O59" s="382" t="s">
        <v>97</v>
      </c>
      <c r="P59" s="382" t="s">
        <v>97</v>
      </c>
      <c r="Q59" s="382" t="s">
        <v>97</v>
      </c>
      <c r="R59" s="159"/>
      <c r="S59" s="159"/>
    </row>
    <row r="60" spans="1:19" s="158" customFormat="1">
      <c r="A60" s="1109"/>
      <c r="B60" s="1110"/>
      <c r="C60" s="182" t="s">
        <v>746</v>
      </c>
      <c r="D60" s="212" t="s">
        <v>97</v>
      </c>
      <c r="E60" s="212" t="s">
        <v>97</v>
      </c>
      <c r="F60" s="212" t="s">
        <v>97</v>
      </c>
      <c r="G60" s="212" t="s">
        <v>97</v>
      </c>
      <c r="H60" s="212" t="s">
        <v>97</v>
      </c>
      <c r="I60" s="212" t="s">
        <v>97</v>
      </c>
      <c r="J60" s="212" t="s">
        <v>97</v>
      </c>
      <c r="K60" s="212" t="s">
        <v>97</v>
      </c>
      <c r="L60" s="382" t="s">
        <v>97</v>
      </c>
      <c r="M60" s="382" t="s">
        <v>97</v>
      </c>
      <c r="N60" s="382" t="s">
        <v>97</v>
      </c>
      <c r="O60" s="382" t="s">
        <v>97</v>
      </c>
      <c r="P60" s="382" t="s">
        <v>97</v>
      </c>
      <c r="Q60" s="382" t="s">
        <v>97</v>
      </c>
      <c r="R60" s="159"/>
      <c r="S60" s="159"/>
    </row>
    <row r="61" spans="1:19" s="158" customFormat="1" ht="9.75" customHeight="1">
      <c r="A61" s="1109"/>
      <c r="B61" s="1110"/>
      <c r="C61" s="182" t="s">
        <v>747</v>
      </c>
      <c r="D61" s="212" t="s">
        <v>97</v>
      </c>
      <c r="E61" s="212" t="s">
        <v>97</v>
      </c>
      <c r="F61" s="212" t="s">
        <v>97</v>
      </c>
      <c r="G61" s="212" t="s">
        <v>97</v>
      </c>
      <c r="H61" s="212" t="s">
        <v>97</v>
      </c>
      <c r="I61" s="212" t="s">
        <v>97</v>
      </c>
      <c r="J61" s="212" t="s">
        <v>97</v>
      </c>
      <c r="K61" s="212" t="s">
        <v>97</v>
      </c>
      <c r="L61" s="382" t="s">
        <v>97</v>
      </c>
      <c r="M61" s="382" t="s">
        <v>97</v>
      </c>
      <c r="N61" s="382" t="s">
        <v>97</v>
      </c>
      <c r="O61" s="382" t="s">
        <v>97</v>
      </c>
      <c r="P61" s="382" t="s">
        <v>97</v>
      </c>
      <c r="Q61" s="382" t="s">
        <v>97</v>
      </c>
      <c r="R61" s="159"/>
      <c r="S61" s="159"/>
    </row>
    <row r="62" spans="1:19" s="158" customFormat="1" ht="18.75" hidden="1">
      <c r="A62" s="1109"/>
      <c r="B62" s="1110"/>
      <c r="C62" s="182" t="s">
        <v>748</v>
      </c>
      <c r="D62" s="212" t="s">
        <v>97</v>
      </c>
      <c r="E62" s="212" t="s">
        <v>97</v>
      </c>
      <c r="F62" s="212" t="s">
        <v>97</v>
      </c>
      <c r="G62" s="212" t="s">
        <v>97</v>
      </c>
      <c r="H62" s="212" t="s">
        <v>97</v>
      </c>
      <c r="I62" s="212" t="s">
        <v>97</v>
      </c>
      <c r="J62" s="212" t="s">
        <v>97</v>
      </c>
      <c r="K62" s="212" t="s">
        <v>97</v>
      </c>
      <c r="L62" s="382" t="s">
        <v>97</v>
      </c>
      <c r="M62" s="382" t="s">
        <v>97</v>
      </c>
      <c r="N62" s="382" t="s">
        <v>97</v>
      </c>
      <c r="O62" s="382" t="s">
        <v>97</v>
      </c>
      <c r="P62" s="382" t="s">
        <v>97</v>
      </c>
      <c r="Q62" s="382" t="s">
        <v>97</v>
      </c>
      <c r="R62" s="159"/>
      <c r="S62" s="159"/>
    </row>
    <row r="63" spans="1:19" s="158" customFormat="1">
      <c r="A63" s="1109" t="s">
        <v>751</v>
      </c>
      <c r="B63" s="1110" t="s">
        <v>729</v>
      </c>
      <c r="C63" s="182" t="s">
        <v>263</v>
      </c>
      <c r="D63" s="212" t="s">
        <v>97</v>
      </c>
      <c r="E63" s="212" t="s">
        <v>97</v>
      </c>
      <c r="F63" s="212" t="s">
        <v>97</v>
      </c>
      <c r="G63" s="212" t="s">
        <v>97</v>
      </c>
      <c r="H63" s="212" t="s">
        <v>97</v>
      </c>
      <c r="I63" s="212" t="s">
        <v>97</v>
      </c>
      <c r="J63" s="212" t="s">
        <v>97</v>
      </c>
      <c r="K63" s="212" t="s">
        <v>97</v>
      </c>
      <c r="L63" s="382" t="s">
        <v>97</v>
      </c>
      <c r="M63" s="382" t="s">
        <v>97</v>
      </c>
      <c r="N63" s="382" t="s">
        <v>97</v>
      </c>
      <c r="O63" s="382" t="s">
        <v>97</v>
      </c>
      <c r="P63" s="382" t="s">
        <v>97</v>
      </c>
      <c r="Q63" s="382" t="s">
        <v>97</v>
      </c>
      <c r="R63" s="159"/>
      <c r="S63" s="159"/>
    </row>
    <row r="64" spans="1:19" s="158" customFormat="1">
      <c r="A64" s="1109"/>
      <c r="B64" s="1110"/>
      <c r="C64" s="182" t="s">
        <v>746</v>
      </c>
      <c r="D64" s="212" t="s">
        <v>97</v>
      </c>
      <c r="E64" s="212" t="s">
        <v>97</v>
      </c>
      <c r="F64" s="212" t="s">
        <v>97</v>
      </c>
      <c r="G64" s="212" t="s">
        <v>97</v>
      </c>
      <c r="H64" s="212" t="s">
        <v>97</v>
      </c>
      <c r="I64" s="212" t="s">
        <v>97</v>
      </c>
      <c r="J64" s="212" t="s">
        <v>97</v>
      </c>
      <c r="K64" s="212" t="s">
        <v>97</v>
      </c>
      <c r="L64" s="382" t="s">
        <v>97</v>
      </c>
      <c r="M64" s="382" t="s">
        <v>97</v>
      </c>
      <c r="N64" s="382" t="s">
        <v>97</v>
      </c>
      <c r="O64" s="382" t="s">
        <v>97</v>
      </c>
      <c r="P64" s="382" t="s">
        <v>97</v>
      </c>
      <c r="Q64" s="382" t="s">
        <v>97</v>
      </c>
      <c r="R64" s="159"/>
      <c r="S64" s="159"/>
    </row>
    <row r="65" spans="1:19" s="158" customFormat="1" ht="27" customHeight="1">
      <c r="A65" s="1109"/>
      <c r="B65" s="1110"/>
      <c r="C65" s="182" t="s">
        <v>747</v>
      </c>
      <c r="D65" s="212" t="s">
        <v>97</v>
      </c>
      <c r="E65" s="212" t="s">
        <v>97</v>
      </c>
      <c r="F65" s="212" t="s">
        <v>97</v>
      </c>
      <c r="G65" s="212" t="s">
        <v>97</v>
      </c>
      <c r="H65" s="212" t="s">
        <v>97</v>
      </c>
      <c r="I65" s="212" t="s">
        <v>97</v>
      </c>
      <c r="J65" s="212" t="s">
        <v>97</v>
      </c>
      <c r="K65" s="212" t="s">
        <v>97</v>
      </c>
      <c r="L65" s="382" t="s">
        <v>97</v>
      </c>
      <c r="M65" s="382" t="s">
        <v>97</v>
      </c>
      <c r="N65" s="382" t="s">
        <v>97</v>
      </c>
      <c r="O65" s="382" t="s">
        <v>97</v>
      </c>
      <c r="P65" s="382" t="s">
        <v>97</v>
      </c>
      <c r="Q65" s="382" t="s">
        <v>97</v>
      </c>
      <c r="R65" s="159"/>
      <c r="S65" s="159"/>
    </row>
    <row r="66" spans="1:19" s="158" customFormat="1" ht="25.5" hidden="1" customHeight="1">
      <c r="A66" s="1109"/>
      <c r="B66" s="1110"/>
      <c r="C66" s="182" t="s">
        <v>748</v>
      </c>
      <c r="D66" s="212" t="s">
        <v>97</v>
      </c>
      <c r="E66" s="212" t="s">
        <v>97</v>
      </c>
      <c r="F66" s="212" t="s">
        <v>97</v>
      </c>
      <c r="G66" s="212" t="s">
        <v>97</v>
      </c>
      <c r="H66" s="212" t="s">
        <v>97</v>
      </c>
      <c r="I66" s="212" t="s">
        <v>97</v>
      </c>
      <c r="J66" s="212" t="s">
        <v>97</v>
      </c>
      <c r="K66" s="212" t="s">
        <v>97</v>
      </c>
      <c r="L66" s="382" t="s">
        <v>97</v>
      </c>
      <c r="M66" s="382" t="s">
        <v>97</v>
      </c>
      <c r="N66" s="382" t="s">
        <v>97</v>
      </c>
      <c r="O66" s="382" t="s">
        <v>97</v>
      </c>
      <c r="P66" s="382" t="s">
        <v>97</v>
      </c>
      <c r="Q66" s="382" t="s">
        <v>97</v>
      </c>
      <c r="R66" s="159"/>
      <c r="S66" s="159"/>
    </row>
    <row r="67" spans="1:19" s="158" customFormat="1" ht="27.75" customHeight="1">
      <c r="A67" s="1109" t="s">
        <v>752</v>
      </c>
      <c r="B67" s="1110" t="s">
        <v>753</v>
      </c>
      <c r="C67" s="182" t="s">
        <v>263</v>
      </c>
      <c r="D67" s="212" t="s">
        <v>97</v>
      </c>
      <c r="E67" s="212" t="s">
        <v>97</v>
      </c>
      <c r="F67" s="212" t="s">
        <v>97</v>
      </c>
      <c r="G67" s="212" t="s">
        <v>97</v>
      </c>
      <c r="H67" s="212" t="s">
        <v>97</v>
      </c>
      <c r="I67" s="212" t="s">
        <v>97</v>
      </c>
      <c r="J67" s="212" t="s">
        <v>97</v>
      </c>
      <c r="K67" s="212" t="s">
        <v>97</v>
      </c>
      <c r="L67" s="382" t="s">
        <v>97</v>
      </c>
      <c r="M67" s="382" t="s">
        <v>97</v>
      </c>
      <c r="N67" s="382" t="s">
        <v>97</v>
      </c>
      <c r="O67" s="382" t="s">
        <v>97</v>
      </c>
      <c r="P67" s="382" t="s">
        <v>97</v>
      </c>
      <c r="Q67" s="382" t="s">
        <v>97</v>
      </c>
      <c r="R67" s="159"/>
      <c r="S67" s="159"/>
    </row>
    <row r="68" spans="1:19" s="158" customFormat="1" ht="28.5" customHeight="1">
      <c r="A68" s="1109"/>
      <c r="B68" s="1110"/>
      <c r="C68" s="182" t="s">
        <v>746</v>
      </c>
      <c r="D68" s="212" t="s">
        <v>97</v>
      </c>
      <c r="E68" s="212" t="s">
        <v>97</v>
      </c>
      <c r="F68" s="212" t="s">
        <v>97</v>
      </c>
      <c r="G68" s="212" t="s">
        <v>97</v>
      </c>
      <c r="H68" s="212" t="s">
        <v>97</v>
      </c>
      <c r="I68" s="212" t="s">
        <v>97</v>
      </c>
      <c r="J68" s="212" t="s">
        <v>97</v>
      </c>
      <c r="K68" s="212" t="s">
        <v>97</v>
      </c>
      <c r="L68" s="382" t="s">
        <v>97</v>
      </c>
      <c r="M68" s="382" t="s">
        <v>97</v>
      </c>
      <c r="N68" s="382" t="s">
        <v>97</v>
      </c>
      <c r="O68" s="382" t="s">
        <v>97</v>
      </c>
      <c r="P68" s="382" t="s">
        <v>97</v>
      </c>
      <c r="Q68" s="382" t="s">
        <v>97</v>
      </c>
      <c r="R68" s="159"/>
      <c r="S68" s="159"/>
    </row>
    <row r="69" spans="1:19" s="158" customFormat="1" ht="24" customHeight="1">
      <c r="A69" s="1109"/>
      <c r="B69" s="1110"/>
      <c r="C69" s="182" t="s">
        <v>747</v>
      </c>
      <c r="D69" s="212" t="s">
        <v>97</v>
      </c>
      <c r="E69" s="212" t="s">
        <v>97</v>
      </c>
      <c r="F69" s="212" t="s">
        <v>97</v>
      </c>
      <c r="G69" s="212" t="s">
        <v>97</v>
      </c>
      <c r="H69" s="212" t="s">
        <v>97</v>
      </c>
      <c r="I69" s="212" t="s">
        <v>97</v>
      </c>
      <c r="J69" s="212" t="s">
        <v>97</v>
      </c>
      <c r="K69" s="212" t="s">
        <v>97</v>
      </c>
      <c r="L69" s="382" t="s">
        <v>97</v>
      </c>
      <c r="M69" s="382" t="s">
        <v>97</v>
      </c>
      <c r="N69" s="382" t="s">
        <v>97</v>
      </c>
      <c r="O69" s="382" t="s">
        <v>97</v>
      </c>
      <c r="P69" s="382" t="s">
        <v>97</v>
      </c>
      <c r="Q69" s="382" t="s">
        <v>97</v>
      </c>
      <c r="R69" s="159"/>
      <c r="S69" s="159"/>
    </row>
    <row r="70" spans="1:19" s="158" customFormat="1" ht="21.75" customHeight="1">
      <c r="A70" s="1109"/>
      <c r="B70" s="1110"/>
      <c r="C70" s="182" t="s">
        <v>748</v>
      </c>
      <c r="D70" s="212" t="s">
        <v>97</v>
      </c>
      <c r="E70" s="212" t="s">
        <v>97</v>
      </c>
      <c r="F70" s="212" t="s">
        <v>97</v>
      </c>
      <c r="G70" s="212" t="s">
        <v>97</v>
      </c>
      <c r="H70" s="212" t="s">
        <v>97</v>
      </c>
      <c r="I70" s="212" t="s">
        <v>97</v>
      </c>
      <c r="J70" s="212" t="s">
        <v>97</v>
      </c>
      <c r="K70" s="212" t="s">
        <v>97</v>
      </c>
      <c r="L70" s="382" t="s">
        <v>97</v>
      </c>
      <c r="M70" s="382" t="s">
        <v>97</v>
      </c>
      <c r="N70" s="382" t="s">
        <v>97</v>
      </c>
      <c r="O70" s="382" t="s">
        <v>97</v>
      </c>
      <c r="P70" s="382" t="s">
        <v>97</v>
      </c>
      <c r="Q70" s="382" t="s">
        <v>97</v>
      </c>
      <c r="R70" s="159"/>
      <c r="S70" s="159"/>
    </row>
    <row r="71" spans="1:19" s="158" customFormat="1">
      <c r="A71" s="1109" t="s">
        <v>754</v>
      </c>
      <c r="B71" s="1110" t="s">
        <v>726</v>
      </c>
      <c r="C71" s="182" t="s">
        <v>263</v>
      </c>
      <c r="D71" s="212" t="s">
        <v>97</v>
      </c>
      <c r="E71" s="212" t="s">
        <v>97</v>
      </c>
      <c r="F71" s="212" t="s">
        <v>97</v>
      </c>
      <c r="G71" s="212" t="s">
        <v>97</v>
      </c>
      <c r="H71" s="212" t="s">
        <v>97</v>
      </c>
      <c r="I71" s="212" t="s">
        <v>97</v>
      </c>
      <c r="J71" s="212" t="s">
        <v>97</v>
      </c>
      <c r="K71" s="212" t="s">
        <v>97</v>
      </c>
      <c r="L71" s="382" t="s">
        <v>97</v>
      </c>
      <c r="M71" s="382" t="s">
        <v>97</v>
      </c>
      <c r="N71" s="382" t="s">
        <v>97</v>
      </c>
      <c r="O71" s="382" t="s">
        <v>97</v>
      </c>
      <c r="P71" s="382" t="s">
        <v>97</v>
      </c>
      <c r="Q71" s="382" t="s">
        <v>97</v>
      </c>
      <c r="R71" s="159"/>
      <c r="S71" s="159"/>
    </row>
    <row r="72" spans="1:19" s="158" customFormat="1">
      <c r="A72" s="1109"/>
      <c r="B72" s="1110"/>
      <c r="C72" s="182" t="s">
        <v>746</v>
      </c>
      <c r="D72" s="212" t="s">
        <v>97</v>
      </c>
      <c r="E72" s="212" t="s">
        <v>97</v>
      </c>
      <c r="F72" s="212" t="s">
        <v>97</v>
      </c>
      <c r="G72" s="212" t="s">
        <v>97</v>
      </c>
      <c r="H72" s="212" t="s">
        <v>97</v>
      </c>
      <c r="I72" s="212" t="s">
        <v>97</v>
      </c>
      <c r="J72" s="212" t="s">
        <v>97</v>
      </c>
      <c r="K72" s="212" t="s">
        <v>97</v>
      </c>
      <c r="L72" s="382" t="s">
        <v>97</v>
      </c>
      <c r="M72" s="382" t="s">
        <v>97</v>
      </c>
      <c r="N72" s="382" t="s">
        <v>97</v>
      </c>
      <c r="O72" s="382" t="s">
        <v>97</v>
      </c>
      <c r="P72" s="382" t="s">
        <v>97</v>
      </c>
      <c r="Q72" s="382" t="s">
        <v>97</v>
      </c>
      <c r="R72" s="159"/>
      <c r="S72" s="159"/>
    </row>
    <row r="73" spans="1:19" s="158" customFormat="1" ht="12.75" customHeight="1">
      <c r="A73" s="1109"/>
      <c r="B73" s="1110"/>
      <c r="C73" s="182" t="s">
        <v>747</v>
      </c>
      <c r="D73" s="212" t="s">
        <v>97</v>
      </c>
      <c r="E73" s="212" t="s">
        <v>97</v>
      </c>
      <c r="F73" s="212" t="s">
        <v>97</v>
      </c>
      <c r="G73" s="212" t="s">
        <v>97</v>
      </c>
      <c r="H73" s="212" t="s">
        <v>97</v>
      </c>
      <c r="I73" s="212" t="s">
        <v>97</v>
      </c>
      <c r="J73" s="212" t="s">
        <v>97</v>
      </c>
      <c r="K73" s="212" t="s">
        <v>97</v>
      </c>
      <c r="L73" s="382" t="s">
        <v>97</v>
      </c>
      <c r="M73" s="382" t="s">
        <v>97</v>
      </c>
      <c r="N73" s="382" t="s">
        <v>97</v>
      </c>
      <c r="O73" s="382" t="s">
        <v>97</v>
      </c>
      <c r="P73" s="382" t="s">
        <v>97</v>
      </c>
      <c r="Q73" s="382" t="s">
        <v>97</v>
      </c>
      <c r="R73" s="159"/>
      <c r="S73" s="159"/>
    </row>
    <row r="74" spans="1:19" s="158" customFormat="1" hidden="1">
      <c r="A74" s="1109"/>
      <c r="B74" s="1110"/>
      <c r="C74" s="182" t="s">
        <v>264</v>
      </c>
      <c r="D74" s="212" t="s">
        <v>97</v>
      </c>
      <c r="E74" s="212" t="s">
        <v>97</v>
      </c>
      <c r="F74" s="212" t="s">
        <v>97</v>
      </c>
      <c r="G74" s="212" t="s">
        <v>97</v>
      </c>
      <c r="H74" s="212" t="s">
        <v>97</v>
      </c>
      <c r="I74" s="212" t="s">
        <v>97</v>
      </c>
      <c r="J74" s="212" t="s">
        <v>97</v>
      </c>
      <c r="K74" s="212" t="s">
        <v>97</v>
      </c>
      <c r="L74" s="382" t="s">
        <v>97</v>
      </c>
      <c r="M74" s="382" t="s">
        <v>97</v>
      </c>
      <c r="N74" s="382" t="s">
        <v>97</v>
      </c>
      <c r="O74" s="382" t="s">
        <v>97</v>
      </c>
      <c r="P74" s="382" t="s">
        <v>97</v>
      </c>
      <c r="Q74" s="382" t="s">
        <v>97</v>
      </c>
      <c r="R74" s="159"/>
      <c r="S74" s="159"/>
    </row>
    <row r="75" spans="1:19" s="158" customFormat="1">
      <c r="A75" s="1109" t="s">
        <v>755</v>
      </c>
      <c r="B75" s="1110" t="s">
        <v>727</v>
      </c>
      <c r="C75" s="182" t="s">
        <v>263</v>
      </c>
      <c r="D75" s="212" t="s">
        <v>97</v>
      </c>
      <c r="E75" s="212" t="s">
        <v>97</v>
      </c>
      <c r="F75" s="212" t="s">
        <v>97</v>
      </c>
      <c r="G75" s="212" t="s">
        <v>97</v>
      </c>
      <c r="H75" s="212" t="s">
        <v>97</v>
      </c>
      <c r="I75" s="212" t="s">
        <v>97</v>
      </c>
      <c r="J75" s="212" t="s">
        <v>97</v>
      </c>
      <c r="K75" s="212" t="s">
        <v>97</v>
      </c>
      <c r="L75" s="382" t="s">
        <v>97</v>
      </c>
      <c r="M75" s="382" t="s">
        <v>97</v>
      </c>
      <c r="N75" s="382" t="s">
        <v>97</v>
      </c>
      <c r="O75" s="382" t="s">
        <v>97</v>
      </c>
      <c r="P75" s="382" t="s">
        <v>97</v>
      </c>
      <c r="Q75" s="382" t="s">
        <v>97</v>
      </c>
      <c r="R75" s="159"/>
      <c r="S75" s="159"/>
    </row>
    <row r="76" spans="1:19" s="158" customFormat="1">
      <c r="A76" s="1109"/>
      <c r="B76" s="1110"/>
      <c r="C76" s="182" t="s">
        <v>746</v>
      </c>
      <c r="D76" s="212" t="s">
        <v>97</v>
      </c>
      <c r="E76" s="212" t="s">
        <v>97</v>
      </c>
      <c r="F76" s="212" t="s">
        <v>97</v>
      </c>
      <c r="G76" s="212" t="s">
        <v>97</v>
      </c>
      <c r="H76" s="212" t="s">
        <v>97</v>
      </c>
      <c r="I76" s="212" t="s">
        <v>97</v>
      </c>
      <c r="J76" s="212" t="s">
        <v>97</v>
      </c>
      <c r="K76" s="212" t="s">
        <v>97</v>
      </c>
      <c r="L76" s="382" t="s">
        <v>97</v>
      </c>
      <c r="M76" s="382" t="s">
        <v>97</v>
      </c>
      <c r="N76" s="382" t="s">
        <v>97</v>
      </c>
      <c r="O76" s="382" t="s">
        <v>97</v>
      </c>
      <c r="P76" s="382" t="s">
        <v>97</v>
      </c>
      <c r="Q76" s="382" t="s">
        <v>97</v>
      </c>
      <c r="R76" s="159"/>
      <c r="S76" s="159"/>
    </row>
    <row r="77" spans="1:19" s="158" customFormat="1">
      <c r="A77" s="1109"/>
      <c r="B77" s="1110"/>
      <c r="C77" s="182" t="s">
        <v>747</v>
      </c>
      <c r="D77" s="212" t="s">
        <v>97</v>
      </c>
      <c r="E77" s="212" t="s">
        <v>97</v>
      </c>
      <c r="F77" s="212" t="s">
        <v>97</v>
      </c>
      <c r="G77" s="212" t="s">
        <v>97</v>
      </c>
      <c r="H77" s="212" t="s">
        <v>97</v>
      </c>
      <c r="I77" s="212" t="s">
        <v>97</v>
      </c>
      <c r="J77" s="212" t="s">
        <v>97</v>
      </c>
      <c r="K77" s="212" t="s">
        <v>97</v>
      </c>
      <c r="L77" s="382" t="s">
        <v>97</v>
      </c>
      <c r="M77" s="382" t="s">
        <v>97</v>
      </c>
      <c r="N77" s="382" t="s">
        <v>97</v>
      </c>
      <c r="O77" s="382" t="s">
        <v>97</v>
      </c>
      <c r="P77" s="382" t="s">
        <v>97</v>
      </c>
      <c r="Q77" s="382" t="s">
        <v>97</v>
      </c>
      <c r="R77" s="159"/>
      <c r="S77" s="159"/>
    </row>
    <row r="78" spans="1:19" s="158" customFormat="1" ht="3.75" customHeight="1">
      <c r="A78" s="1109"/>
      <c r="B78" s="1110"/>
      <c r="C78" s="182" t="s">
        <v>748</v>
      </c>
      <c r="D78" s="212" t="s">
        <v>97</v>
      </c>
      <c r="E78" s="212" t="s">
        <v>97</v>
      </c>
      <c r="F78" s="212" t="s">
        <v>97</v>
      </c>
      <c r="G78" s="212" t="s">
        <v>97</v>
      </c>
      <c r="H78" s="212" t="s">
        <v>97</v>
      </c>
      <c r="I78" s="212" t="s">
        <v>97</v>
      </c>
      <c r="J78" s="212" t="s">
        <v>97</v>
      </c>
      <c r="K78" s="212" t="s">
        <v>97</v>
      </c>
      <c r="L78" s="382" t="s">
        <v>97</v>
      </c>
      <c r="M78" s="382" t="s">
        <v>97</v>
      </c>
      <c r="N78" s="382" t="s">
        <v>97</v>
      </c>
      <c r="O78" s="382" t="s">
        <v>97</v>
      </c>
      <c r="P78" s="382" t="s">
        <v>97</v>
      </c>
      <c r="Q78" s="382" t="s">
        <v>97</v>
      </c>
      <c r="R78" s="159"/>
      <c r="S78" s="159"/>
    </row>
    <row r="79" spans="1:19" s="158" customFormat="1">
      <c r="A79" s="1109" t="s">
        <v>756</v>
      </c>
      <c r="B79" s="1110" t="s">
        <v>729</v>
      </c>
      <c r="C79" s="182" t="s">
        <v>263</v>
      </c>
      <c r="D79" s="212" t="s">
        <v>97</v>
      </c>
      <c r="E79" s="212" t="s">
        <v>97</v>
      </c>
      <c r="F79" s="212" t="s">
        <v>97</v>
      </c>
      <c r="G79" s="212" t="s">
        <v>97</v>
      </c>
      <c r="H79" s="212" t="s">
        <v>97</v>
      </c>
      <c r="I79" s="212" t="s">
        <v>97</v>
      </c>
      <c r="J79" s="212" t="s">
        <v>97</v>
      </c>
      <c r="K79" s="212" t="s">
        <v>97</v>
      </c>
      <c r="L79" s="382" t="s">
        <v>97</v>
      </c>
      <c r="M79" s="382" t="s">
        <v>97</v>
      </c>
      <c r="N79" s="382" t="s">
        <v>97</v>
      </c>
      <c r="O79" s="382" t="s">
        <v>97</v>
      </c>
      <c r="P79" s="382" t="s">
        <v>97</v>
      </c>
      <c r="Q79" s="382" t="s">
        <v>97</v>
      </c>
      <c r="R79" s="159"/>
      <c r="S79" s="159"/>
    </row>
    <row r="80" spans="1:19" s="158" customFormat="1">
      <c r="A80" s="1109"/>
      <c r="B80" s="1110"/>
      <c r="C80" s="182" t="s">
        <v>746</v>
      </c>
      <c r="D80" s="212" t="s">
        <v>97</v>
      </c>
      <c r="E80" s="212" t="s">
        <v>97</v>
      </c>
      <c r="F80" s="212" t="s">
        <v>97</v>
      </c>
      <c r="G80" s="212" t="s">
        <v>97</v>
      </c>
      <c r="H80" s="212" t="s">
        <v>97</v>
      </c>
      <c r="I80" s="212" t="s">
        <v>97</v>
      </c>
      <c r="J80" s="212" t="s">
        <v>97</v>
      </c>
      <c r="K80" s="212" t="s">
        <v>97</v>
      </c>
      <c r="L80" s="382" t="s">
        <v>97</v>
      </c>
      <c r="M80" s="382" t="s">
        <v>97</v>
      </c>
      <c r="N80" s="382" t="s">
        <v>97</v>
      </c>
      <c r="O80" s="382" t="s">
        <v>97</v>
      </c>
      <c r="P80" s="382" t="s">
        <v>97</v>
      </c>
      <c r="Q80" s="382" t="s">
        <v>97</v>
      </c>
      <c r="R80" s="159"/>
      <c r="S80" s="159"/>
    </row>
    <row r="81" spans="1:19" s="158" customFormat="1" ht="11.25" customHeight="1">
      <c r="A81" s="1109"/>
      <c r="B81" s="1110"/>
      <c r="C81" s="182" t="s">
        <v>747</v>
      </c>
      <c r="D81" s="212" t="s">
        <v>97</v>
      </c>
      <c r="E81" s="212" t="s">
        <v>97</v>
      </c>
      <c r="F81" s="212" t="s">
        <v>97</v>
      </c>
      <c r="G81" s="212" t="s">
        <v>97</v>
      </c>
      <c r="H81" s="212" t="s">
        <v>97</v>
      </c>
      <c r="I81" s="212" t="s">
        <v>97</v>
      </c>
      <c r="J81" s="212" t="s">
        <v>97</v>
      </c>
      <c r="K81" s="212" t="s">
        <v>97</v>
      </c>
      <c r="L81" s="382" t="s">
        <v>97</v>
      </c>
      <c r="M81" s="382" t="s">
        <v>97</v>
      </c>
      <c r="N81" s="382" t="s">
        <v>97</v>
      </c>
      <c r="O81" s="382" t="s">
        <v>97</v>
      </c>
      <c r="P81" s="382" t="s">
        <v>97</v>
      </c>
      <c r="Q81" s="382" t="s">
        <v>97</v>
      </c>
      <c r="R81" s="159"/>
      <c r="S81" s="159"/>
    </row>
    <row r="82" spans="1:19" s="158" customFormat="1" ht="20.25" hidden="1" customHeight="1">
      <c r="A82" s="1109"/>
      <c r="B82" s="1110"/>
      <c r="C82" s="182" t="s">
        <v>748</v>
      </c>
      <c r="D82" s="212" t="s">
        <v>97</v>
      </c>
      <c r="E82" s="212" t="s">
        <v>97</v>
      </c>
      <c r="F82" s="212" t="s">
        <v>97</v>
      </c>
      <c r="G82" s="212" t="s">
        <v>97</v>
      </c>
      <c r="H82" s="212" t="s">
        <v>97</v>
      </c>
      <c r="I82" s="212" t="s">
        <v>97</v>
      </c>
      <c r="J82" s="212" t="s">
        <v>97</v>
      </c>
      <c r="K82" s="212" t="s">
        <v>97</v>
      </c>
      <c r="L82" s="382" t="s">
        <v>97</v>
      </c>
      <c r="M82" s="382" t="s">
        <v>97</v>
      </c>
      <c r="N82" s="382" t="s">
        <v>97</v>
      </c>
      <c r="O82" s="382" t="s">
        <v>97</v>
      </c>
      <c r="P82" s="382" t="s">
        <v>97</v>
      </c>
      <c r="Q82" s="382" t="s">
        <v>97</v>
      </c>
      <c r="R82" s="159"/>
      <c r="S82" s="159"/>
    </row>
    <row r="83" spans="1:19" s="158" customFormat="1" ht="89.25" customHeight="1">
      <c r="A83" s="183" t="s">
        <v>141</v>
      </c>
      <c r="B83" s="184" t="s">
        <v>757</v>
      </c>
      <c r="C83" s="182" t="s">
        <v>97</v>
      </c>
      <c r="D83" s="212" t="s">
        <v>97</v>
      </c>
      <c r="E83" s="212" t="s">
        <v>97</v>
      </c>
      <c r="F83" s="212" t="s">
        <v>97</v>
      </c>
      <c r="G83" s="212" t="s">
        <v>97</v>
      </c>
      <c r="H83" s="212" t="s">
        <v>97</v>
      </c>
      <c r="I83" s="212" t="s">
        <v>97</v>
      </c>
      <c r="J83" s="212" t="s">
        <v>97</v>
      </c>
      <c r="K83" s="212" t="s">
        <v>97</v>
      </c>
      <c r="L83" s="382" t="s">
        <v>97</v>
      </c>
      <c r="M83" s="382" t="s">
        <v>97</v>
      </c>
      <c r="N83" s="382" t="s">
        <v>97</v>
      </c>
      <c r="O83" s="382" t="s">
        <v>97</v>
      </c>
      <c r="P83" s="382" t="s">
        <v>97</v>
      </c>
      <c r="Q83" s="382" t="s">
        <v>97</v>
      </c>
      <c r="R83" s="159"/>
      <c r="S83" s="159"/>
    </row>
    <row r="84" spans="1:19" s="158" customFormat="1" ht="50.25" customHeight="1">
      <c r="A84" s="1109" t="s">
        <v>143</v>
      </c>
      <c r="B84" s="1110" t="s">
        <v>722</v>
      </c>
      <c r="C84" s="182" t="s">
        <v>723</v>
      </c>
      <c r="D84" s="212" t="s">
        <v>97</v>
      </c>
      <c r="E84" s="212" t="s">
        <v>97</v>
      </c>
      <c r="F84" s="212" t="s">
        <v>97</v>
      </c>
      <c r="G84" s="212" t="s">
        <v>97</v>
      </c>
      <c r="H84" s="212" t="s">
        <v>97</v>
      </c>
      <c r="I84" s="212" t="s">
        <v>97</v>
      </c>
      <c r="J84" s="212" t="s">
        <v>97</v>
      </c>
      <c r="K84" s="212" t="s">
        <v>97</v>
      </c>
      <c r="L84" s="382" t="s">
        <v>97</v>
      </c>
      <c r="M84" s="382" t="s">
        <v>97</v>
      </c>
      <c r="N84" s="382" t="s">
        <v>97</v>
      </c>
      <c r="O84" s="382" t="s">
        <v>97</v>
      </c>
      <c r="P84" s="382" t="s">
        <v>97</v>
      </c>
      <c r="Q84" s="382" t="s">
        <v>97</v>
      </c>
      <c r="R84" s="159"/>
      <c r="S84" s="159"/>
    </row>
    <row r="85" spans="1:19" s="158" customFormat="1" ht="40.5" customHeight="1">
      <c r="A85" s="1109"/>
      <c r="B85" s="1110"/>
      <c r="C85" s="182" t="s">
        <v>724</v>
      </c>
      <c r="D85" s="212" t="s">
        <v>97</v>
      </c>
      <c r="E85" s="212" t="s">
        <v>97</v>
      </c>
      <c r="F85" s="212" t="s">
        <v>97</v>
      </c>
      <c r="G85" s="212" t="s">
        <v>97</v>
      </c>
      <c r="H85" s="212" t="s">
        <v>97</v>
      </c>
      <c r="I85" s="212" t="s">
        <v>97</v>
      </c>
      <c r="J85" s="212" t="s">
        <v>97</v>
      </c>
      <c r="K85" s="212" t="s">
        <v>97</v>
      </c>
      <c r="L85" s="382" t="s">
        <v>97</v>
      </c>
      <c r="M85" s="382" t="s">
        <v>97</v>
      </c>
      <c r="N85" s="382" t="s">
        <v>97</v>
      </c>
      <c r="O85" s="382" t="s">
        <v>97</v>
      </c>
      <c r="P85" s="382" t="s">
        <v>97</v>
      </c>
      <c r="Q85" s="382" t="s">
        <v>97</v>
      </c>
      <c r="R85" s="159"/>
      <c r="S85" s="159"/>
    </row>
    <row r="86" spans="1:19" s="158" customFormat="1" ht="33.75" customHeight="1">
      <c r="A86" s="1109" t="s">
        <v>145</v>
      </c>
      <c r="B86" s="1110" t="s">
        <v>725</v>
      </c>
      <c r="C86" s="182" t="s">
        <v>723</v>
      </c>
      <c r="D86" s="212" t="s">
        <v>97</v>
      </c>
      <c r="E86" s="212" t="s">
        <v>97</v>
      </c>
      <c r="F86" s="212" t="s">
        <v>97</v>
      </c>
      <c r="G86" s="212" t="s">
        <v>97</v>
      </c>
      <c r="H86" s="212" t="s">
        <v>97</v>
      </c>
      <c r="I86" s="212" t="s">
        <v>97</v>
      </c>
      <c r="J86" s="212" t="s">
        <v>97</v>
      </c>
      <c r="K86" s="212" t="s">
        <v>97</v>
      </c>
      <c r="L86" s="382" t="s">
        <v>97</v>
      </c>
      <c r="M86" s="382" t="s">
        <v>97</v>
      </c>
      <c r="N86" s="382" t="s">
        <v>97</v>
      </c>
      <c r="O86" s="382" t="s">
        <v>97</v>
      </c>
      <c r="P86" s="382" t="s">
        <v>97</v>
      </c>
      <c r="Q86" s="382" t="s">
        <v>97</v>
      </c>
      <c r="R86" s="159"/>
      <c r="S86" s="159"/>
    </row>
    <row r="87" spans="1:19" s="158" customFormat="1" ht="25.5" customHeight="1">
      <c r="A87" s="1109"/>
      <c r="B87" s="1110"/>
      <c r="C87" s="182" t="s">
        <v>724</v>
      </c>
      <c r="D87" s="212" t="s">
        <v>97</v>
      </c>
      <c r="E87" s="212" t="s">
        <v>97</v>
      </c>
      <c r="F87" s="212" t="s">
        <v>97</v>
      </c>
      <c r="G87" s="212" t="s">
        <v>97</v>
      </c>
      <c r="H87" s="212" t="s">
        <v>97</v>
      </c>
      <c r="I87" s="212" t="s">
        <v>97</v>
      </c>
      <c r="J87" s="212" t="s">
        <v>97</v>
      </c>
      <c r="K87" s="212" t="s">
        <v>97</v>
      </c>
      <c r="L87" s="382" t="s">
        <v>97</v>
      </c>
      <c r="M87" s="382" t="s">
        <v>97</v>
      </c>
      <c r="N87" s="382" t="s">
        <v>97</v>
      </c>
      <c r="O87" s="382" t="s">
        <v>97</v>
      </c>
      <c r="P87" s="382" t="s">
        <v>97</v>
      </c>
      <c r="Q87" s="382" t="s">
        <v>97</v>
      </c>
      <c r="R87" s="159"/>
      <c r="S87" s="159"/>
    </row>
    <row r="88" spans="1:19" s="158" customFormat="1" ht="25.5" customHeight="1">
      <c r="A88" s="1109" t="s">
        <v>148</v>
      </c>
      <c r="B88" s="1110" t="s">
        <v>726</v>
      </c>
      <c r="C88" s="182" t="s">
        <v>723</v>
      </c>
      <c r="D88" s="212" t="s">
        <v>97</v>
      </c>
      <c r="E88" s="212" t="s">
        <v>97</v>
      </c>
      <c r="F88" s="212" t="s">
        <v>97</v>
      </c>
      <c r="G88" s="212" t="s">
        <v>97</v>
      </c>
      <c r="H88" s="212" t="s">
        <v>97</v>
      </c>
      <c r="I88" s="212" t="s">
        <v>97</v>
      </c>
      <c r="J88" s="212" t="s">
        <v>97</v>
      </c>
      <c r="K88" s="212" t="s">
        <v>97</v>
      </c>
      <c r="L88" s="382" t="s">
        <v>97</v>
      </c>
      <c r="M88" s="382" t="s">
        <v>97</v>
      </c>
      <c r="N88" s="382" t="s">
        <v>97</v>
      </c>
      <c r="O88" s="382" t="s">
        <v>97</v>
      </c>
      <c r="P88" s="382" t="s">
        <v>97</v>
      </c>
      <c r="Q88" s="382" t="s">
        <v>97</v>
      </c>
      <c r="R88" s="159"/>
      <c r="S88" s="159"/>
    </row>
    <row r="89" spans="1:19" s="158" customFormat="1" ht="24" customHeight="1">
      <c r="A89" s="1109"/>
      <c r="B89" s="1110"/>
      <c r="C89" s="182" t="s">
        <v>724</v>
      </c>
      <c r="D89" s="212" t="s">
        <v>97</v>
      </c>
      <c r="E89" s="212" t="s">
        <v>97</v>
      </c>
      <c r="F89" s="212" t="s">
        <v>97</v>
      </c>
      <c r="G89" s="212" t="s">
        <v>97</v>
      </c>
      <c r="H89" s="212" t="s">
        <v>97</v>
      </c>
      <c r="I89" s="212" t="s">
        <v>97</v>
      </c>
      <c r="J89" s="212" t="s">
        <v>97</v>
      </c>
      <c r="K89" s="212" t="s">
        <v>97</v>
      </c>
      <c r="L89" s="382" t="s">
        <v>97</v>
      </c>
      <c r="M89" s="382" t="s">
        <v>97</v>
      </c>
      <c r="N89" s="382" t="s">
        <v>97</v>
      </c>
      <c r="O89" s="382" t="s">
        <v>97</v>
      </c>
      <c r="P89" s="382" t="s">
        <v>97</v>
      </c>
      <c r="Q89" s="382" t="s">
        <v>97</v>
      </c>
      <c r="R89" s="159"/>
      <c r="S89" s="159"/>
    </row>
    <row r="90" spans="1:19" s="158" customFormat="1" ht="25.5" customHeight="1">
      <c r="A90" s="1109" t="s">
        <v>758</v>
      </c>
      <c r="B90" s="1110" t="s">
        <v>727</v>
      </c>
      <c r="C90" s="182" t="s">
        <v>723</v>
      </c>
      <c r="D90" s="212" t="s">
        <v>97</v>
      </c>
      <c r="E90" s="212" t="s">
        <v>97</v>
      </c>
      <c r="F90" s="212" t="s">
        <v>97</v>
      </c>
      <c r="G90" s="212" t="s">
        <v>97</v>
      </c>
      <c r="H90" s="212" t="s">
        <v>97</v>
      </c>
      <c r="I90" s="212" t="s">
        <v>97</v>
      </c>
      <c r="J90" s="212" t="s">
        <v>97</v>
      </c>
      <c r="K90" s="212" t="s">
        <v>97</v>
      </c>
      <c r="L90" s="382" t="s">
        <v>97</v>
      </c>
      <c r="M90" s="382" t="s">
        <v>97</v>
      </c>
      <c r="N90" s="382" t="s">
        <v>97</v>
      </c>
      <c r="O90" s="382" t="s">
        <v>97</v>
      </c>
      <c r="P90" s="382" t="s">
        <v>97</v>
      </c>
      <c r="Q90" s="382" t="s">
        <v>97</v>
      </c>
      <c r="R90" s="159"/>
      <c r="S90" s="159"/>
    </row>
    <row r="91" spans="1:19" s="158" customFormat="1" ht="27.75" customHeight="1">
      <c r="A91" s="1109"/>
      <c r="B91" s="1110"/>
      <c r="C91" s="182" t="s">
        <v>724</v>
      </c>
      <c r="D91" s="212" t="s">
        <v>97</v>
      </c>
      <c r="E91" s="212" t="s">
        <v>97</v>
      </c>
      <c r="F91" s="212" t="s">
        <v>97</v>
      </c>
      <c r="G91" s="212" t="s">
        <v>97</v>
      </c>
      <c r="H91" s="212" t="s">
        <v>97</v>
      </c>
      <c r="I91" s="212" t="s">
        <v>97</v>
      </c>
      <c r="J91" s="212" t="s">
        <v>97</v>
      </c>
      <c r="K91" s="212" t="s">
        <v>97</v>
      </c>
      <c r="L91" s="382" t="s">
        <v>97</v>
      </c>
      <c r="M91" s="382" t="s">
        <v>97</v>
      </c>
      <c r="N91" s="382" t="s">
        <v>97</v>
      </c>
      <c r="O91" s="382" t="s">
        <v>97</v>
      </c>
      <c r="P91" s="382" t="s">
        <v>97</v>
      </c>
      <c r="Q91" s="382" t="s">
        <v>97</v>
      </c>
      <c r="R91" s="159"/>
      <c r="S91" s="159"/>
    </row>
    <row r="92" spans="1:19" s="158" customFormat="1" ht="28.5" customHeight="1">
      <c r="A92" s="1109" t="s">
        <v>759</v>
      </c>
      <c r="B92" s="1110" t="s">
        <v>729</v>
      </c>
      <c r="C92" s="182" t="s">
        <v>723</v>
      </c>
      <c r="D92" s="212" t="s">
        <v>97</v>
      </c>
      <c r="E92" s="212" t="s">
        <v>97</v>
      </c>
      <c r="F92" s="212" t="s">
        <v>97</v>
      </c>
      <c r="G92" s="212" t="s">
        <v>97</v>
      </c>
      <c r="H92" s="212" t="s">
        <v>97</v>
      </c>
      <c r="I92" s="212" t="s">
        <v>97</v>
      </c>
      <c r="J92" s="212" t="s">
        <v>97</v>
      </c>
      <c r="K92" s="212" t="s">
        <v>97</v>
      </c>
      <c r="L92" s="382" t="s">
        <v>97</v>
      </c>
      <c r="M92" s="382" t="s">
        <v>97</v>
      </c>
      <c r="N92" s="382" t="s">
        <v>97</v>
      </c>
      <c r="O92" s="382" t="s">
        <v>97</v>
      </c>
      <c r="P92" s="382" t="s">
        <v>97</v>
      </c>
      <c r="Q92" s="382" t="s">
        <v>97</v>
      </c>
      <c r="R92" s="159"/>
      <c r="S92" s="159"/>
    </row>
    <row r="93" spans="1:19" s="158" customFormat="1" ht="28.5" customHeight="1">
      <c r="A93" s="1109"/>
      <c r="B93" s="1110"/>
      <c r="C93" s="182" t="s">
        <v>724</v>
      </c>
      <c r="D93" s="212" t="s">
        <v>97</v>
      </c>
      <c r="E93" s="212" t="s">
        <v>97</v>
      </c>
      <c r="F93" s="212" t="s">
        <v>97</v>
      </c>
      <c r="G93" s="212" t="s">
        <v>97</v>
      </c>
      <c r="H93" s="212" t="s">
        <v>97</v>
      </c>
      <c r="I93" s="212" t="s">
        <v>97</v>
      </c>
      <c r="J93" s="212" t="s">
        <v>97</v>
      </c>
      <c r="K93" s="212" t="s">
        <v>97</v>
      </c>
      <c r="L93" s="382" t="s">
        <v>97</v>
      </c>
      <c r="M93" s="382" t="s">
        <v>97</v>
      </c>
      <c r="N93" s="382" t="s">
        <v>97</v>
      </c>
      <c r="O93" s="382" t="s">
        <v>97</v>
      </c>
      <c r="P93" s="382" t="s">
        <v>97</v>
      </c>
      <c r="Q93" s="382" t="s">
        <v>97</v>
      </c>
      <c r="R93" s="159"/>
      <c r="S93" s="159"/>
    </row>
    <row r="94" spans="1:19" s="158" customFormat="1" ht="47.25" customHeight="1">
      <c r="A94" s="1109" t="s">
        <v>150</v>
      </c>
      <c r="B94" s="1110" t="s">
        <v>730</v>
      </c>
      <c r="C94" s="182" t="s">
        <v>723</v>
      </c>
      <c r="D94" s="212" t="s">
        <v>97</v>
      </c>
      <c r="E94" s="212" t="s">
        <v>97</v>
      </c>
      <c r="F94" s="212" t="s">
        <v>97</v>
      </c>
      <c r="G94" s="212" t="s">
        <v>97</v>
      </c>
      <c r="H94" s="212" t="s">
        <v>97</v>
      </c>
      <c r="I94" s="212" t="s">
        <v>97</v>
      </c>
      <c r="J94" s="212" t="s">
        <v>97</v>
      </c>
      <c r="K94" s="212" t="s">
        <v>97</v>
      </c>
      <c r="L94" s="382" t="s">
        <v>97</v>
      </c>
      <c r="M94" s="382" t="s">
        <v>97</v>
      </c>
      <c r="N94" s="382" t="s">
        <v>97</v>
      </c>
      <c r="O94" s="382" t="s">
        <v>97</v>
      </c>
      <c r="P94" s="382" t="s">
        <v>97</v>
      </c>
      <c r="Q94" s="382" t="s">
        <v>97</v>
      </c>
      <c r="R94" s="159"/>
      <c r="S94" s="159"/>
    </row>
    <row r="95" spans="1:19" s="158" customFormat="1" ht="44.25" customHeight="1">
      <c r="A95" s="1109"/>
      <c r="B95" s="1110"/>
      <c r="C95" s="182" t="s">
        <v>724</v>
      </c>
      <c r="D95" s="212" t="s">
        <v>97</v>
      </c>
      <c r="E95" s="212" t="s">
        <v>97</v>
      </c>
      <c r="F95" s="212" t="s">
        <v>97</v>
      </c>
      <c r="G95" s="212" t="s">
        <v>97</v>
      </c>
      <c r="H95" s="212" t="s">
        <v>97</v>
      </c>
      <c r="I95" s="212" t="s">
        <v>97</v>
      </c>
      <c r="J95" s="212" t="s">
        <v>97</v>
      </c>
      <c r="K95" s="212" t="s">
        <v>97</v>
      </c>
      <c r="L95" s="382" t="s">
        <v>97</v>
      </c>
      <c r="M95" s="382" t="s">
        <v>97</v>
      </c>
      <c r="N95" s="382" t="s">
        <v>97</v>
      </c>
      <c r="O95" s="382" t="s">
        <v>97</v>
      </c>
      <c r="P95" s="382" t="s">
        <v>97</v>
      </c>
      <c r="Q95" s="382" t="s">
        <v>97</v>
      </c>
      <c r="R95" s="159"/>
      <c r="S95" s="159"/>
    </row>
    <row r="96" spans="1:19" s="158" customFormat="1" ht="25.5" customHeight="1">
      <c r="A96" s="1109" t="s">
        <v>152</v>
      </c>
      <c r="B96" s="1110" t="s">
        <v>725</v>
      </c>
      <c r="C96" s="182" t="s">
        <v>723</v>
      </c>
      <c r="D96" s="212" t="s">
        <v>97</v>
      </c>
      <c r="E96" s="212" t="s">
        <v>97</v>
      </c>
      <c r="F96" s="212" t="s">
        <v>97</v>
      </c>
      <c r="G96" s="212" t="s">
        <v>97</v>
      </c>
      <c r="H96" s="212" t="s">
        <v>97</v>
      </c>
      <c r="I96" s="212" t="s">
        <v>97</v>
      </c>
      <c r="J96" s="212" t="s">
        <v>97</v>
      </c>
      <c r="K96" s="212" t="s">
        <v>97</v>
      </c>
      <c r="L96" s="382" t="s">
        <v>97</v>
      </c>
      <c r="M96" s="382" t="s">
        <v>97</v>
      </c>
      <c r="N96" s="382" t="s">
        <v>97</v>
      </c>
      <c r="O96" s="382" t="s">
        <v>97</v>
      </c>
      <c r="P96" s="382" t="s">
        <v>97</v>
      </c>
      <c r="Q96" s="382" t="s">
        <v>97</v>
      </c>
      <c r="R96" s="159"/>
      <c r="S96" s="159"/>
    </row>
    <row r="97" spans="1:19" s="158" customFormat="1" ht="24.75" customHeight="1">
      <c r="A97" s="1109"/>
      <c r="B97" s="1110"/>
      <c r="C97" s="182" t="s">
        <v>724</v>
      </c>
      <c r="D97" s="212" t="s">
        <v>97</v>
      </c>
      <c r="E97" s="212" t="s">
        <v>97</v>
      </c>
      <c r="F97" s="212" t="s">
        <v>97</v>
      </c>
      <c r="G97" s="212" t="s">
        <v>97</v>
      </c>
      <c r="H97" s="212" t="s">
        <v>97</v>
      </c>
      <c r="I97" s="212" t="s">
        <v>97</v>
      </c>
      <c r="J97" s="212" t="s">
        <v>97</v>
      </c>
      <c r="K97" s="212" t="s">
        <v>97</v>
      </c>
      <c r="L97" s="382" t="s">
        <v>97</v>
      </c>
      <c r="M97" s="382" t="s">
        <v>97</v>
      </c>
      <c r="N97" s="382" t="s">
        <v>97</v>
      </c>
      <c r="O97" s="382" t="s">
        <v>97</v>
      </c>
      <c r="P97" s="382" t="s">
        <v>97</v>
      </c>
      <c r="Q97" s="382" t="s">
        <v>97</v>
      </c>
      <c r="R97" s="159"/>
      <c r="S97" s="159"/>
    </row>
    <row r="98" spans="1:19" s="158" customFormat="1" ht="24" customHeight="1">
      <c r="A98" s="1109" t="s">
        <v>154</v>
      </c>
      <c r="B98" s="1110" t="s">
        <v>726</v>
      </c>
      <c r="C98" s="182" t="s">
        <v>723</v>
      </c>
      <c r="D98" s="212" t="s">
        <v>97</v>
      </c>
      <c r="E98" s="212" t="s">
        <v>97</v>
      </c>
      <c r="F98" s="212" t="s">
        <v>97</v>
      </c>
      <c r="G98" s="212" t="s">
        <v>97</v>
      </c>
      <c r="H98" s="212" t="s">
        <v>97</v>
      </c>
      <c r="I98" s="212" t="s">
        <v>97</v>
      </c>
      <c r="J98" s="212" t="s">
        <v>97</v>
      </c>
      <c r="K98" s="212" t="s">
        <v>97</v>
      </c>
      <c r="L98" s="382" t="s">
        <v>97</v>
      </c>
      <c r="M98" s="382" t="s">
        <v>97</v>
      </c>
      <c r="N98" s="382" t="s">
        <v>97</v>
      </c>
      <c r="O98" s="382" t="s">
        <v>97</v>
      </c>
      <c r="P98" s="382" t="s">
        <v>97</v>
      </c>
      <c r="Q98" s="382" t="s">
        <v>97</v>
      </c>
      <c r="R98" s="159"/>
      <c r="S98" s="159"/>
    </row>
    <row r="99" spans="1:19" s="158" customFormat="1" ht="24" customHeight="1">
      <c r="A99" s="1109"/>
      <c r="B99" s="1110"/>
      <c r="C99" s="182" t="s">
        <v>724</v>
      </c>
      <c r="D99" s="212" t="s">
        <v>97</v>
      </c>
      <c r="E99" s="212" t="s">
        <v>97</v>
      </c>
      <c r="F99" s="212" t="s">
        <v>97</v>
      </c>
      <c r="G99" s="212" t="s">
        <v>97</v>
      </c>
      <c r="H99" s="212" t="s">
        <v>97</v>
      </c>
      <c r="I99" s="212" t="s">
        <v>97</v>
      </c>
      <c r="J99" s="212" t="s">
        <v>97</v>
      </c>
      <c r="K99" s="212" t="s">
        <v>97</v>
      </c>
      <c r="L99" s="382" t="s">
        <v>97</v>
      </c>
      <c r="M99" s="382" t="s">
        <v>97</v>
      </c>
      <c r="N99" s="382" t="s">
        <v>97</v>
      </c>
      <c r="O99" s="382" t="s">
        <v>97</v>
      </c>
      <c r="P99" s="382" t="s">
        <v>97</v>
      </c>
      <c r="Q99" s="382" t="s">
        <v>97</v>
      </c>
      <c r="R99" s="159"/>
      <c r="S99" s="159"/>
    </row>
    <row r="100" spans="1:19" s="158" customFormat="1" ht="30" customHeight="1">
      <c r="A100" s="1109" t="s">
        <v>760</v>
      </c>
      <c r="B100" s="1110" t="s">
        <v>727</v>
      </c>
      <c r="C100" s="182" t="s">
        <v>723</v>
      </c>
      <c r="D100" s="212" t="s">
        <v>97</v>
      </c>
      <c r="E100" s="212" t="s">
        <v>97</v>
      </c>
      <c r="F100" s="212" t="s">
        <v>97</v>
      </c>
      <c r="G100" s="212" t="s">
        <v>97</v>
      </c>
      <c r="H100" s="212" t="s">
        <v>97</v>
      </c>
      <c r="I100" s="212" t="s">
        <v>97</v>
      </c>
      <c r="J100" s="212" t="s">
        <v>97</v>
      </c>
      <c r="K100" s="212" t="s">
        <v>97</v>
      </c>
      <c r="L100" s="382" t="s">
        <v>97</v>
      </c>
      <c r="M100" s="382" t="s">
        <v>97</v>
      </c>
      <c r="N100" s="382" t="s">
        <v>97</v>
      </c>
      <c r="O100" s="382" t="s">
        <v>97</v>
      </c>
      <c r="P100" s="382" t="s">
        <v>97</v>
      </c>
      <c r="Q100" s="382" t="s">
        <v>97</v>
      </c>
      <c r="R100" s="159"/>
      <c r="S100" s="159"/>
    </row>
    <row r="101" spans="1:19" s="158" customFormat="1" ht="30" customHeight="1">
      <c r="A101" s="1109"/>
      <c r="B101" s="1110"/>
      <c r="C101" s="182" t="s">
        <v>724</v>
      </c>
      <c r="D101" s="212" t="s">
        <v>97</v>
      </c>
      <c r="E101" s="212" t="s">
        <v>97</v>
      </c>
      <c r="F101" s="212" t="s">
        <v>97</v>
      </c>
      <c r="G101" s="212" t="s">
        <v>97</v>
      </c>
      <c r="H101" s="212" t="s">
        <v>97</v>
      </c>
      <c r="I101" s="212" t="s">
        <v>97</v>
      </c>
      <c r="J101" s="212" t="s">
        <v>97</v>
      </c>
      <c r="K101" s="212" t="s">
        <v>97</v>
      </c>
      <c r="L101" s="382" t="s">
        <v>97</v>
      </c>
      <c r="M101" s="382" t="s">
        <v>97</v>
      </c>
      <c r="N101" s="382" t="s">
        <v>97</v>
      </c>
      <c r="O101" s="382" t="s">
        <v>97</v>
      </c>
      <c r="P101" s="382" t="s">
        <v>97</v>
      </c>
      <c r="Q101" s="382" t="s">
        <v>97</v>
      </c>
      <c r="R101" s="159"/>
      <c r="S101" s="159"/>
    </row>
    <row r="102" spans="1:19" s="158" customFormat="1" ht="42.75" customHeight="1">
      <c r="A102" s="1109" t="s">
        <v>761</v>
      </c>
      <c r="B102" s="1110" t="s">
        <v>729</v>
      </c>
      <c r="C102" s="182" t="s">
        <v>723</v>
      </c>
      <c r="D102" s="212" t="s">
        <v>97</v>
      </c>
      <c r="E102" s="212" t="s">
        <v>97</v>
      </c>
      <c r="F102" s="212" t="s">
        <v>97</v>
      </c>
      <c r="G102" s="212" t="s">
        <v>97</v>
      </c>
      <c r="H102" s="212" t="s">
        <v>97</v>
      </c>
      <c r="I102" s="212" t="s">
        <v>97</v>
      </c>
      <c r="J102" s="212" t="s">
        <v>97</v>
      </c>
      <c r="K102" s="212" t="s">
        <v>97</v>
      </c>
      <c r="L102" s="382" t="s">
        <v>97</v>
      </c>
      <c r="M102" s="382" t="s">
        <v>97</v>
      </c>
      <c r="N102" s="382" t="s">
        <v>97</v>
      </c>
      <c r="O102" s="382" t="s">
        <v>97</v>
      </c>
      <c r="P102" s="382" t="s">
        <v>97</v>
      </c>
      <c r="Q102" s="382" t="s">
        <v>97</v>
      </c>
      <c r="R102" s="159"/>
      <c r="S102" s="159"/>
    </row>
    <row r="103" spans="1:19" s="158" customFormat="1" ht="16.5" customHeight="1">
      <c r="A103" s="1109"/>
      <c r="B103" s="1110"/>
      <c r="C103" s="182" t="s">
        <v>724</v>
      </c>
      <c r="D103" s="212" t="s">
        <v>97</v>
      </c>
      <c r="E103" s="212" t="s">
        <v>97</v>
      </c>
      <c r="F103" s="212" t="s">
        <v>97</v>
      </c>
      <c r="G103" s="212" t="s">
        <v>97</v>
      </c>
      <c r="H103" s="212" t="s">
        <v>97</v>
      </c>
      <c r="I103" s="212" t="s">
        <v>97</v>
      </c>
      <c r="J103" s="212" t="s">
        <v>97</v>
      </c>
      <c r="K103" s="212" t="s">
        <v>97</v>
      </c>
      <c r="L103" s="382" t="s">
        <v>97</v>
      </c>
      <c r="M103" s="382" t="s">
        <v>97</v>
      </c>
      <c r="N103" s="382" t="s">
        <v>97</v>
      </c>
      <c r="O103" s="382" t="s">
        <v>97</v>
      </c>
      <c r="P103" s="382" t="s">
        <v>97</v>
      </c>
      <c r="Q103" s="382" t="s">
        <v>97</v>
      </c>
      <c r="R103" s="159"/>
      <c r="S103" s="159"/>
    </row>
    <row r="104" spans="1:19" s="158" customFormat="1" ht="36" customHeight="1">
      <c r="A104" s="1109" t="s">
        <v>156</v>
      </c>
      <c r="B104" s="1110" t="s">
        <v>733</v>
      </c>
      <c r="C104" s="182" t="s">
        <v>723</v>
      </c>
      <c r="D104" s="212" t="s">
        <v>97</v>
      </c>
      <c r="E104" s="212" t="s">
        <v>97</v>
      </c>
      <c r="F104" s="212" t="s">
        <v>97</v>
      </c>
      <c r="G104" s="212" t="s">
        <v>97</v>
      </c>
      <c r="H104" s="212" t="s">
        <v>97</v>
      </c>
      <c r="I104" s="212" t="s">
        <v>97</v>
      </c>
      <c r="J104" s="212" t="s">
        <v>97</v>
      </c>
      <c r="K104" s="212" t="s">
        <v>97</v>
      </c>
      <c r="L104" s="382" t="s">
        <v>97</v>
      </c>
      <c r="M104" s="382" t="s">
        <v>97</v>
      </c>
      <c r="N104" s="382" t="s">
        <v>97</v>
      </c>
      <c r="O104" s="382" t="s">
        <v>97</v>
      </c>
      <c r="P104" s="382" t="s">
        <v>97</v>
      </c>
      <c r="Q104" s="382" t="s">
        <v>97</v>
      </c>
      <c r="R104" s="159"/>
      <c r="S104" s="159"/>
    </row>
    <row r="105" spans="1:19" s="158" customFormat="1" ht="35.25" customHeight="1">
      <c r="A105" s="1109"/>
      <c r="B105" s="1110"/>
      <c r="C105" s="182" t="s">
        <v>724</v>
      </c>
      <c r="D105" s="212" t="s">
        <v>97</v>
      </c>
      <c r="E105" s="212" t="s">
        <v>97</v>
      </c>
      <c r="F105" s="212" t="s">
        <v>97</v>
      </c>
      <c r="G105" s="212" t="s">
        <v>97</v>
      </c>
      <c r="H105" s="212" t="s">
        <v>97</v>
      </c>
      <c r="I105" s="212" t="s">
        <v>97</v>
      </c>
      <c r="J105" s="212" t="s">
        <v>97</v>
      </c>
      <c r="K105" s="212" t="s">
        <v>97</v>
      </c>
      <c r="L105" s="382" t="s">
        <v>97</v>
      </c>
      <c r="M105" s="382" t="s">
        <v>97</v>
      </c>
      <c r="N105" s="382" t="s">
        <v>97</v>
      </c>
      <c r="O105" s="382" t="s">
        <v>97</v>
      </c>
      <c r="P105" s="382" t="s">
        <v>97</v>
      </c>
      <c r="Q105" s="382" t="s">
        <v>97</v>
      </c>
      <c r="R105" s="159"/>
      <c r="S105" s="159"/>
    </row>
    <row r="106" spans="1:19" s="158" customFormat="1" ht="24" customHeight="1">
      <c r="A106" s="1109" t="s">
        <v>158</v>
      </c>
      <c r="B106" s="1110" t="s">
        <v>725</v>
      </c>
      <c r="C106" s="182" t="s">
        <v>723</v>
      </c>
      <c r="D106" s="212" t="s">
        <v>97</v>
      </c>
      <c r="E106" s="212" t="s">
        <v>97</v>
      </c>
      <c r="F106" s="212" t="s">
        <v>97</v>
      </c>
      <c r="G106" s="212" t="s">
        <v>97</v>
      </c>
      <c r="H106" s="212" t="s">
        <v>97</v>
      </c>
      <c r="I106" s="212" t="s">
        <v>97</v>
      </c>
      <c r="J106" s="212" t="s">
        <v>97</v>
      </c>
      <c r="K106" s="212" t="s">
        <v>97</v>
      </c>
      <c r="L106" s="382" t="s">
        <v>97</v>
      </c>
      <c r="M106" s="382" t="s">
        <v>97</v>
      </c>
      <c r="N106" s="382" t="s">
        <v>97</v>
      </c>
      <c r="O106" s="382" t="s">
        <v>97</v>
      </c>
      <c r="P106" s="382" t="s">
        <v>97</v>
      </c>
      <c r="Q106" s="382" t="s">
        <v>97</v>
      </c>
      <c r="R106" s="159"/>
      <c r="S106" s="159"/>
    </row>
    <row r="107" spans="1:19" s="158" customFormat="1" ht="24.75" customHeight="1">
      <c r="A107" s="1109"/>
      <c r="B107" s="1110"/>
      <c r="C107" s="182" t="s">
        <v>724</v>
      </c>
      <c r="D107" s="212" t="s">
        <v>97</v>
      </c>
      <c r="E107" s="212" t="s">
        <v>97</v>
      </c>
      <c r="F107" s="212" t="s">
        <v>97</v>
      </c>
      <c r="G107" s="212" t="s">
        <v>97</v>
      </c>
      <c r="H107" s="212" t="s">
        <v>97</v>
      </c>
      <c r="I107" s="212" t="s">
        <v>97</v>
      </c>
      <c r="J107" s="212" t="s">
        <v>97</v>
      </c>
      <c r="K107" s="212" t="s">
        <v>97</v>
      </c>
      <c r="L107" s="382" t="s">
        <v>97</v>
      </c>
      <c r="M107" s="382" t="s">
        <v>97</v>
      </c>
      <c r="N107" s="382" t="s">
        <v>97</v>
      </c>
      <c r="O107" s="382" t="s">
        <v>97</v>
      </c>
      <c r="P107" s="382" t="s">
        <v>97</v>
      </c>
      <c r="Q107" s="382" t="s">
        <v>97</v>
      </c>
      <c r="R107" s="159"/>
      <c r="S107" s="159"/>
    </row>
    <row r="108" spans="1:19" s="158" customFormat="1" ht="25.5" customHeight="1">
      <c r="A108" s="1109" t="s">
        <v>160</v>
      </c>
      <c r="B108" s="1110" t="s">
        <v>726</v>
      </c>
      <c r="C108" s="182" t="s">
        <v>723</v>
      </c>
      <c r="D108" s="212" t="s">
        <v>97</v>
      </c>
      <c r="E108" s="212" t="s">
        <v>97</v>
      </c>
      <c r="F108" s="212" t="s">
        <v>97</v>
      </c>
      <c r="G108" s="212" t="s">
        <v>97</v>
      </c>
      <c r="H108" s="212" t="s">
        <v>97</v>
      </c>
      <c r="I108" s="212" t="s">
        <v>97</v>
      </c>
      <c r="J108" s="212" t="s">
        <v>97</v>
      </c>
      <c r="K108" s="212" t="s">
        <v>97</v>
      </c>
      <c r="L108" s="382" t="s">
        <v>97</v>
      </c>
      <c r="M108" s="382" t="s">
        <v>97</v>
      </c>
      <c r="N108" s="382" t="s">
        <v>97</v>
      </c>
      <c r="O108" s="382" t="s">
        <v>97</v>
      </c>
      <c r="P108" s="382" t="s">
        <v>97</v>
      </c>
      <c r="Q108" s="382" t="s">
        <v>97</v>
      </c>
      <c r="R108" s="159"/>
      <c r="S108" s="159"/>
    </row>
    <row r="109" spans="1:19" s="158" customFormat="1" ht="24.75" customHeight="1">
      <c r="A109" s="1109"/>
      <c r="B109" s="1110"/>
      <c r="C109" s="182" t="s">
        <v>724</v>
      </c>
      <c r="D109" s="212" t="s">
        <v>97</v>
      </c>
      <c r="E109" s="212" t="s">
        <v>97</v>
      </c>
      <c r="F109" s="212" t="s">
        <v>97</v>
      </c>
      <c r="G109" s="212" t="s">
        <v>97</v>
      </c>
      <c r="H109" s="212" t="s">
        <v>97</v>
      </c>
      <c r="I109" s="212" t="s">
        <v>97</v>
      </c>
      <c r="J109" s="212" t="s">
        <v>97</v>
      </c>
      <c r="K109" s="212" t="s">
        <v>97</v>
      </c>
      <c r="L109" s="382" t="s">
        <v>97</v>
      </c>
      <c r="M109" s="382" t="s">
        <v>97</v>
      </c>
      <c r="N109" s="382" t="s">
        <v>97</v>
      </c>
      <c r="O109" s="382" t="s">
        <v>97</v>
      </c>
      <c r="P109" s="382" t="s">
        <v>97</v>
      </c>
      <c r="Q109" s="382" t="s">
        <v>97</v>
      </c>
      <c r="R109" s="159"/>
      <c r="S109" s="159"/>
    </row>
    <row r="110" spans="1:19" s="158" customFormat="1" ht="28.5" customHeight="1">
      <c r="A110" s="1109" t="s">
        <v>163</v>
      </c>
      <c r="B110" s="1110" t="s">
        <v>727</v>
      </c>
      <c r="C110" s="182" t="s">
        <v>723</v>
      </c>
      <c r="D110" s="212" t="s">
        <v>97</v>
      </c>
      <c r="E110" s="212" t="s">
        <v>97</v>
      </c>
      <c r="F110" s="212" t="s">
        <v>97</v>
      </c>
      <c r="G110" s="212" t="s">
        <v>97</v>
      </c>
      <c r="H110" s="212" t="s">
        <v>97</v>
      </c>
      <c r="I110" s="212" t="s">
        <v>97</v>
      </c>
      <c r="J110" s="212" t="s">
        <v>97</v>
      </c>
      <c r="K110" s="212" t="s">
        <v>97</v>
      </c>
      <c r="L110" s="382" t="s">
        <v>97</v>
      </c>
      <c r="M110" s="382" t="s">
        <v>97</v>
      </c>
      <c r="N110" s="382" t="s">
        <v>97</v>
      </c>
      <c r="O110" s="382" t="s">
        <v>97</v>
      </c>
      <c r="P110" s="382" t="s">
        <v>97</v>
      </c>
      <c r="Q110" s="382" t="s">
        <v>97</v>
      </c>
      <c r="R110" s="159"/>
      <c r="S110" s="159"/>
    </row>
    <row r="111" spans="1:19" s="158" customFormat="1" ht="31.5" customHeight="1">
      <c r="A111" s="1109"/>
      <c r="B111" s="1110"/>
      <c r="C111" s="182" t="s">
        <v>724</v>
      </c>
      <c r="D111" s="212" t="s">
        <v>97</v>
      </c>
      <c r="E111" s="212" t="s">
        <v>97</v>
      </c>
      <c r="F111" s="212" t="s">
        <v>97</v>
      </c>
      <c r="G111" s="212" t="s">
        <v>97</v>
      </c>
      <c r="H111" s="212" t="s">
        <v>97</v>
      </c>
      <c r="I111" s="212" t="s">
        <v>97</v>
      </c>
      <c r="J111" s="212" t="s">
        <v>97</v>
      </c>
      <c r="K111" s="212" t="s">
        <v>97</v>
      </c>
      <c r="L111" s="382" t="s">
        <v>97</v>
      </c>
      <c r="M111" s="382" t="s">
        <v>97</v>
      </c>
      <c r="N111" s="382" t="s">
        <v>97</v>
      </c>
      <c r="O111" s="382" t="s">
        <v>97</v>
      </c>
      <c r="P111" s="382" t="s">
        <v>97</v>
      </c>
      <c r="Q111" s="382" t="s">
        <v>97</v>
      </c>
      <c r="R111" s="159"/>
      <c r="S111" s="159"/>
    </row>
    <row r="112" spans="1:19" s="158" customFormat="1" ht="18.75">
      <c r="A112" s="1109" t="s">
        <v>165</v>
      </c>
      <c r="B112" s="1110" t="s">
        <v>729</v>
      </c>
      <c r="C112" s="182" t="s">
        <v>723</v>
      </c>
      <c r="D112" s="212" t="s">
        <v>97</v>
      </c>
      <c r="E112" s="212" t="s">
        <v>97</v>
      </c>
      <c r="F112" s="212" t="s">
        <v>97</v>
      </c>
      <c r="G112" s="212" t="s">
        <v>97</v>
      </c>
      <c r="H112" s="212" t="s">
        <v>97</v>
      </c>
      <c r="I112" s="212" t="s">
        <v>97</v>
      </c>
      <c r="J112" s="212" t="s">
        <v>97</v>
      </c>
      <c r="K112" s="212" t="s">
        <v>97</v>
      </c>
      <c r="L112" s="382" t="s">
        <v>97</v>
      </c>
      <c r="M112" s="382" t="s">
        <v>97</v>
      </c>
      <c r="N112" s="382" t="s">
        <v>97</v>
      </c>
      <c r="O112" s="382" t="s">
        <v>97</v>
      </c>
      <c r="P112" s="382" t="s">
        <v>97</v>
      </c>
      <c r="Q112" s="382" t="s">
        <v>97</v>
      </c>
      <c r="R112" s="159"/>
      <c r="S112" s="159"/>
    </row>
    <row r="113" spans="1:19" s="158" customFormat="1" ht="38.25" customHeight="1">
      <c r="A113" s="1109"/>
      <c r="B113" s="1110"/>
      <c r="C113" s="182" t="s">
        <v>724</v>
      </c>
      <c r="D113" s="212" t="s">
        <v>97</v>
      </c>
      <c r="E113" s="212" t="s">
        <v>97</v>
      </c>
      <c r="F113" s="212" t="s">
        <v>97</v>
      </c>
      <c r="G113" s="212" t="s">
        <v>97</v>
      </c>
      <c r="H113" s="212" t="s">
        <v>97</v>
      </c>
      <c r="I113" s="212" t="s">
        <v>97</v>
      </c>
      <c r="J113" s="212" t="s">
        <v>97</v>
      </c>
      <c r="K113" s="212" t="s">
        <v>97</v>
      </c>
      <c r="L113" s="382" t="s">
        <v>97</v>
      </c>
      <c r="M113" s="382" t="s">
        <v>97</v>
      </c>
      <c r="N113" s="382" t="s">
        <v>97</v>
      </c>
      <c r="O113" s="382" t="s">
        <v>97</v>
      </c>
      <c r="P113" s="382" t="s">
        <v>97</v>
      </c>
      <c r="Q113" s="382" t="s">
        <v>97</v>
      </c>
      <c r="R113" s="159"/>
      <c r="S113" s="159"/>
    </row>
    <row r="114" spans="1:19" s="158" customFormat="1" ht="84.75" customHeight="1">
      <c r="A114" s="183" t="s">
        <v>175</v>
      </c>
      <c r="B114" s="184" t="s">
        <v>736</v>
      </c>
      <c r="C114" s="182" t="s">
        <v>737</v>
      </c>
      <c r="D114" s="212" t="s">
        <v>97</v>
      </c>
      <c r="E114" s="212" t="s">
        <v>97</v>
      </c>
      <c r="F114" s="212" t="s">
        <v>97</v>
      </c>
      <c r="G114" s="212" t="s">
        <v>97</v>
      </c>
      <c r="H114" s="212" t="s">
        <v>97</v>
      </c>
      <c r="I114" s="212" t="s">
        <v>97</v>
      </c>
      <c r="J114" s="212" t="s">
        <v>97</v>
      </c>
      <c r="K114" s="212" t="s">
        <v>97</v>
      </c>
      <c r="L114" s="382" t="s">
        <v>97</v>
      </c>
      <c r="M114" s="382" t="s">
        <v>97</v>
      </c>
      <c r="N114" s="382" t="s">
        <v>97</v>
      </c>
      <c r="O114" s="382" t="s">
        <v>97</v>
      </c>
      <c r="P114" s="382" t="s">
        <v>97</v>
      </c>
      <c r="Q114" s="382" t="s">
        <v>97</v>
      </c>
      <c r="R114" s="159"/>
      <c r="S114" s="159"/>
    </row>
    <row r="115" spans="1:19" s="158" customFormat="1" ht="38.25" customHeight="1">
      <c r="A115" s="183" t="s">
        <v>177</v>
      </c>
      <c r="B115" s="184" t="s">
        <v>738</v>
      </c>
      <c r="C115" s="182" t="s">
        <v>737</v>
      </c>
      <c r="D115" s="212" t="s">
        <v>97</v>
      </c>
      <c r="E115" s="212" t="s">
        <v>97</v>
      </c>
      <c r="F115" s="212" t="s">
        <v>97</v>
      </c>
      <c r="G115" s="212" t="s">
        <v>97</v>
      </c>
      <c r="H115" s="212" t="s">
        <v>97</v>
      </c>
      <c r="I115" s="212" t="s">
        <v>97</v>
      </c>
      <c r="J115" s="212" t="s">
        <v>97</v>
      </c>
      <c r="K115" s="212" t="s">
        <v>97</v>
      </c>
      <c r="L115" s="382" t="s">
        <v>97</v>
      </c>
      <c r="M115" s="382" t="s">
        <v>97</v>
      </c>
      <c r="N115" s="382" t="s">
        <v>97</v>
      </c>
      <c r="O115" s="382" t="s">
        <v>97</v>
      </c>
      <c r="P115" s="382" t="s">
        <v>97</v>
      </c>
      <c r="Q115" s="382" t="s">
        <v>97</v>
      </c>
      <c r="R115" s="159"/>
      <c r="S115" s="159"/>
    </row>
    <row r="116" spans="1:19" s="158" customFormat="1" ht="51" customHeight="1">
      <c r="A116" s="183" t="s">
        <v>179</v>
      </c>
      <c r="B116" s="184" t="s">
        <v>739</v>
      </c>
      <c r="C116" s="182" t="s">
        <v>737</v>
      </c>
      <c r="D116" s="212" t="s">
        <v>97</v>
      </c>
      <c r="E116" s="212" t="s">
        <v>97</v>
      </c>
      <c r="F116" s="212" t="s">
        <v>97</v>
      </c>
      <c r="G116" s="212" t="s">
        <v>97</v>
      </c>
      <c r="H116" s="212" t="s">
        <v>97</v>
      </c>
      <c r="I116" s="212" t="s">
        <v>97</v>
      </c>
      <c r="J116" s="212" t="s">
        <v>97</v>
      </c>
      <c r="K116" s="212" t="s">
        <v>97</v>
      </c>
      <c r="L116" s="382" t="s">
        <v>97</v>
      </c>
      <c r="M116" s="382" t="s">
        <v>97</v>
      </c>
      <c r="N116" s="382" t="s">
        <v>97</v>
      </c>
      <c r="O116" s="382" t="s">
        <v>97</v>
      </c>
      <c r="P116" s="382" t="s">
        <v>97</v>
      </c>
      <c r="Q116" s="382" t="s">
        <v>97</v>
      </c>
      <c r="R116" s="159"/>
      <c r="S116" s="159"/>
    </row>
    <row r="117" spans="1:19" s="158" customFormat="1" ht="55.5" customHeight="1">
      <c r="A117" s="183" t="s">
        <v>762</v>
      </c>
      <c r="B117" s="184" t="s">
        <v>741</v>
      </c>
      <c r="C117" s="182" t="s">
        <v>737</v>
      </c>
      <c r="D117" s="212" t="s">
        <v>97</v>
      </c>
      <c r="E117" s="212" t="s">
        <v>97</v>
      </c>
      <c r="F117" s="212" t="s">
        <v>97</v>
      </c>
      <c r="G117" s="212" t="s">
        <v>97</v>
      </c>
      <c r="H117" s="212" t="s">
        <v>97</v>
      </c>
      <c r="I117" s="212" t="s">
        <v>97</v>
      </c>
      <c r="J117" s="212" t="s">
        <v>97</v>
      </c>
      <c r="K117" s="212" t="s">
        <v>97</v>
      </c>
      <c r="L117" s="382" t="s">
        <v>97</v>
      </c>
      <c r="M117" s="382" t="s">
        <v>97</v>
      </c>
      <c r="N117" s="382" t="s">
        <v>97</v>
      </c>
      <c r="O117" s="382" t="s">
        <v>97</v>
      </c>
      <c r="P117" s="382" t="s">
        <v>97</v>
      </c>
      <c r="Q117" s="382" t="s">
        <v>97</v>
      </c>
      <c r="R117" s="159"/>
      <c r="S117" s="159"/>
    </row>
    <row r="118" spans="1:19" s="158" customFormat="1" ht="42" customHeight="1">
      <c r="A118" s="183" t="s">
        <v>763</v>
      </c>
      <c r="B118" s="184" t="s">
        <v>743</v>
      </c>
      <c r="C118" s="182" t="s">
        <v>737</v>
      </c>
      <c r="D118" s="212" t="s">
        <v>97</v>
      </c>
      <c r="E118" s="212" t="s">
        <v>97</v>
      </c>
      <c r="F118" s="212" t="s">
        <v>97</v>
      </c>
      <c r="G118" s="212" t="s">
        <v>97</v>
      </c>
      <c r="H118" s="212" t="s">
        <v>97</v>
      </c>
      <c r="I118" s="212" t="s">
        <v>97</v>
      </c>
      <c r="J118" s="212" t="s">
        <v>97</v>
      </c>
      <c r="K118" s="212" t="s">
        <v>97</v>
      </c>
      <c r="L118" s="382" t="s">
        <v>97</v>
      </c>
      <c r="M118" s="382" t="s">
        <v>97</v>
      </c>
      <c r="N118" s="382" t="s">
        <v>97</v>
      </c>
      <c r="O118" s="382" t="s">
        <v>97</v>
      </c>
      <c r="P118" s="382" t="s">
        <v>97</v>
      </c>
      <c r="Q118" s="382" t="s">
        <v>97</v>
      </c>
      <c r="R118" s="159"/>
      <c r="S118" s="159"/>
    </row>
    <row r="119" spans="1:19" s="158" customFormat="1" ht="24" customHeight="1">
      <c r="A119" s="1109" t="s">
        <v>764</v>
      </c>
      <c r="B119" s="1110" t="s">
        <v>745</v>
      </c>
      <c r="C119" s="182" t="s">
        <v>263</v>
      </c>
      <c r="D119" s="212" t="s">
        <v>97</v>
      </c>
      <c r="E119" s="212" t="s">
        <v>97</v>
      </c>
      <c r="F119" s="212" t="s">
        <v>97</v>
      </c>
      <c r="G119" s="212" t="s">
        <v>97</v>
      </c>
      <c r="H119" s="212" t="s">
        <v>97</v>
      </c>
      <c r="I119" s="212" t="s">
        <v>97</v>
      </c>
      <c r="J119" s="212" t="s">
        <v>97</v>
      </c>
      <c r="K119" s="212" t="s">
        <v>97</v>
      </c>
      <c r="L119" s="382" t="s">
        <v>97</v>
      </c>
      <c r="M119" s="382" t="s">
        <v>97</v>
      </c>
      <c r="N119" s="382" t="s">
        <v>97</v>
      </c>
      <c r="O119" s="382" t="s">
        <v>97</v>
      </c>
      <c r="P119" s="382" t="s">
        <v>97</v>
      </c>
      <c r="Q119" s="382" t="s">
        <v>97</v>
      </c>
      <c r="R119" s="159"/>
      <c r="S119" s="159"/>
    </row>
    <row r="120" spans="1:19" s="158" customFormat="1" ht="28.5" customHeight="1">
      <c r="A120" s="1109"/>
      <c r="B120" s="1110"/>
      <c r="C120" s="182" t="s">
        <v>746</v>
      </c>
      <c r="D120" s="212" t="s">
        <v>97</v>
      </c>
      <c r="E120" s="212" t="s">
        <v>97</v>
      </c>
      <c r="F120" s="212" t="s">
        <v>97</v>
      </c>
      <c r="G120" s="212" t="s">
        <v>97</v>
      </c>
      <c r="H120" s="212" t="s">
        <v>97</v>
      </c>
      <c r="I120" s="212" t="s">
        <v>97</v>
      </c>
      <c r="J120" s="212" t="s">
        <v>97</v>
      </c>
      <c r="K120" s="212" t="s">
        <v>97</v>
      </c>
      <c r="L120" s="382" t="s">
        <v>97</v>
      </c>
      <c r="M120" s="382" t="s">
        <v>97</v>
      </c>
      <c r="N120" s="382" t="s">
        <v>97</v>
      </c>
      <c r="O120" s="382" t="s">
        <v>97</v>
      </c>
      <c r="P120" s="382" t="s">
        <v>97</v>
      </c>
      <c r="Q120" s="382" t="s">
        <v>97</v>
      </c>
      <c r="R120" s="159"/>
      <c r="S120" s="159"/>
    </row>
    <row r="121" spans="1:19" s="158" customFormat="1" ht="26.25" customHeight="1">
      <c r="A121" s="1109"/>
      <c r="B121" s="1110"/>
      <c r="C121" s="182" t="s">
        <v>747</v>
      </c>
      <c r="D121" s="212" t="s">
        <v>97</v>
      </c>
      <c r="E121" s="212" t="s">
        <v>97</v>
      </c>
      <c r="F121" s="212" t="s">
        <v>97</v>
      </c>
      <c r="G121" s="212" t="s">
        <v>97</v>
      </c>
      <c r="H121" s="212" t="s">
        <v>97</v>
      </c>
      <c r="I121" s="212" t="s">
        <v>97</v>
      </c>
      <c r="J121" s="212" t="s">
        <v>97</v>
      </c>
      <c r="K121" s="212" t="s">
        <v>97</v>
      </c>
      <c r="L121" s="382" t="s">
        <v>97</v>
      </c>
      <c r="M121" s="382" t="s">
        <v>97</v>
      </c>
      <c r="N121" s="382" t="s">
        <v>97</v>
      </c>
      <c r="O121" s="382" t="s">
        <v>97</v>
      </c>
      <c r="P121" s="382" t="s">
        <v>97</v>
      </c>
      <c r="Q121" s="382" t="s">
        <v>97</v>
      </c>
      <c r="R121" s="159"/>
      <c r="S121" s="159"/>
    </row>
    <row r="122" spans="1:19" s="158" customFormat="1" ht="22.5" customHeight="1">
      <c r="A122" s="1109"/>
      <c r="B122" s="1110"/>
      <c r="C122" s="182" t="s">
        <v>748</v>
      </c>
      <c r="D122" s="212" t="s">
        <v>97</v>
      </c>
      <c r="E122" s="212" t="s">
        <v>97</v>
      </c>
      <c r="F122" s="212" t="s">
        <v>97</v>
      </c>
      <c r="G122" s="212" t="s">
        <v>97</v>
      </c>
      <c r="H122" s="212" t="s">
        <v>97</v>
      </c>
      <c r="I122" s="212" t="s">
        <v>97</v>
      </c>
      <c r="J122" s="212" t="s">
        <v>97</v>
      </c>
      <c r="K122" s="212" t="s">
        <v>97</v>
      </c>
      <c r="L122" s="382" t="s">
        <v>97</v>
      </c>
      <c r="M122" s="382" t="s">
        <v>97</v>
      </c>
      <c r="N122" s="382" t="s">
        <v>97</v>
      </c>
      <c r="O122" s="382" t="s">
        <v>97</v>
      </c>
      <c r="P122" s="382" t="s">
        <v>97</v>
      </c>
      <c r="Q122" s="382" t="s">
        <v>97</v>
      </c>
      <c r="R122" s="159"/>
      <c r="S122" s="159"/>
    </row>
    <row r="123" spans="1:19" s="158" customFormat="1">
      <c r="A123" s="1109" t="s">
        <v>765</v>
      </c>
      <c r="B123" s="1110" t="s">
        <v>726</v>
      </c>
      <c r="C123" s="182" t="s">
        <v>263</v>
      </c>
      <c r="D123" s="212" t="s">
        <v>97</v>
      </c>
      <c r="E123" s="212" t="s">
        <v>97</v>
      </c>
      <c r="F123" s="212" t="s">
        <v>97</v>
      </c>
      <c r="G123" s="212" t="s">
        <v>97</v>
      </c>
      <c r="H123" s="212" t="s">
        <v>97</v>
      </c>
      <c r="I123" s="212" t="s">
        <v>97</v>
      </c>
      <c r="J123" s="212" t="s">
        <v>97</v>
      </c>
      <c r="K123" s="212" t="s">
        <v>97</v>
      </c>
      <c r="L123" s="382" t="s">
        <v>97</v>
      </c>
      <c r="M123" s="382" t="s">
        <v>97</v>
      </c>
      <c r="N123" s="382" t="s">
        <v>97</v>
      </c>
      <c r="O123" s="382" t="s">
        <v>97</v>
      </c>
      <c r="P123" s="382" t="s">
        <v>97</v>
      </c>
      <c r="Q123" s="382" t="s">
        <v>97</v>
      </c>
      <c r="R123" s="159"/>
      <c r="S123" s="159"/>
    </row>
    <row r="124" spans="1:19" s="158" customFormat="1">
      <c r="A124" s="1109"/>
      <c r="B124" s="1110"/>
      <c r="C124" s="182" t="s">
        <v>746</v>
      </c>
      <c r="D124" s="212" t="s">
        <v>97</v>
      </c>
      <c r="E124" s="212" t="s">
        <v>97</v>
      </c>
      <c r="F124" s="212" t="s">
        <v>97</v>
      </c>
      <c r="G124" s="212" t="s">
        <v>97</v>
      </c>
      <c r="H124" s="212" t="s">
        <v>97</v>
      </c>
      <c r="I124" s="212" t="s">
        <v>97</v>
      </c>
      <c r="J124" s="212" t="s">
        <v>97</v>
      </c>
      <c r="K124" s="212" t="s">
        <v>97</v>
      </c>
      <c r="L124" s="382" t="s">
        <v>97</v>
      </c>
      <c r="M124" s="382" t="s">
        <v>97</v>
      </c>
      <c r="N124" s="382" t="s">
        <v>97</v>
      </c>
      <c r="O124" s="382" t="s">
        <v>97</v>
      </c>
      <c r="P124" s="382" t="s">
        <v>97</v>
      </c>
      <c r="Q124" s="382" t="s">
        <v>97</v>
      </c>
      <c r="R124" s="159"/>
      <c r="S124" s="159"/>
    </row>
    <row r="125" spans="1:19" s="158" customFormat="1">
      <c r="A125" s="1109"/>
      <c r="B125" s="1110"/>
      <c r="C125" s="182" t="s">
        <v>747</v>
      </c>
      <c r="D125" s="212" t="s">
        <v>97</v>
      </c>
      <c r="E125" s="212" t="s">
        <v>97</v>
      </c>
      <c r="F125" s="212" t="s">
        <v>97</v>
      </c>
      <c r="G125" s="212" t="s">
        <v>97</v>
      </c>
      <c r="H125" s="212" t="s">
        <v>97</v>
      </c>
      <c r="I125" s="212" t="s">
        <v>97</v>
      </c>
      <c r="J125" s="212" t="s">
        <v>97</v>
      </c>
      <c r="K125" s="212" t="s">
        <v>97</v>
      </c>
      <c r="L125" s="382" t="s">
        <v>97</v>
      </c>
      <c r="M125" s="382" t="s">
        <v>97</v>
      </c>
      <c r="N125" s="382" t="s">
        <v>97</v>
      </c>
      <c r="O125" s="382" t="s">
        <v>97</v>
      </c>
      <c r="P125" s="382" t="s">
        <v>97</v>
      </c>
      <c r="Q125" s="382" t="s">
        <v>97</v>
      </c>
      <c r="R125" s="159"/>
      <c r="S125" s="159"/>
    </row>
    <row r="126" spans="1:19" s="158" customFormat="1" ht="3.75" customHeight="1">
      <c r="A126" s="1109"/>
      <c r="B126" s="1110"/>
      <c r="C126" s="182" t="s">
        <v>748</v>
      </c>
      <c r="D126" s="212" t="s">
        <v>97</v>
      </c>
      <c r="E126" s="212" t="s">
        <v>97</v>
      </c>
      <c r="F126" s="212" t="s">
        <v>97</v>
      </c>
      <c r="G126" s="212" t="s">
        <v>97</v>
      </c>
      <c r="H126" s="212" t="s">
        <v>97</v>
      </c>
      <c r="I126" s="212" t="s">
        <v>97</v>
      </c>
      <c r="J126" s="212" t="s">
        <v>97</v>
      </c>
      <c r="K126" s="212" t="s">
        <v>97</v>
      </c>
      <c r="L126" s="382" t="s">
        <v>97</v>
      </c>
      <c r="M126" s="382" t="s">
        <v>97</v>
      </c>
      <c r="N126" s="382" t="s">
        <v>97</v>
      </c>
      <c r="O126" s="382" t="s">
        <v>97</v>
      </c>
      <c r="P126" s="382" t="s">
        <v>97</v>
      </c>
      <c r="Q126" s="382" t="s">
        <v>97</v>
      </c>
      <c r="R126" s="159"/>
      <c r="S126" s="159"/>
    </row>
    <row r="127" spans="1:19" s="158" customFormat="1">
      <c r="A127" s="1109" t="s">
        <v>766</v>
      </c>
      <c r="B127" s="1110" t="s">
        <v>727</v>
      </c>
      <c r="C127" s="182" t="s">
        <v>263</v>
      </c>
      <c r="D127" s="212" t="s">
        <v>97</v>
      </c>
      <c r="E127" s="212" t="s">
        <v>97</v>
      </c>
      <c r="F127" s="212" t="s">
        <v>97</v>
      </c>
      <c r="G127" s="212" t="s">
        <v>97</v>
      </c>
      <c r="H127" s="212" t="s">
        <v>97</v>
      </c>
      <c r="I127" s="212" t="s">
        <v>97</v>
      </c>
      <c r="J127" s="212" t="s">
        <v>97</v>
      </c>
      <c r="K127" s="212" t="s">
        <v>97</v>
      </c>
      <c r="L127" s="382" t="s">
        <v>97</v>
      </c>
      <c r="M127" s="382" t="s">
        <v>97</v>
      </c>
      <c r="N127" s="382" t="s">
        <v>97</v>
      </c>
      <c r="O127" s="382" t="s">
        <v>97</v>
      </c>
      <c r="P127" s="382" t="s">
        <v>97</v>
      </c>
      <c r="Q127" s="382" t="s">
        <v>97</v>
      </c>
      <c r="R127" s="159"/>
      <c r="S127" s="159"/>
    </row>
    <row r="128" spans="1:19" s="158" customFormat="1">
      <c r="A128" s="1109"/>
      <c r="B128" s="1110"/>
      <c r="C128" s="182" t="s">
        <v>746</v>
      </c>
      <c r="D128" s="212" t="s">
        <v>97</v>
      </c>
      <c r="E128" s="212" t="s">
        <v>97</v>
      </c>
      <c r="F128" s="212" t="s">
        <v>97</v>
      </c>
      <c r="G128" s="212" t="s">
        <v>97</v>
      </c>
      <c r="H128" s="212" t="s">
        <v>97</v>
      </c>
      <c r="I128" s="212" t="s">
        <v>97</v>
      </c>
      <c r="J128" s="212" t="s">
        <v>97</v>
      </c>
      <c r="K128" s="212" t="s">
        <v>97</v>
      </c>
      <c r="L128" s="382" t="s">
        <v>97</v>
      </c>
      <c r="M128" s="382" t="s">
        <v>97</v>
      </c>
      <c r="N128" s="382" t="s">
        <v>97</v>
      </c>
      <c r="O128" s="382" t="s">
        <v>97</v>
      </c>
      <c r="P128" s="382" t="s">
        <v>97</v>
      </c>
      <c r="Q128" s="382" t="s">
        <v>97</v>
      </c>
      <c r="R128" s="159"/>
      <c r="S128" s="159"/>
    </row>
    <row r="129" spans="1:19" s="158" customFormat="1" ht="15.75" customHeight="1">
      <c r="A129" s="1109"/>
      <c r="B129" s="1110"/>
      <c r="C129" s="182" t="s">
        <v>747</v>
      </c>
      <c r="D129" s="212" t="s">
        <v>97</v>
      </c>
      <c r="E129" s="212" t="s">
        <v>97</v>
      </c>
      <c r="F129" s="212" t="s">
        <v>97</v>
      </c>
      <c r="G129" s="212" t="s">
        <v>97</v>
      </c>
      <c r="H129" s="212" t="s">
        <v>97</v>
      </c>
      <c r="I129" s="212" t="s">
        <v>97</v>
      </c>
      <c r="J129" s="212" t="s">
        <v>97</v>
      </c>
      <c r="K129" s="212" t="s">
        <v>97</v>
      </c>
      <c r="L129" s="382" t="s">
        <v>97</v>
      </c>
      <c r="M129" s="382" t="s">
        <v>97</v>
      </c>
      <c r="N129" s="382" t="s">
        <v>97</v>
      </c>
      <c r="O129" s="382" t="s">
        <v>97</v>
      </c>
      <c r="P129" s="382" t="s">
        <v>97</v>
      </c>
      <c r="Q129" s="382" t="s">
        <v>97</v>
      </c>
      <c r="R129" s="159"/>
      <c r="S129" s="159"/>
    </row>
    <row r="130" spans="1:19" s="158" customFormat="1" ht="2.25" customHeight="1">
      <c r="A130" s="1109"/>
      <c r="B130" s="1110"/>
      <c r="C130" s="182" t="s">
        <v>748</v>
      </c>
      <c r="D130" s="212" t="s">
        <v>97</v>
      </c>
      <c r="E130" s="212" t="s">
        <v>97</v>
      </c>
      <c r="F130" s="212" t="s">
        <v>97</v>
      </c>
      <c r="G130" s="212" t="s">
        <v>97</v>
      </c>
      <c r="H130" s="212" t="s">
        <v>97</v>
      </c>
      <c r="I130" s="212" t="s">
        <v>97</v>
      </c>
      <c r="J130" s="212" t="s">
        <v>97</v>
      </c>
      <c r="K130" s="212" t="s">
        <v>97</v>
      </c>
      <c r="L130" s="382" t="s">
        <v>97</v>
      </c>
      <c r="M130" s="382" t="s">
        <v>97</v>
      </c>
      <c r="N130" s="382" t="s">
        <v>97</v>
      </c>
      <c r="O130" s="382" t="s">
        <v>97</v>
      </c>
      <c r="P130" s="382" t="s">
        <v>97</v>
      </c>
      <c r="Q130" s="382" t="s">
        <v>97</v>
      </c>
      <c r="R130" s="159"/>
      <c r="S130" s="159"/>
    </row>
    <row r="131" spans="1:19" s="158" customFormat="1">
      <c r="A131" s="1109" t="s">
        <v>767</v>
      </c>
      <c r="B131" s="1110" t="s">
        <v>729</v>
      </c>
      <c r="C131" s="182" t="s">
        <v>263</v>
      </c>
      <c r="D131" s="212" t="s">
        <v>97</v>
      </c>
      <c r="E131" s="212" t="s">
        <v>97</v>
      </c>
      <c r="F131" s="212" t="s">
        <v>97</v>
      </c>
      <c r="G131" s="212" t="s">
        <v>97</v>
      </c>
      <c r="H131" s="212" t="s">
        <v>97</v>
      </c>
      <c r="I131" s="212" t="s">
        <v>97</v>
      </c>
      <c r="J131" s="212" t="s">
        <v>97</v>
      </c>
      <c r="K131" s="212" t="s">
        <v>97</v>
      </c>
      <c r="L131" s="382" t="s">
        <v>97</v>
      </c>
      <c r="M131" s="382" t="s">
        <v>97</v>
      </c>
      <c r="N131" s="382" t="s">
        <v>97</v>
      </c>
      <c r="O131" s="382" t="s">
        <v>97</v>
      </c>
      <c r="P131" s="382" t="s">
        <v>97</v>
      </c>
      <c r="Q131" s="382" t="s">
        <v>97</v>
      </c>
      <c r="R131" s="159"/>
      <c r="S131" s="159"/>
    </row>
    <row r="132" spans="1:19" s="158" customFormat="1">
      <c r="A132" s="1109"/>
      <c r="B132" s="1110"/>
      <c r="C132" s="182" t="s">
        <v>746</v>
      </c>
      <c r="D132" s="212" t="s">
        <v>97</v>
      </c>
      <c r="E132" s="212" t="s">
        <v>97</v>
      </c>
      <c r="F132" s="212" t="s">
        <v>97</v>
      </c>
      <c r="G132" s="212" t="s">
        <v>97</v>
      </c>
      <c r="H132" s="212" t="s">
        <v>97</v>
      </c>
      <c r="I132" s="212" t="s">
        <v>97</v>
      </c>
      <c r="J132" s="212" t="s">
        <v>97</v>
      </c>
      <c r="K132" s="212" t="s">
        <v>97</v>
      </c>
      <c r="L132" s="382" t="s">
        <v>97</v>
      </c>
      <c r="M132" s="382" t="s">
        <v>97</v>
      </c>
      <c r="N132" s="382" t="s">
        <v>97</v>
      </c>
      <c r="O132" s="382" t="s">
        <v>97</v>
      </c>
      <c r="P132" s="382" t="s">
        <v>97</v>
      </c>
      <c r="Q132" s="382" t="s">
        <v>97</v>
      </c>
      <c r="R132" s="159"/>
      <c r="S132" s="159"/>
    </row>
    <row r="133" spans="1:19" s="158" customFormat="1" ht="28.5" customHeight="1">
      <c r="A133" s="1109"/>
      <c r="B133" s="1110"/>
      <c r="C133" s="182" t="s">
        <v>747</v>
      </c>
      <c r="D133" s="212" t="s">
        <v>97</v>
      </c>
      <c r="E133" s="212" t="s">
        <v>97</v>
      </c>
      <c r="F133" s="212" t="s">
        <v>97</v>
      </c>
      <c r="G133" s="212" t="s">
        <v>97</v>
      </c>
      <c r="H133" s="212" t="s">
        <v>97</v>
      </c>
      <c r="I133" s="212" t="s">
        <v>97</v>
      </c>
      <c r="J133" s="212" t="s">
        <v>97</v>
      </c>
      <c r="K133" s="212" t="s">
        <v>97</v>
      </c>
      <c r="L133" s="382" t="s">
        <v>97</v>
      </c>
      <c r="M133" s="382" t="s">
        <v>97</v>
      </c>
      <c r="N133" s="382" t="s">
        <v>97</v>
      </c>
      <c r="O133" s="382" t="s">
        <v>97</v>
      </c>
      <c r="P133" s="382" t="s">
        <v>97</v>
      </c>
      <c r="Q133" s="382" t="s">
        <v>97</v>
      </c>
      <c r="R133" s="159"/>
      <c r="S133" s="159"/>
    </row>
    <row r="134" spans="1:19" s="158" customFormat="1" ht="3" customHeight="1">
      <c r="A134" s="1109"/>
      <c r="B134" s="1110"/>
      <c r="C134" s="182" t="s">
        <v>748</v>
      </c>
      <c r="D134" s="212" t="s">
        <v>97</v>
      </c>
      <c r="E134" s="212" t="s">
        <v>97</v>
      </c>
      <c r="F134" s="212" t="s">
        <v>97</v>
      </c>
      <c r="G134" s="212" t="s">
        <v>97</v>
      </c>
      <c r="H134" s="212" t="s">
        <v>97</v>
      </c>
      <c r="I134" s="212" t="s">
        <v>97</v>
      </c>
      <c r="J134" s="212" t="s">
        <v>97</v>
      </c>
      <c r="K134" s="212" t="s">
        <v>97</v>
      </c>
      <c r="L134" s="382" t="s">
        <v>97</v>
      </c>
      <c r="M134" s="382" t="s">
        <v>97</v>
      </c>
      <c r="N134" s="382" t="s">
        <v>97</v>
      </c>
      <c r="O134" s="382" t="s">
        <v>97</v>
      </c>
      <c r="P134" s="382" t="s">
        <v>97</v>
      </c>
      <c r="Q134" s="382" t="s">
        <v>97</v>
      </c>
      <c r="R134" s="159"/>
      <c r="S134" s="159"/>
    </row>
    <row r="135" spans="1:19" s="158" customFormat="1" ht="29.25" customHeight="1">
      <c r="A135" s="1109" t="s">
        <v>768</v>
      </c>
      <c r="B135" s="1110" t="s">
        <v>753</v>
      </c>
      <c r="C135" s="182" t="s">
        <v>263</v>
      </c>
      <c r="D135" s="212" t="s">
        <v>97</v>
      </c>
      <c r="E135" s="212" t="s">
        <v>97</v>
      </c>
      <c r="F135" s="212" t="s">
        <v>97</v>
      </c>
      <c r="G135" s="212" t="s">
        <v>97</v>
      </c>
      <c r="H135" s="212" t="s">
        <v>97</v>
      </c>
      <c r="I135" s="212" t="s">
        <v>97</v>
      </c>
      <c r="J135" s="212" t="s">
        <v>97</v>
      </c>
      <c r="K135" s="212" t="s">
        <v>97</v>
      </c>
      <c r="L135" s="382" t="s">
        <v>97</v>
      </c>
      <c r="M135" s="382" t="s">
        <v>97</v>
      </c>
      <c r="N135" s="382" t="s">
        <v>97</v>
      </c>
      <c r="O135" s="382" t="s">
        <v>97</v>
      </c>
      <c r="P135" s="382" t="s">
        <v>97</v>
      </c>
      <c r="Q135" s="382" t="s">
        <v>97</v>
      </c>
      <c r="R135" s="159"/>
      <c r="S135" s="159"/>
    </row>
    <row r="136" spans="1:19" s="158" customFormat="1" ht="28.5" customHeight="1">
      <c r="A136" s="1109"/>
      <c r="B136" s="1110"/>
      <c r="C136" s="182" t="s">
        <v>746</v>
      </c>
      <c r="D136" s="212" t="s">
        <v>97</v>
      </c>
      <c r="E136" s="212" t="s">
        <v>97</v>
      </c>
      <c r="F136" s="212" t="s">
        <v>97</v>
      </c>
      <c r="G136" s="212" t="s">
        <v>97</v>
      </c>
      <c r="H136" s="212" t="s">
        <v>97</v>
      </c>
      <c r="I136" s="212" t="s">
        <v>97</v>
      </c>
      <c r="J136" s="212" t="s">
        <v>97</v>
      </c>
      <c r="K136" s="212" t="s">
        <v>97</v>
      </c>
      <c r="L136" s="382" t="s">
        <v>97</v>
      </c>
      <c r="M136" s="382" t="s">
        <v>97</v>
      </c>
      <c r="N136" s="382" t="s">
        <v>97</v>
      </c>
      <c r="O136" s="382" t="s">
        <v>97</v>
      </c>
      <c r="P136" s="382" t="s">
        <v>97</v>
      </c>
      <c r="Q136" s="382" t="s">
        <v>97</v>
      </c>
      <c r="R136" s="159"/>
      <c r="S136" s="159"/>
    </row>
    <row r="137" spans="1:19" s="158" customFormat="1" ht="24" customHeight="1">
      <c r="A137" s="1109"/>
      <c r="B137" s="1110"/>
      <c r="C137" s="182" t="s">
        <v>747</v>
      </c>
      <c r="D137" s="212" t="s">
        <v>97</v>
      </c>
      <c r="E137" s="212" t="s">
        <v>97</v>
      </c>
      <c r="F137" s="212" t="s">
        <v>97</v>
      </c>
      <c r="G137" s="212" t="s">
        <v>97</v>
      </c>
      <c r="H137" s="212" t="s">
        <v>97</v>
      </c>
      <c r="I137" s="212" t="s">
        <v>97</v>
      </c>
      <c r="J137" s="212" t="s">
        <v>97</v>
      </c>
      <c r="K137" s="212" t="s">
        <v>97</v>
      </c>
      <c r="L137" s="382" t="s">
        <v>97</v>
      </c>
      <c r="M137" s="382" t="s">
        <v>97</v>
      </c>
      <c r="N137" s="382" t="s">
        <v>97</v>
      </c>
      <c r="O137" s="382" t="s">
        <v>97</v>
      </c>
      <c r="P137" s="382" t="s">
        <v>97</v>
      </c>
      <c r="Q137" s="382" t="s">
        <v>97</v>
      </c>
      <c r="R137" s="159"/>
      <c r="S137" s="159"/>
    </row>
    <row r="138" spans="1:19" s="158" customFormat="1" ht="1.5" customHeight="1">
      <c r="A138" s="1109"/>
      <c r="B138" s="1110"/>
      <c r="C138" s="182" t="s">
        <v>748</v>
      </c>
      <c r="D138" s="212" t="s">
        <v>97</v>
      </c>
      <c r="E138" s="212" t="s">
        <v>97</v>
      </c>
      <c r="F138" s="212" t="s">
        <v>97</v>
      </c>
      <c r="G138" s="212" t="s">
        <v>97</v>
      </c>
      <c r="H138" s="212" t="s">
        <v>97</v>
      </c>
      <c r="I138" s="212" t="s">
        <v>97</v>
      </c>
      <c r="J138" s="212" t="s">
        <v>97</v>
      </c>
      <c r="K138" s="212" t="s">
        <v>97</v>
      </c>
      <c r="L138" s="382" t="s">
        <v>97</v>
      </c>
      <c r="M138" s="382" t="s">
        <v>97</v>
      </c>
      <c r="N138" s="382" t="s">
        <v>97</v>
      </c>
      <c r="O138" s="382" t="s">
        <v>97</v>
      </c>
      <c r="P138" s="382" t="s">
        <v>97</v>
      </c>
      <c r="Q138" s="382" t="s">
        <v>97</v>
      </c>
      <c r="R138" s="159"/>
      <c r="S138" s="159"/>
    </row>
    <row r="139" spans="1:19" s="158" customFormat="1">
      <c r="A139" s="1109" t="s">
        <v>769</v>
      </c>
      <c r="B139" s="1110" t="s">
        <v>726</v>
      </c>
      <c r="C139" s="182" t="s">
        <v>263</v>
      </c>
      <c r="D139" s="212" t="s">
        <v>97</v>
      </c>
      <c r="E139" s="212" t="s">
        <v>97</v>
      </c>
      <c r="F139" s="212" t="s">
        <v>97</v>
      </c>
      <c r="G139" s="212" t="s">
        <v>97</v>
      </c>
      <c r="H139" s="212" t="s">
        <v>97</v>
      </c>
      <c r="I139" s="212" t="s">
        <v>97</v>
      </c>
      <c r="J139" s="212" t="s">
        <v>97</v>
      </c>
      <c r="K139" s="212" t="s">
        <v>97</v>
      </c>
      <c r="L139" s="382" t="s">
        <v>97</v>
      </c>
      <c r="M139" s="382" t="s">
        <v>97</v>
      </c>
      <c r="N139" s="382" t="s">
        <v>97</v>
      </c>
      <c r="O139" s="382" t="s">
        <v>97</v>
      </c>
      <c r="P139" s="382" t="s">
        <v>97</v>
      </c>
      <c r="Q139" s="382" t="s">
        <v>97</v>
      </c>
      <c r="R139" s="159"/>
      <c r="S139" s="159"/>
    </row>
    <row r="140" spans="1:19" s="158" customFormat="1">
      <c r="A140" s="1109"/>
      <c r="B140" s="1110"/>
      <c r="C140" s="182" t="s">
        <v>746</v>
      </c>
      <c r="D140" s="212" t="s">
        <v>97</v>
      </c>
      <c r="E140" s="212" t="s">
        <v>97</v>
      </c>
      <c r="F140" s="212" t="s">
        <v>97</v>
      </c>
      <c r="G140" s="212" t="s">
        <v>97</v>
      </c>
      <c r="H140" s="212" t="s">
        <v>97</v>
      </c>
      <c r="I140" s="212" t="s">
        <v>97</v>
      </c>
      <c r="J140" s="212" t="s">
        <v>97</v>
      </c>
      <c r="K140" s="212" t="s">
        <v>97</v>
      </c>
      <c r="L140" s="382" t="s">
        <v>97</v>
      </c>
      <c r="M140" s="382" t="s">
        <v>97</v>
      </c>
      <c r="N140" s="382" t="s">
        <v>97</v>
      </c>
      <c r="O140" s="382" t="s">
        <v>97</v>
      </c>
      <c r="P140" s="382" t="s">
        <v>97</v>
      </c>
      <c r="Q140" s="382" t="s">
        <v>97</v>
      </c>
      <c r="R140" s="159"/>
      <c r="S140" s="159"/>
    </row>
    <row r="141" spans="1:19" s="158" customFormat="1">
      <c r="A141" s="1109"/>
      <c r="B141" s="1110"/>
      <c r="C141" s="182" t="s">
        <v>747</v>
      </c>
      <c r="D141" s="212" t="s">
        <v>97</v>
      </c>
      <c r="E141" s="212" t="s">
        <v>97</v>
      </c>
      <c r="F141" s="212" t="s">
        <v>97</v>
      </c>
      <c r="G141" s="212" t="s">
        <v>97</v>
      </c>
      <c r="H141" s="212" t="s">
        <v>97</v>
      </c>
      <c r="I141" s="212" t="s">
        <v>97</v>
      </c>
      <c r="J141" s="212" t="s">
        <v>97</v>
      </c>
      <c r="K141" s="212" t="s">
        <v>97</v>
      </c>
      <c r="L141" s="382" t="s">
        <v>97</v>
      </c>
      <c r="M141" s="382" t="s">
        <v>97</v>
      </c>
      <c r="N141" s="382" t="s">
        <v>97</v>
      </c>
      <c r="O141" s="382" t="s">
        <v>97</v>
      </c>
      <c r="P141" s="382" t="s">
        <v>97</v>
      </c>
      <c r="Q141" s="382" t="s">
        <v>97</v>
      </c>
      <c r="R141" s="159"/>
      <c r="S141" s="159"/>
    </row>
    <row r="142" spans="1:19" s="158" customFormat="1" ht="1.5" customHeight="1">
      <c r="A142" s="1109"/>
      <c r="B142" s="1110"/>
      <c r="C142" s="182" t="s">
        <v>748</v>
      </c>
      <c r="D142" s="212" t="s">
        <v>97</v>
      </c>
      <c r="E142" s="212" t="s">
        <v>97</v>
      </c>
      <c r="F142" s="212" t="s">
        <v>97</v>
      </c>
      <c r="G142" s="212" t="s">
        <v>97</v>
      </c>
      <c r="H142" s="212" t="s">
        <v>97</v>
      </c>
      <c r="I142" s="212" t="s">
        <v>97</v>
      </c>
      <c r="J142" s="212" t="s">
        <v>97</v>
      </c>
      <c r="K142" s="212" t="s">
        <v>97</v>
      </c>
      <c r="L142" s="382" t="s">
        <v>97</v>
      </c>
      <c r="M142" s="382" t="s">
        <v>97</v>
      </c>
      <c r="N142" s="382" t="s">
        <v>97</v>
      </c>
      <c r="O142" s="382" t="s">
        <v>97</v>
      </c>
      <c r="P142" s="382" t="s">
        <v>97</v>
      </c>
      <c r="Q142" s="382" t="s">
        <v>97</v>
      </c>
      <c r="R142" s="159"/>
      <c r="S142" s="159"/>
    </row>
    <row r="143" spans="1:19" s="158" customFormat="1">
      <c r="A143" s="1109" t="s">
        <v>770</v>
      </c>
      <c r="B143" s="1110" t="s">
        <v>727</v>
      </c>
      <c r="C143" s="182" t="s">
        <v>263</v>
      </c>
      <c r="D143" s="212" t="s">
        <v>97</v>
      </c>
      <c r="E143" s="212" t="s">
        <v>97</v>
      </c>
      <c r="F143" s="212" t="s">
        <v>97</v>
      </c>
      <c r="G143" s="212" t="s">
        <v>97</v>
      </c>
      <c r="H143" s="212" t="s">
        <v>97</v>
      </c>
      <c r="I143" s="212" t="s">
        <v>97</v>
      </c>
      <c r="J143" s="212" t="s">
        <v>97</v>
      </c>
      <c r="K143" s="212" t="s">
        <v>97</v>
      </c>
      <c r="L143" s="382" t="s">
        <v>97</v>
      </c>
      <c r="M143" s="382" t="s">
        <v>97</v>
      </c>
      <c r="N143" s="382" t="s">
        <v>97</v>
      </c>
      <c r="O143" s="382" t="s">
        <v>97</v>
      </c>
      <c r="P143" s="382" t="s">
        <v>97</v>
      </c>
      <c r="Q143" s="382" t="s">
        <v>97</v>
      </c>
      <c r="R143" s="159"/>
      <c r="S143" s="159"/>
    </row>
    <row r="144" spans="1:19" s="158" customFormat="1">
      <c r="A144" s="1109"/>
      <c r="B144" s="1110"/>
      <c r="C144" s="182" t="s">
        <v>746</v>
      </c>
      <c r="D144" s="212" t="s">
        <v>97</v>
      </c>
      <c r="E144" s="212" t="s">
        <v>97</v>
      </c>
      <c r="F144" s="212" t="s">
        <v>97</v>
      </c>
      <c r="G144" s="212" t="s">
        <v>97</v>
      </c>
      <c r="H144" s="212" t="s">
        <v>97</v>
      </c>
      <c r="I144" s="212" t="s">
        <v>97</v>
      </c>
      <c r="J144" s="212" t="s">
        <v>97</v>
      </c>
      <c r="K144" s="212" t="s">
        <v>97</v>
      </c>
      <c r="L144" s="382" t="s">
        <v>97</v>
      </c>
      <c r="M144" s="382" t="s">
        <v>97</v>
      </c>
      <c r="N144" s="382" t="s">
        <v>97</v>
      </c>
      <c r="O144" s="382" t="s">
        <v>97</v>
      </c>
      <c r="P144" s="382" t="s">
        <v>97</v>
      </c>
      <c r="Q144" s="382" t="s">
        <v>97</v>
      </c>
      <c r="R144" s="159"/>
      <c r="S144" s="159"/>
    </row>
    <row r="145" spans="1:19" s="158" customFormat="1">
      <c r="A145" s="1109"/>
      <c r="B145" s="1110"/>
      <c r="C145" s="182" t="s">
        <v>747</v>
      </c>
      <c r="D145" s="212" t="s">
        <v>97</v>
      </c>
      <c r="E145" s="212" t="s">
        <v>97</v>
      </c>
      <c r="F145" s="212" t="s">
        <v>97</v>
      </c>
      <c r="G145" s="212" t="s">
        <v>97</v>
      </c>
      <c r="H145" s="212" t="s">
        <v>97</v>
      </c>
      <c r="I145" s="212" t="s">
        <v>97</v>
      </c>
      <c r="J145" s="212" t="s">
        <v>97</v>
      </c>
      <c r="K145" s="212" t="s">
        <v>97</v>
      </c>
      <c r="L145" s="382" t="s">
        <v>97</v>
      </c>
      <c r="M145" s="382" t="s">
        <v>97</v>
      </c>
      <c r="N145" s="382" t="s">
        <v>97</v>
      </c>
      <c r="O145" s="382" t="s">
        <v>97</v>
      </c>
      <c r="P145" s="382" t="s">
        <v>97</v>
      </c>
      <c r="Q145" s="382" t="s">
        <v>97</v>
      </c>
      <c r="R145" s="159"/>
      <c r="S145" s="159"/>
    </row>
    <row r="146" spans="1:19" s="158" customFormat="1" ht="9" customHeight="1">
      <c r="A146" s="1109"/>
      <c r="B146" s="1110"/>
      <c r="C146" s="182" t="s">
        <v>748</v>
      </c>
      <c r="D146" s="212" t="s">
        <v>97</v>
      </c>
      <c r="E146" s="212" t="s">
        <v>97</v>
      </c>
      <c r="F146" s="212" t="s">
        <v>97</v>
      </c>
      <c r="G146" s="212" t="s">
        <v>97</v>
      </c>
      <c r="H146" s="212" t="s">
        <v>97</v>
      </c>
      <c r="I146" s="212" t="s">
        <v>97</v>
      </c>
      <c r="J146" s="212" t="s">
        <v>97</v>
      </c>
      <c r="K146" s="212" t="s">
        <v>97</v>
      </c>
      <c r="L146" s="382" t="s">
        <v>97</v>
      </c>
      <c r="M146" s="382" t="s">
        <v>97</v>
      </c>
      <c r="N146" s="382" t="s">
        <v>97</v>
      </c>
      <c r="O146" s="382" t="s">
        <v>97</v>
      </c>
      <c r="P146" s="382" t="s">
        <v>97</v>
      </c>
      <c r="Q146" s="382" t="s">
        <v>97</v>
      </c>
      <c r="R146" s="159"/>
      <c r="S146" s="159"/>
    </row>
    <row r="147" spans="1:19" s="158" customFormat="1">
      <c r="A147" s="1109" t="s">
        <v>771</v>
      </c>
      <c r="B147" s="1110" t="s">
        <v>729</v>
      </c>
      <c r="C147" s="182" t="s">
        <v>263</v>
      </c>
      <c r="D147" s="212" t="s">
        <v>97</v>
      </c>
      <c r="E147" s="212" t="s">
        <v>97</v>
      </c>
      <c r="F147" s="212" t="s">
        <v>97</v>
      </c>
      <c r="G147" s="212" t="s">
        <v>97</v>
      </c>
      <c r="H147" s="212" t="s">
        <v>97</v>
      </c>
      <c r="I147" s="212" t="s">
        <v>97</v>
      </c>
      <c r="J147" s="212" t="s">
        <v>97</v>
      </c>
      <c r="K147" s="212" t="s">
        <v>97</v>
      </c>
      <c r="L147" s="382" t="s">
        <v>97</v>
      </c>
      <c r="M147" s="382" t="s">
        <v>97</v>
      </c>
      <c r="N147" s="382" t="s">
        <v>97</v>
      </c>
      <c r="O147" s="382" t="s">
        <v>97</v>
      </c>
      <c r="P147" s="382" t="s">
        <v>97</v>
      </c>
      <c r="Q147" s="382" t="s">
        <v>97</v>
      </c>
      <c r="R147" s="159"/>
      <c r="S147" s="159"/>
    </row>
    <row r="148" spans="1:19" s="158" customFormat="1" ht="16.5" customHeight="1">
      <c r="A148" s="1109"/>
      <c r="B148" s="1110"/>
      <c r="C148" s="182" t="s">
        <v>746</v>
      </c>
      <c r="D148" s="212" t="s">
        <v>97</v>
      </c>
      <c r="E148" s="212" t="s">
        <v>97</v>
      </c>
      <c r="F148" s="212" t="s">
        <v>97</v>
      </c>
      <c r="G148" s="212" t="s">
        <v>97</v>
      </c>
      <c r="H148" s="212" t="s">
        <v>97</v>
      </c>
      <c r="I148" s="212" t="s">
        <v>97</v>
      </c>
      <c r="J148" s="212" t="s">
        <v>97</v>
      </c>
      <c r="K148" s="212" t="s">
        <v>97</v>
      </c>
      <c r="L148" s="382" t="s">
        <v>97</v>
      </c>
      <c r="M148" s="382" t="s">
        <v>97</v>
      </c>
      <c r="N148" s="382" t="s">
        <v>97</v>
      </c>
      <c r="O148" s="382" t="s">
        <v>97</v>
      </c>
      <c r="P148" s="382" t="s">
        <v>97</v>
      </c>
      <c r="Q148" s="382" t="s">
        <v>97</v>
      </c>
      <c r="R148" s="159"/>
      <c r="S148" s="159"/>
    </row>
    <row r="149" spans="1:19" s="158" customFormat="1" ht="16.5" customHeight="1">
      <c r="A149" s="1109"/>
      <c r="B149" s="1110"/>
      <c r="C149" s="182" t="s">
        <v>747</v>
      </c>
      <c r="D149" s="212" t="s">
        <v>97</v>
      </c>
      <c r="E149" s="212" t="s">
        <v>97</v>
      </c>
      <c r="F149" s="212" t="s">
        <v>97</v>
      </c>
      <c r="G149" s="212" t="s">
        <v>97</v>
      </c>
      <c r="H149" s="212" t="s">
        <v>97</v>
      </c>
      <c r="I149" s="212" t="s">
        <v>97</v>
      </c>
      <c r="J149" s="212" t="s">
        <v>97</v>
      </c>
      <c r="K149" s="212" t="s">
        <v>97</v>
      </c>
      <c r="L149" s="382" t="s">
        <v>97</v>
      </c>
      <c r="M149" s="382" t="s">
        <v>97</v>
      </c>
      <c r="N149" s="382" t="s">
        <v>97</v>
      </c>
      <c r="O149" s="382" t="s">
        <v>97</v>
      </c>
      <c r="P149" s="382" t="s">
        <v>97</v>
      </c>
      <c r="Q149" s="382" t="s">
        <v>97</v>
      </c>
      <c r="R149" s="159"/>
      <c r="S149" s="159"/>
    </row>
    <row r="150" spans="1:19" s="158" customFormat="1" ht="3" customHeight="1">
      <c r="A150" s="1109"/>
      <c r="B150" s="1110"/>
      <c r="C150" s="182" t="s">
        <v>748</v>
      </c>
      <c r="D150" s="212" t="s">
        <v>97</v>
      </c>
      <c r="E150" s="212" t="s">
        <v>97</v>
      </c>
      <c r="F150" s="212" t="s">
        <v>97</v>
      </c>
      <c r="G150" s="212" t="s">
        <v>97</v>
      </c>
      <c r="H150" s="212" t="s">
        <v>97</v>
      </c>
      <c r="I150" s="212" t="s">
        <v>97</v>
      </c>
      <c r="J150" s="212" t="s">
        <v>97</v>
      </c>
      <c r="K150" s="212" t="s">
        <v>97</v>
      </c>
      <c r="L150" s="382" t="s">
        <v>97</v>
      </c>
      <c r="M150" s="382" t="s">
        <v>97</v>
      </c>
      <c r="N150" s="382" t="s">
        <v>97</v>
      </c>
      <c r="O150" s="382" t="s">
        <v>97</v>
      </c>
      <c r="P150" s="382" t="s">
        <v>97</v>
      </c>
      <c r="Q150" s="382" t="s">
        <v>97</v>
      </c>
      <c r="R150" s="159"/>
      <c r="S150" s="159"/>
    </row>
    <row r="151" spans="1:19" s="158" customFormat="1" ht="34.5" customHeight="1">
      <c r="A151" s="183" t="s">
        <v>645</v>
      </c>
      <c r="B151" s="184" t="s">
        <v>719</v>
      </c>
      <c r="C151" s="182" t="s">
        <v>97</v>
      </c>
      <c r="D151" s="212" t="s">
        <v>97</v>
      </c>
      <c r="E151" s="212" t="s">
        <v>97</v>
      </c>
      <c r="F151" s="212" t="s">
        <v>97</v>
      </c>
      <c r="G151" s="212" t="s">
        <v>97</v>
      </c>
      <c r="H151" s="212" t="s">
        <v>97</v>
      </c>
      <c r="I151" s="212" t="s">
        <v>97</v>
      </c>
      <c r="J151" s="212" t="s">
        <v>97</v>
      </c>
      <c r="K151" s="212" t="s">
        <v>97</v>
      </c>
      <c r="L151" s="382" t="s">
        <v>97</v>
      </c>
      <c r="M151" s="382" t="s">
        <v>97</v>
      </c>
      <c r="N151" s="382" t="s">
        <v>97</v>
      </c>
      <c r="O151" s="382" t="s">
        <v>97</v>
      </c>
      <c r="P151" s="382" t="s">
        <v>97</v>
      </c>
      <c r="Q151" s="382" t="s">
        <v>97</v>
      </c>
      <c r="R151" s="159"/>
      <c r="S151" s="159"/>
    </row>
    <row r="152" spans="1:19" s="158" customFormat="1" ht="18.75">
      <c r="A152" s="183" t="s">
        <v>772</v>
      </c>
      <c r="B152" s="184" t="s">
        <v>772</v>
      </c>
      <c r="C152" s="182"/>
      <c r="D152" s="182"/>
      <c r="E152" s="182"/>
      <c r="F152" s="182"/>
      <c r="G152" s="182"/>
      <c r="H152" s="184"/>
      <c r="I152" s="184"/>
      <c r="J152" s="184"/>
      <c r="K152" s="184"/>
      <c r="L152" s="181"/>
      <c r="M152" s="159"/>
      <c r="N152" s="159"/>
      <c r="O152" s="159"/>
      <c r="P152" s="159"/>
      <c r="Q152" s="159"/>
      <c r="R152" s="159"/>
      <c r="S152" s="159"/>
    </row>
    <row r="153" spans="1:19" s="158" customFormat="1" ht="15">
      <c r="A153" s="185"/>
      <c r="B153" s="188"/>
      <c r="C153" s="181"/>
      <c r="D153" s="181"/>
      <c r="E153" s="181"/>
      <c r="F153" s="181"/>
      <c r="G153" s="181"/>
      <c r="H153" s="181"/>
      <c r="I153" s="181"/>
      <c r="J153" s="181"/>
      <c r="K153" s="181"/>
      <c r="L153" s="181"/>
      <c r="M153" s="159"/>
      <c r="N153" s="159"/>
      <c r="O153" s="159"/>
      <c r="P153" s="159"/>
      <c r="Q153" s="159"/>
      <c r="R153" s="159"/>
      <c r="S153" s="159"/>
    </row>
    <row r="154" spans="1:19" s="158" customFormat="1" ht="18">
      <c r="A154" s="185"/>
      <c r="B154" s="188" t="s">
        <v>773</v>
      </c>
      <c r="C154" s="181"/>
      <c r="D154" s="181"/>
      <c r="E154" s="181"/>
      <c r="F154" s="181"/>
      <c r="G154" s="181"/>
      <c r="H154" s="181"/>
      <c r="I154" s="181"/>
      <c r="J154" s="181"/>
      <c r="K154" s="181"/>
      <c r="L154" s="181"/>
      <c r="M154" s="159"/>
      <c r="N154" s="159"/>
      <c r="O154" s="159"/>
      <c r="P154" s="159"/>
      <c r="Q154" s="159"/>
      <c r="R154" s="159"/>
      <c r="S154" s="159"/>
    </row>
    <row r="155" spans="1:19" s="158" customFormat="1" ht="18">
      <c r="A155" s="185"/>
      <c r="B155" s="188" t="s">
        <v>774</v>
      </c>
      <c r="C155" s="181"/>
      <c r="D155" s="181"/>
      <c r="E155" s="181"/>
      <c r="F155" s="181"/>
      <c r="G155" s="181"/>
      <c r="H155" s="181"/>
      <c r="I155" s="181"/>
      <c r="J155" s="181"/>
      <c r="K155" s="181"/>
      <c r="L155" s="181"/>
      <c r="M155" s="159"/>
      <c r="N155" s="159"/>
      <c r="O155" s="159"/>
      <c r="P155" s="159"/>
      <c r="Q155" s="159"/>
      <c r="R155" s="159"/>
      <c r="S155" s="159"/>
    </row>
    <row r="156" spans="1:19" s="158" customFormat="1" ht="18">
      <c r="A156" s="185"/>
      <c r="B156" s="188" t="s">
        <v>775</v>
      </c>
      <c r="C156" s="181"/>
      <c r="D156" s="181"/>
      <c r="E156" s="181"/>
      <c r="F156" s="181"/>
      <c r="G156" s="181"/>
      <c r="H156" s="181"/>
      <c r="I156" s="181"/>
      <c r="J156" s="181"/>
      <c r="K156" s="181"/>
      <c r="L156" s="181"/>
      <c r="M156" s="159"/>
      <c r="N156" s="159"/>
      <c r="O156" s="159"/>
      <c r="P156" s="159"/>
      <c r="Q156" s="159"/>
      <c r="R156" s="159"/>
      <c r="S156" s="159"/>
    </row>
    <row r="157" spans="1:19" s="158" customFormat="1" ht="18">
      <c r="A157" s="185"/>
      <c r="B157" s="188" t="s">
        <v>776</v>
      </c>
      <c r="C157" s="181"/>
      <c r="D157" s="181"/>
      <c r="E157" s="181"/>
      <c r="F157" s="181"/>
      <c r="G157" s="181"/>
      <c r="H157" s="181"/>
      <c r="I157" s="181"/>
      <c r="J157" s="181"/>
      <c r="K157" s="181"/>
      <c r="L157" s="181"/>
      <c r="M157" s="159"/>
      <c r="N157" s="159"/>
      <c r="O157" s="159"/>
      <c r="P157" s="159"/>
      <c r="Q157" s="159"/>
      <c r="R157" s="159"/>
      <c r="S157" s="159"/>
    </row>
    <row r="158" spans="1:19" s="158" customFormat="1" ht="18">
      <c r="A158" s="185"/>
      <c r="B158" s="188" t="s">
        <v>777</v>
      </c>
      <c r="C158" s="181"/>
      <c r="D158" s="181"/>
      <c r="E158" s="181"/>
      <c r="F158" s="181"/>
      <c r="G158" s="181"/>
      <c r="H158" s="181"/>
      <c r="I158" s="181"/>
      <c r="J158" s="181"/>
      <c r="K158" s="181"/>
      <c r="L158" s="181"/>
      <c r="M158" s="159"/>
      <c r="N158" s="159"/>
      <c r="O158" s="159"/>
      <c r="P158" s="159"/>
      <c r="Q158" s="159"/>
      <c r="R158" s="159"/>
      <c r="S158" s="159"/>
    </row>
  </sheetData>
  <mergeCells count="110">
    <mergeCell ref="A1:L1"/>
    <mergeCell ref="A3:L3"/>
    <mergeCell ref="A4:L4"/>
    <mergeCell ref="A5:L5"/>
    <mergeCell ref="A6:L6"/>
    <mergeCell ref="A8:K8"/>
    <mergeCell ref="A16:A17"/>
    <mergeCell ref="B16:B17"/>
    <mergeCell ref="A18:A19"/>
    <mergeCell ref="B18:B19"/>
    <mergeCell ref="L11:M11"/>
    <mergeCell ref="A20:A21"/>
    <mergeCell ref="B20:B21"/>
    <mergeCell ref="A9:K9"/>
    <mergeCell ref="A10:AC10"/>
    <mergeCell ref="A11:A12"/>
    <mergeCell ref="B11:B12"/>
    <mergeCell ref="C11:C12"/>
    <mergeCell ref="D11:F11"/>
    <mergeCell ref="G11:G12"/>
    <mergeCell ref="H11:I11"/>
    <mergeCell ref="J11:K11"/>
    <mergeCell ref="N11:O11"/>
    <mergeCell ref="P11:Q11"/>
    <mergeCell ref="A28:A29"/>
    <mergeCell ref="B28:B29"/>
    <mergeCell ref="A30:A31"/>
    <mergeCell ref="B30:B31"/>
    <mergeCell ref="A32:A33"/>
    <mergeCell ref="B32:B33"/>
    <mergeCell ref="A22:A23"/>
    <mergeCell ref="B22:B23"/>
    <mergeCell ref="A24:A25"/>
    <mergeCell ref="B24:B25"/>
    <mergeCell ref="A26:A27"/>
    <mergeCell ref="B26:B27"/>
    <mergeCell ref="A40:A41"/>
    <mergeCell ref="B40:B41"/>
    <mergeCell ref="A42:A43"/>
    <mergeCell ref="B42:B43"/>
    <mergeCell ref="A44:A45"/>
    <mergeCell ref="B44:B45"/>
    <mergeCell ref="A34:A35"/>
    <mergeCell ref="B34:B35"/>
    <mergeCell ref="A36:A37"/>
    <mergeCell ref="B36:B37"/>
    <mergeCell ref="A38:A39"/>
    <mergeCell ref="B38:B39"/>
    <mergeCell ref="A63:A66"/>
    <mergeCell ref="B63:B66"/>
    <mergeCell ref="A67:A70"/>
    <mergeCell ref="B67:B70"/>
    <mergeCell ref="A71:A74"/>
    <mergeCell ref="B71:B74"/>
    <mergeCell ref="A51:A54"/>
    <mergeCell ref="B51:B54"/>
    <mergeCell ref="A55:A58"/>
    <mergeCell ref="B55:B58"/>
    <mergeCell ref="A59:A62"/>
    <mergeCell ref="B59:B62"/>
    <mergeCell ref="A86:A87"/>
    <mergeCell ref="B86:B87"/>
    <mergeCell ref="A88:A89"/>
    <mergeCell ref="B88:B89"/>
    <mergeCell ref="A90:A91"/>
    <mergeCell ref="B90:B91"/>
    <mergeCell ref="A75:A78"/>
    <mergeCell ref="B75:B78"/>
    <mergeCell ref="A79:A82"/>
    <mergeCell ref="B79:B82"/>
    <mergeCell ref="A84:A85"/>
    <mergeCell ref="B84:B85"/>
    <mergeCell ref="A98:A99"/>
    <mergeCell ref="B98:B99"/>
    <mergeCell ref="A100:A101"/>
    <mergeCell ref="B100:B101"/>
    <mergeCell ref="A102:A103"/>
    <mergeCell ref="B102:B103"/>
    <mergeCell ref="A92:A93"/>
    <mergeCell ref="B92:B93"/>
    <mergeCell ref="A94:A95"/>
    <mergeCell ref="B94:B95"/>
    <mergeCell ref="A96:A97"/>
    <mergeCell ref="B96:B97"/>
    <mergeCell ref="A110:A111"/>
    <mergeCell ref="B110:B111"/>
    <mergeCell ref="A112:A113"/>
    <mergeCell ref="B112:B113"/>
    <mergeCell ref="A119:A122"/>
    <mergeCell ref="B119:B122"/>
    <mergeCell ref="A104:A105"/>
    <mergeCell ref="B104:B105"/>
    <mergeCell ref="A106:A107"/>
    <mergeCell ref="B106:B107"/>
    <mergeCell ref="A108:A109"/>
    <mergeCell ref="B108:B109"/>
    <mergeCell ref="A147:A150"/>
    <mergeCell ref="B147:B150"/>
    <mergeCell ref="A135:A138"/>
    <mergeCell ref="B135:B138"/>
    <mergeCell ref="A139:A142"/>
    <mergeCell ref="B139:B142"/>
    <mergeCell ref="A143:A146"/>
    <mergeCell ref="B143:B146"/>
    <mergeCell ref="A123:A126"/>
    <mergeCell ref="B123:B126"/>
    <mergeCell ref="A127:A130"/>
    <mergeCell ref="B127:B130"/>
    <mergeCell ref="A131:A134"/>
    <mergeCell ref="B131:B13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AG34"/>
  <sheetViews>
    <sheetView zoomScale="80" zoomScaleNormal="80" workbookViewId="0">
      <selection activeCell="F9" sqref="F9:F10"/>
    </sheetView>
  </sheetViews>
  <sheetFormatPr defaultRowHeight="15.75"/>
  <cols>
    <col min="2" max="2" width="32" customWidth="1"/>
    <col min="6" max="6" width="21" customWidth="1"/>
    <col min="7" max="7" width="8.875" customWidth="1"/>
    <col min="8" max="8" width="7.75" customWidth="1"/>
    <col min="9" max="9" width="23.125" customWidth="1"/>
  </cols>
  <sheetData>
    <row r="1" spans="1:33" s="158" customFormat="1" ht="18.75">
      <c r="A1" s="1105"/>
      <c r="B1" s="1105"/>
      <c r="C1" s="1105"/>
      <c r="D1" s="1105"/>
      <c r="E1" s="1105"/>
      <c r="F1" s="1105"/>
      <c r="G1" s="1105"/>
      <c r="H1" s="1105"/>
      <c r="I1" s="1105"/>
      <c r="J1" s="172"/>
      <c r="K1" s="172"/>
      <c r="L1" s="172"/>
      <c r="M1" s="172"/>
      <c r="N1" s="172"/>
      <c r="O1" s="172"/>
      <c r="P1" s="172"/>
      <c r="Q1" s="159"/>
      <c r="R1" s="159"/>
      <c r="S1" s="159"/>
      <c r="T1" s="159"/>
      <c r="U1" s="159"/>
      <c r="V1" s="159"/>
      <c r="W1" s="159"/>
      <c r="AD1" s="32"/>
    </row>
    <row r="2" spans="1:33" s="158" customFormat="1" ht="64.5" customHeight="1">
      <c r="A2" s="1130" t="s">
        <v>778</v>
      </c>
      <c r="B2" s="1130"/>
      <c r="C2" s="1130"/>
      <c r="D2" s="1130"/>
      <c r="E2" s="1130"/>
      <c r="F2" s="1130"/>
      <c r="G2" s="1130"/>
      <c r="H2" s="1130"/>
      <c r="I2" s="1130"/>
      <c r="J2" s="171"/>
      <c r="K2" s="171"/>
      <c r="L2" s="171"/>
      <c r="M2" s="171"/>
      <c r="N2" s="171"/>
      <c r="O2" s="171"/>
      <c r="P2" s="171"/>
      <c r="Q2" s="53"/>
      <c r="R2" s="53"/>
      <c r="S2" s="53"/>
      <c r="T2" s="53"/>
      <c r="U2" s="53"/>
      <c r="V2" s="53"/>
      <c r="W2" s="53"/>
      <c r="X2" s="53"/>
      <c r="Y2" s="53"/>
      <c r="Z2" s="53"/>
      <c r="AA2" s="53"/>
      <c r="AB2" s="53"/>
      <c r="AC2" s="53"/>
      <c r="AD2" s="53"/>
      <c r="AE2" s="53"/>
      <c r="AF2" s="53"/>
      <c r="AG2" s="53"/>
    </row>
    <row r="3" spans="1:33" s="158" customFormat="1" ht="22.5" customHeight="1">
      <c r="A3" s="190"/>
      <c r="B3" s="190"/>
      <c r="C3" s="190"/>
      <c r="D3" s="190"/>
      <c r="E3" s="190"/>
      <c r="F3" s="190"/>
      <c r="G3" s="190"/>
      <c r="H3" s="190"/>
      <c r="I3" s="190"/>
      <c r="J3" s="171"/>
      <c r="K3" s="171"/>
      <c r="L3" s="171"/>
      <c r="M3" s="171"/>
      <c r="N3" s="171"/>
      <c r="O3" s="171"/>
      <c r="P3" s="171"/>
      <c r="Q3" s="53"/>
      <c r="R3" s="53"/>
      <c r="S3" s="53"/>
      <c r="T3" s="53"/>
      <c r="U3" s="53"/>
      <c r="V3" s="53"/>
      <c r="W3" s="53"/>
      <c r="X3" s="53"/>
      <c r="Y3" s="53"/>
      <c r="Z3" s="53"/>
      <c r="AA3" s="53"/>
      <c r="AB3" s="53"/>
      <c r="AC3" s="53"/>
      <c r="AD3" s="53"/>
      <c r="AE3" s="53"/>
      <c r="AF3" s="53"/>
      <c r="AG3" s="53"/>
    </row>
    <row r="4" spans="1:33" s="158" customFormat="1">
      <c r="A4" s="1106" t="s">
        <v>809</v>
      </c>
      <c r="B4" s="1106"/>
      <c r="C4" s="1106"/>
      <c r="D4" s="1106"/>
      <c r="E4" s="1106"/>
      <c r="F4" s="1106"/>
      <c r="G4" s="1106"/>
      <c r="H4" s="1106"/>
      <c r="I4" s="1106"/>
      <c r="J4" s="191"/>
      <c r="K4" s="191"/>
      <c r="L4" s="191"/>
      <c r="M4" s="191"/>
      <c r="N4" s="191"/>
      <c r="O4" s="191"/>
      <c r="P4" s="191"/>
      <c r="Q4" s="169"/>
      <c r="R4" s="169"/>
      <c r="S4" s="169"/>
      <c r="T4" s="169"/>
      <c r="U4" s="169"/>
      <c r="V4" s="169"/>
      <c r="W4" s="169"/>
      <c r="X4" s="169"/>
      <c r="Y4" s="169"/>
      <c r="Z4" s="169"/>
      <c r="AA4" s="169"/>
      <c r="AB4" s="169"/>
      <c r="AC4" s="169"/>
      <c r="AD4" s="169"/>
      <c r="AE4" s="169"/>
      <c r="AF4" s="169"/>
      <c r="AG4" s="169"/>
    </row>
    <row r="5" spans="1:33" s="158" customFormat="1">
      <c r="A5" s="1131" t="s">
        <v>4</v>
      </c>
      <c r="B5" s="1131"/>
      <c r="C5" s="1131"/>
      <c r="D5" s="1131"/>
      <c r="E5" s="1131"/>
      <c r="F5" s="1131"/>
      <c r="G5" s="1131"/>
      <c r="H5" s="1131"/>
      <c r="I5" s="1131"/>
      <c r="J5" s="170"/>
      <c r="K5" s="170"/>
      <c r="L5" s="170"/>
      <c r="M5" s="170"/>
      <c r="N5" s="170"/>
      <c r="O5" s="170"/>
      <c r="P5" s="170"/>
      <c r="Q5" s="170"/>
      <c r="R5" s="170"/>
      <c r="S5" s="170"/>
      <c r="T5" s="170"/>
      <c r="U5" s="170"/>
      <c r="V5" s="170"/>
      <c r="W5" s="170"/>
      <c r="X5" s="170"/>
      <c r="Y5" s="170"/>
      <c r="Z5" s="170"/>
      <c r="AA5" s="170"/>
      <c r="AB5" s="170"/>
      <c r="AC5" s="170"/>
      <c r="AD5" s="170"/>
      <c r="AE5" s="170"/>
      <c r="AF5" s="170"/>
      <c r="AG5" s="170"/>
    </row>
    <row r="6" spans="1:33" s="158" customFormat="1" ht="15">
      <c r="A6" s="1108"/>
      <c r="B6" s="1108"/>
      <c r="C6" s="1108"/>
      <c r="D6" s="1108"/>
      <c r="E6" s="1108"/>
      <c r="F6" s="1108"/>
      <c r="G6" s="1108"/>
      <c r="H6" s="1108"/>
      <c r="I6" s="1108"/>
      <c r="J6" s="171"/>
      <c r="K6" s="171"/>
      <c r="L6" s="171"/>
      <c r="M6" s="171"/>
      <c r="N6" s="171"/>
      <c r="O6" s="171"/>
      <c r="P6" s="171"/>
      <c r="Q6" s="171"/>
      <c r="R6" s="171"/>
      <c r="S6" s="171"/>
      <c r="T6" s="171"/>
      <c r="U6" s="171"/>
      <c r="V6" s="171"/>
      <c r="W6" s="171"/>
      <c r="X6" s="171"/>
      <c r="Y6" s="171"/>
      <c r="Z6" s="171"/>
      <c r="AA6" s="171"/>
      <c r="AB6" s="171"/>
      <c r="AC6" s="171"/>
      <c r="AD6" s="171"/>
      <c r="AE6" s="171"/>
      <c r="AF6" s="171"/>
      <c r="AG6" s="171"/>
    </row>
    <row r="7" spans="1:33" s="158" customFormat="1" ht="18" customHeight="1">
      <c r="A7" s="1104" t="s">
        <v>839</v>
      </c>
      <c r="B7" s="1104"/>
      <c r="C7" s="1104"/>
      <c r="D7" s="1104"/>
      <c r="E7" s="1104"/>
      <c r="F7" s="1104"/>
      <c r="G7" s="1104"/>
      <c r="H7" s="1104"/>
      <c r="I7" s="1104"/>
      <c r="J7" s="9"/>
      <c r="K7" s="9"/>
      <c r="L7" s="9"/>
      <c r="M7" s="9"/>
      <c r="N7" s="9"/>
      <c r="O7" s="9"/>
      <c r="P7" s="9"/>
      <c r="Q7" s="172"/>
      <c r="R7" s="172"/>
      <c r="S7" s="172"/>
      <c r="T7" s="172"/>
      <c r="U7" s="172"/>
      <c r="V7" s="172"/>
      <c r="W7" s="172"/>
      <c r="X7" s="172"/>
      <c r="Y7" s="172"/>
      <c r="Z7" s="172"/>
      <c r="AA7" s="172"/>
      <c r="AB7" s="172"/>
      <c r="AC7" s="172"/>
      <c r="AD7" s="172"/>
      <c r="AE7" s="172"/>
      <c r="AF7" s="172"/>
      <c r="AG7" s="172"/>
    </row>
    <row r="8" spans="1:33" s="158" customFormat="1" ht="15">
      <c r="A8" s="192"/>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row>
    <row r="9" spans="1:33" s="158" customFormat="1" ht="33" customHeight="1">
      <c r="A9" s="1109" t="s">
        <v>521</v>
      </c>
      <c r="B9" s="1124" t="s">
        <v>715</v>
      </c>
      <c r="C9" s="1127" t="s">
        <v>779</v>
      </c>
      <c r="D9" s="1128"/>
      <c r="E9" s="1129"/>
      <c r="F9" s="1124" t="s">
        <v>820</v>
      </c>
      <c r="G9" s="1124" t="s">
        <v>821</v>
      </c>
      <c r="H9" s="1124" t="s">
        <v>780</v>
      </c>
      <c r="I9" s="1124" t="s">
        <v>822</v>
      </c>
      <c r="J9" s="159"/>
      <c r="K9" s="159"/>
      <c r="L9" s="159"/>
      <c r="M9" s="159"/>
      <c r="N9" s="159"/>
      <c r="O9" s="159"/>
      <c r="P9" s="159"/>
      <c r="Q9" s="159"/>
      <c r="R9" s="159"/>
      <c r="S9" s="159"/>
      <c r="T9" s="159"/>
      <c r="U9" s="159"/>
      <c r="V9" s="159"/>
      <c r="W9" s="159"/>
    </row>
    <row r="10" spans="1:33" s="158" customFormat="1" ht="47.25" customHeight="1">
      <c r="A10" s="1109"/>
      <c r="B10" s="1125"/>
      <c r="C10" s="402" t="s">
        <v>823</v>
      </c>
      <c r="D10" s="402" t="s">
        <v>921</v>
      </c>
      <c r="E10" s="402" t="s">
        <v>922</v>
      </c>
      <c r="F10" s="1125"/>
      <c r="G10" s="1125"/>
      <c r="H10" s="1125"/>
      <c r="I10" s="1125"/>
      <c r="J10" s="159"/>
      <c r="K10" s="159"/>
      <c r="L10" s="159"/>
      <c r="M10" s="159"/>
      <c r="N10" s="159"/>
      <c r="O10" s="159"/>
      <c r="P10" s="159"/>
      <c r="Q10" s="159"/>
      <c r="R10" s="181"/>
      <c r="S10" s="159"/>
      <c r="T10" s="159"/>
      <c r="U10" s="159"/>
      <c r="V10" s="159"/>
      <c r="W10" s="159"/>
    </row>
    <row r="11" spans="1:33" s="158" customFormat="1">
      <c r="A11" s="183">
        <v>1</v>
      </c>
      <c r="B11" s="182">
        <v>2</v>
      </c>
      <c r="C11" s="182">
        <v>3</v>
      </c>
      <c r="D11" s="182">
        <v>4</v>
      </c>
      <c r="E11" s="182">
        <v>5</v>
      </c>
      <c r="F11" s="182">
        <v>6</v>
      </c>
      <c r="G11" s="182">
        <v>7</v>
      </c>
      <c r="H11" s="182">
        <v>8</v>
      </c>
      <c r="I11" s="182">
        <v>9</v>
      </c>
      <c r="J11" s="159"/>
      <c r="K11" s="159"/>
      <c r="L11" s="159"/>
      <c r="M11" s="159"/>
      <c r="N11" s="159"/>
      <c r="O11" s="159"/>
      <c r="P11" s="159"/>
      <c r="Q11" s="159"/>
      <c r="R11" s="159"/>
      <c r="S11" s="159"/>
      <c r="T11" s="159"/>
      <c r="U11" s="159"/>
      <c r="V11" s="159"/>
      <c r="W11" s="159"/>
    </row>
    <row r="12" spans="1:33" s="158" customFormat="1" ht="31.5">
      <c r="A12" s="183" t="s">
        <v>522</v>
      </c>
      <c r="B12" s="182" t="s">
        <v>719</v>
      </c>
      <c r="C12" s="182" t="s">
        <v>720</v>
      </c>
      <c r="D12" s="182" t="s">
        <v>97</v>
      </c>
      <c r="E12" s="182" t="s">
        <v>97</v>
      </c>
      <c r="F12" s="182" t="s">
        <v>97</v>
      </c>
      <c r="G12" s="182" t="s">
        <v>97</v>
      </c>
      <c r="H12" s="182" t="s">
        <v>97</v>
      </c>
      <c r="I12" s="182" t="s">
        <v>97</v>
      </c>
      <c r="J12" s="159"/>
      <c r="K12" s="159"/>
      <c r="L12" s="159"/>
      <c r="M12" s="159"/>
      <c r="N12" s="159"/>
      <c r="O12" s="159"/>
      <c r="P12" s="159"/>
      <c r="Q12" s="159"/>
      <c r="R12" s="159"/>
      <c r="S12" s="159"/>
      <c r="T12" s="159"/>
      <c r="U12" s="159"/>
      <c r="V12" s="159"/>
      <c r="W12" s="159"/>
    </row>
    <row r="13" spans="1:33" s="158" customFormat="1" ht="132.75" customHeight="1">
      <c r="A13" s="183" t="s">
        <v>110</v>
      </c>
      <c r="B13" s="382" t="s">
        <v>781</v>
      </c>
      <c r="C13" s="212" t="s">
        <v>97</v>
      </c>
      <c r="D13" s="212" t="s">
        <v>97</v>
      </c>
      <c r="E13" s="212" t="s">
        <v>97</v>
      </c>
      <c r="F13" s="182" t="s">
        <v>782</v>
      </c>
      <c r="G13" s="182" t="s">
        <v>97</v>
      </c>
      <c r="H13" s="182" t="s">
        <v>97</v>
      </c>
      <c r="I13" s="212" t="s">
        <v>97</v>
      </c>
      <c r="J13" s="159"/>
      <c r="K13" s="159"/>
      <c r="L13" s="159"/>
      <c r="M13" s="159"/>
      <c r="N13" s="159"/>
      <c r="O13" s="159"/>
      <c r="P13" s="159"/>
      <c r="Q13" s="159"/>
      <c r="R13" s="159"/>
      <c r="S13" s="159"/>
      <c r="T13" s="159"/>
      <c r="U13" s="159"/>
      <c r="V13" s="159"/>
      <c r="W13" s="159"/>
    </row>
    <row r="14" spans="1:33" s="158" customFormat="1" ht="31.5">
      <c r="A14" s="183" t="s">
        <v>112</v>
      </c>
      <c r="B14" s="382" t="s">
        <v>783</v>
      </c>
      <c r="C14" s="212" t="s">
        <v>97</v>
      </c>
      <c r="D14" s="212" t="s">
        <v>97</v>
      </c>
      <c r="E14" s="212" t="s">
        <v>97</v>
      </c>
      <c r="F14" s="182" t="s">
        <v>784</v>
      </c>
      <c r="G14" s="182" t="s">
        <v>785</v>
      </c>
      <c r="H14" s="212" t="s">
        <v>97</v>
      </c>
      <c r="I14" s="182" t="s">
        <v>786</v>
      </c>
      <c r="J14" s="159"/>
      <c r="K14" s="159"/>
      <c r="L14" s="159"/>
      <c r="M14" s="159"/>
      <c r="N14" s="159"/>
      <c r="O14" s="159"/>
      <c r="P14" s="159"/>
      <c r="Q14" s="159"/>
      <c r="R14" s="159"/>
      <c r="S14" s="159"/>
      <c r="T14" s="159"/>
      <c r="U14" s="159"/>
      <c r="V14" s="159"/>
      <c r="W14" s="159"/>
    </row>
    <row r="15" spans="1:33" s="158" customFormat="1" ht="31.5">
      <c r="A15" s="183" t="s">
        <v>120</v>
      </c>
      <c r="B15" s="382" t="s">
        <v>787</v>
      </c>
      <c r="C15" s="212" t="s">
        <v>97</v>
      </c>
      <c r="D15" s="212" t="s">
        <v>97</v>
      </c>
      <c r="E15" s="212" t="s">
        <v>97</v>
      </c>
      <c r="F15" s="182" t="s">
        <v>784</v>
      </c>
      <c r="G15" s="182" t="s">
        <v>788</v>
      </c>
      <c r="H15" s="212" t="s">
        <v>97</v>
      </c>
      <c r="I15" s="182" t="s">
        <v>786</v>
      </c>
      <c r="J15" s="159"/>
      <c r="K15" s="159"/>
      <c r="L15" s="159"/>
      <c r="M15" s="159"/>
      <c r="N15" s="159"/>
      <c r="O15" s="159"/>
      <c r="P15" s="159"/>
      <c r="Q15" s="159"/>
      <c r="R15" s="159"/>
      <c r="S15" s="159"/>
      <c r="T15" s="159"/>
      <c r="U15" s="159"/>
      <c r="V15" s="159"/>
      <c r="W15" s="159"/>
    </row>
    <row r="16" spans="1:33" s="158" customFormat="1" ht="63">
      <c r="A16" s="183" t="s">
        <v>126</v>
      </c>
      <c r="B16" s="382" t="s">
        <v>789</v>
      </c>
      <c r="C16" s="212" t="s">
        <v>97</v>
      </c>
      <c r="D16" s="212" t="s">
        <v>97</v>
      </c>
      <c r="E16" s="212" t="s">
        <v>97</v>
      </c>
      <c r="F16" s="182" t="s">
        <v>784</v>
      </c>
      <c r="G16" s="182" t="s">
        <v>790</v>
      </c>
      <c r="H16" s="212" t="s">
        <v>97</v>
      </c>
      <c r="I16" s="182" t="s">
        <v>786</v>
      </c>
      <c r="J16" s="159"/>
      <c r="K16" s="159"/>
      <c r="L16" s="159"/>
      <c r="M16" s="159"/>
      <c r="N16" s="159"/>
      <c r="O16" s="159"/>
      <c r="P16" s="159"/>
      <c r="Q16" s="159"/>
      <c r="R16" s="159"/>
      <c r="S16" s="159"/>
      <c r="T16" s="159"/>
      <c r="U16" s="159"/>
      <c r="V16" s="159"/>
      <c r="W16" s="159"/>
    </row>
    <row r="17" spans="1:23" s="158" customFormat="1" ht="118.5" customHeight="1">
      <c r="A17" s="183" t="s">
        <v>135</v>
      </c>
      <c r="B17" s="182" t="s">
        <v>791</v>
      </c>
      <c r="C17" s="212" t="s">
        <v>97</v>
      </c>
      <c r="D17" s="212" t="s">
        <v>97</v>
      </c>
      <c r="E17" s="212" t="s">
        <v>97</v>
      </c>
      <c r="F17" s="182" t="s">
        <v>784</v>
      </c>
      <c r="G17" s="182" t="s">
        <v>790</v>
      </c>
      <c r="H17" s="212" t="s">
        <v>97</v>
      </c>
      <c r="I17" s="182" t="s">
        <v>786</v>
      </c>
      <c r="J17" s="159"/>
      <c r="K17" s="159"/>
      <c r="L17" s="159"/>
      <c r="M17" s="159"/>
      <c r="N17" s="159"/>
      <c r="O17" s="159"/>
      <c r="P17" s="159"/>
      <c r="Q17" s="159"/>
      <c r="R17" s="159"/>
      <c r="S17" s="159"/>
      <c r="T17" s="159"/>
      <c r="U17" s="159"/>
      <c r="V17" s="159"/>
      <c r="W17" s="159"/>
    </row>
    <row r="18" spans="1:23" s="158" customFormat="1" ht="78.75">
      <c r="A18" s="183" t="s">
        <v>744</v>
      </c>
      <c r="B18" s="182" t="s">
        <v>792</v>
      </c>
      <c r="C18" s="212" t="s">
        <v>97</v>
      </c>
      <c r="D18" s="212" t="s">
        <v>97</v>
      </c>
      <c r="E18" s="212" t="s">
        <v>97</v>
      </c>
      <c r="F18" s="182" t="s">
        <v>784</v>
      </c>
      <c r="G18" s="182" t="s">
        <v>790</v>
      </c>
      <c r="H18" s="212" t="s">
        <v>97</v>
      </c>
      <c r="I18" s="182" t="s">
        <v>786</v>
      </c>
      <c r="J18" s="159"/>
      <c r="K18" s="159"/>
      <c r="L18" s="159"/>
      <c r="M18" s="159"/>
      <c r="N18" s="159"/>
      <c r="O18" s="159"/>
      <c r="P18" s="159"/>
      <c r="Q18" s="159"/>
      <c r="R18" s="159"/>
      <c r="S18" s="159"/>
      <c r="T18" s="159"/>
      <c r="U18" s="159"/>
      <c r="V18" s="159"/>
      <c r="W18" s="159"/>
    </row>
    <row r="19" spans="1:23" s="158" customFormat="1" ht="135" customHeight="1">
      <c r="A19" s="183" t="s">
        <v>141</v>
      </c>
      <c r="B19" s="182" t="s">
        <v>793</v>
      </c>
      <c r="C19" s="212" t="s">
        <v>97</v>
      </c>
      <c r="D19" s="212" t="s">
        <v>97</v>
      </c>
      <c r="E19" s="212" t="s">
        <v>97</v>
      </c>
      <c r="F19" s="182" t="s">
        <v>784</v>
      </c>
      <c r="G19" s="182" t="s">
        <v>97</v>
      </c>
      <c r="H19" s="212" t="s">
        <v>97</v>
      </c>
      <c r="I19" s="212" t="s">
        <v>97</v>
      </c>
      <c r="J19" s="159"/>
      <c r="K19" s="159"/>
      <c r="L19" s="159"/>
      <c r="M19" s="159"/>
      <c r="N19" s="159"/>
      <c r="O19" s="159"/>
      <c r="P19" s="159"/>
      <c r="Q19" s="159"/>
      <c r="R19" s="159"/>
      <c r="S19" s="159"/>
      <c r="T19" s="159"/>
      <c r="U19" s="159"/>
      <c r="V19" s="159"/>
      <c r="W19" s="159"/>
    </row>
    <row r="20" spans="1:23" s="158" customFormat="1" ht="31.5">
      <c r="A20" s="183" t="s">
        <v>143</v>
      </c>
      <c r="B20" s="182" t="s">
        <v>783</v>
      </c>
      <c r="C20" s="212" t="s">
        <v>97</v>
      </c>
      <c r="D20" s="212" t="s">
        <v>97</v>
      </c>
      <c r="E20" s="212" t="s">
        <v>97</v>
      </c>
      <c r="F20" s="182" t="s">
        <v>784</v>
      </c>
      <c r="G20" s="182" t="s">
        <v>785</v>
      </c>
      <c r="H20" s="212" t="s">
        <v>97</v>
      </c>
      <c r="I20" s="182" t="s">
        <v>786</v>
      </c>
      <c r="J20" s="159"/>
      <c r="K20" s="159"/>
      <c r="L20" s="159"/>
      <c r="M20" s="159"/>
      <c r="N20" s="159"/>
      <c r="O20" s="159"/>
      <c r="P20" s="159"/>
      <c r="Q20" s="159"/>
      <c r="R20" s="159"/>
      <c r="S20" s="159"/>
      <c r="T20" s="159"/>
      <c r="U20" s="159"/>
      <c r="V20" s="159"/>
      <c r="W20" s="159"/>
    </row>
    <row r="21" spans="1:23" s="158" customFormat="1" ht="31.5">
      <c r="A21" s="183" t="s">
        <v>150</v>
      </c>
      <c r="B21" s="182" t="s">
        <v>787</v>
      </c>
      <c r="C21" s="212" t="s">
        <v>97</v>
      </c>
      <c r="D21" s="212" t="s">
        <v>97</v>
      </c>
      <c r="E21" s="212" t="s">
        <v>97</v>
      </c>
      <c r="F21" s="182" t="s">
        <v>784</v>
      </c>
      <c r="G21" s="182" t="s">
        <v>788</v>
      </c>
      <c r="H21" s="212" t="s">
        <v>97</v>
      </c>
      <c r="I21" s="182" t="s">
        <v>786</v>
      </c>
      <c r="J21" s="159"/>
      <c r="K21" s="159"/>
      <c r="L21" s="159"/>
      <c r="M21" s="159"/>
      <c r="N21" s="159"/>
      <c r="O21" s="159"/>
      <c r="P21" s="159"/>
      <c r="Q21" s="159"/>
      <c r="R21" s="159"/>
      <c r="S21" s="159"/>
      <c r="T21" s="159"/>
      <c r="U21" s="159"/>
      <c r="V21" s="159"/>
      <c r="W21" s="159"/>
    </row>
    <row r="22" spans="1:23" s="158" customFormat="1" ht="63">
      <c r="A22" s="183" t="s">
        <v>156</v>
      </c>
      <c r="B22" s="182" t="s">
        <v>789</v>
      </c>
      <c r="C22" s="212" t="s">
        <v>97</v>
      </c>
      <c r="D22" s="212" t="s">
        <v>97</v>
      </c>
      <c r="E22" s="212" t="s">
        <v>97</v>
      </c>
      <c r="F22" s="182" t="s">
        <v>784</v>
      </c>
      <c r="G22" s="182" t="s">
        <v>790</v>
      </c>
      <c r="H22" s="212" t="s">
        <v>97</v>
      </c>
      <c r="I22" s="182" t="s">
        <v>786</v>
      </c>
      <c r="J22" s="159"/>
      <c r="K22" s="159"/>
      <c r="L22" s="159"/>
      <c r="M22" s="159"/>
      <c r="N22" s="159"/>
      <c r="O22" s="159"/>
      <c r="P22" s="159"/>
      <c r="Q22" s="159"/>
      <c r="R22" s="159"/>
      <c r="S22" s="159"/>
      <c r="T22" s="159"/>
      <c r="U22" s="159"/>
      <c r="V22" s="159"/>
      <c r="W22" s="159"/>
    </row>
    <row r="23" spans="1:23" s="158" customFormat="1" ht="114" customHeight="1">
      <c r="A23" s="183" t="s">
        <v>175</v>
      </c>
      <c r="B23" s="182" t="s">
        <v>791</v>
      </c>
      <c r="C23" s="212" t="s">
        <v>97</v>
      </c>
      <c r="D23" s="212" t="s">
        <v>97</v>
      </c>
      <c r="E23" s="212" t="s">
        <v>97</v>
      </c>
      <c r="F23" s="182" t="s">
        <v>784</v>
      </c>
      <c r="G23" s="182" t="s">
        <v>790</v>
      </c>
      <c r="H23" s="212" t="s">
        <v>97</v>
      </c>
      <c r="I23" s="182" t="s">
        <v>786</v>
      </c>
      <c r="J23" s="159"/>
      <c r="K23" s="159"/>
      <c r="L23" s="159"/>
      <c r="M23" s="159"/>
      <c r="N23" s="159"/>
      <c r="O23" s="159"/>
      <c r="P23" s="159"/>
      <c r="Q23" s="159"/>
      <c r="R23" s="159"/>
      <c r="S23" s="159"/>
      <c r="T23" s="159"/>
      <c r="U23" s="159"/>
      <c r="V23" s="159"/>
      <c r="W23" s="159"/>
    </row>
    <row r="24" spans="1:23" s="158" customFormat="1" ht="78.75">
      <c r="A24" s="183" t="s">
        <v>764</v>
      </c>
      <c r="B24" s="182" t="s">
        <v>792</v>
      </c>
      <c r="C24" s="212" t="s">
        <v>97</v>
      </c>
      <c r="D24" s="212" t="s">
        <v>97</v>
      </c>
      <c r="E24" s="212" t="s">
        <v>97</v>
      </c>
      <c r="F24" s="182" t="s">
        <v>784</v>
      </c>
      <c r="G24" s="182" t="s">
        <v>790</v>
      </c>
      <c r="H24" s="212" t="s">
        <v>97</v>
      </c>
      <c r="I24" s="182" t="s">
        <v>786</v>
      </c>
      <c r="J24" s="159"/>
      <c r="K24" s="159"/>
      <c r="L24" s="159"/>
      <c r="M24" s="159"/>
      <c r="N24" s="159"/>
      <c r="O24" s="159"/>
      <c r="P24" s="159"/>
      <c r="Q24" s="159"/>
      <c r="R24" s="159"/>
      <c r="S24" s="159"/>
      <c r="T24" s="159"/>
      <c r="U24" s="159"/>
      <c r="V24" s="159"/>
      <c r="W24" s="159"/>
    </row>
    <row r="25" spans="1:23" s="158" customFormat="1" ht="31.5">
      <c r="A25" s="183" t="s">
        <v>645</v>
      </c>
      <c r="B25" s="182" t="s">
        <v>719</v>
      </c>
      <c r="C25" s="167" t="s">
        <v>97</v>
      </c>
      <c r="D25" s="167" t="s">
        <v>97</v>
      </c>
      <c r="E25" s="167" t="s">
        <v>97</v>
      </c>
      <c r="F25" s="167" t="s">
        <v>97</v>
      </c>
      <c r="G25" s="167" t="s">
        <v>97</v>
      </c>
      <c r="H25" s="167" t="s">
        <v>97</v>
      </c>
      <c r="I25" s="167" t="s">
        <v>97</v>
      </c>
      <c r="J25" s="159"/>
      <c r="K25" s="159"/>
      <c r="L25" s="159"/>
      <c r="M25" s="159"/>
      <c r="N25" s="159"/>
      <c r="O25" s="159"/>
      <c r="P25" s="159"/>
      <c r="Q25" s="159"/>
      <c r="R25" s="159"/>
      <c r="S25" s="159"/>
      <c r="T25" s="159"/>
      <c r="U25" s="159"/>
      <c r="V25" s="159"/>
      <c r="W25" s="159"/>
    </row>
    <row r="26" spans="1:23" s="158" customFormat="1" ht="18">
      <c r="A26" s="193" t="s">
        <v>794</v>
      </c>
      <c r="B26" s="167" t="s">
        <v>794</v>
      </c>
      <c r="C26" s="166"/>
      <c r="D26" s="166"/>
      <c r="E26" s="166"/>
      <c r="F26" s="166"/>
      <c r="G26" s="166"/>
      <c r="H26" s="166"/>
      <c r="I26" s="166"/>
      <c r="J26" s="159"/>
      <c r="K26" s="159"/>
      <c r="L26" s="159"/>
      <c r="M26" s="159"/>
      <c r="N26" s="159"/>
      <c r="O26" s="159"/>
      <c r="P26" s="159"/>
      <c r="Q26" s="159"/>
      <c r="R26" s="159"/>
      <c r="S26" s="159"/>
      <c r="T26" s="159"/>
      <c r="U26" s="159"/>
      <c r="V26" s="159"/>
      <c r="W26" s="159"/>
    </row>
    <row r="27" spans="1:23" s="158" customFormat="1" ht="15">
      <c r="A27" s="194"/>
      <c r="B27" s="159"/>
      <c r="C27" s="159"/>
      <c r="D27" s="159"/>
      <c r="E27" s="159"/>
      <c r="F27" s="159"/>
      <c r="G27" s="159"/>
      <c r="H27" s="159"/>
      <c r="I27" s="159"/>
      <c r="J27" s="159"/>
      <c r="K27" s="159"/>
      <c r="L27" s="159"/>
      <c r="M27" s="159"/>
      <c r="N27" s="159"/>
      <c r="O27" s="159"/>
      <c r="P27" s="159"/>
      <c r="Q27" s="159"/>
      <c r="R27" s="159"/>
      <c r="S27" s="159"/>
      <c r="T27" s="159"/>
      <c r="U27" s="159"/>
      <c r="V27" s="159"/>
      <c r="W27" s="159"/>
    </row>
    <row r="28" spans="1:23" s="158" customFormat="1" ht="18">
      <c r="A28" s="185"/>
      <c r="B28" s="181" t="s">
        <v>795</v>
      </c>
      <c r="C28" s="159"/>
      <c r="D28" s="159"/>
      <c r="E28" s="159"/>
      <c r="F28" s="159"/>
      <c r="G28" s="159"/>
      <c r="H28" s="159"/>
      <c r="I28" s="159"/>
      <c r="J28" s="159"/>
      <c r="K28" s="159"/>
      <c r="L28" s="159"/>
      <c r="M28" s="159"/>
      <c r="N28" s="159"/>
      <c r="O28" s="159"/>
      <c r="P28" s="159"/>
      <c r="Q28" s="159"/>
      <c r="R28" s="159"/>
      <c r="S28" s="159"/>
      <c r="T28" s="159"/>
      <c r="U28" s="159"/>
      <c r="V28" s="159"/>
      <c r="W28" s="159"/>
    </row>
    <row r="29" spans="1:23" s="158" customFormat="1" ht="51.75" customHeight="1">
      <c r="A29" s="185"/>
      <c r="B29" s="1126" t="s">
        <v>796</v>
      </c>
      <c r="C29" s="1126"/>
      <c r="D29" s="1126"/>
      <c r="E29" s="1126"/>
      <c r="F29" s="1126"/>
      <c r="G29" s="1126"/>
      <c r="H29" s="1126"/>
      <c r="I29" s="1126"/>
      <c r="J29" s="159"/>
      <c r="K29" s="159"/>
      <c r="L29" s="159"/>
      <c r="M29" s="159"/>
      <c r="N29" s="159"/>
      <c r="O29" s="159"/>
      <c r="P29" s="159"/>
      <c r="Q29" s="159"/>
      <c r="R29" s="159"/>
      <c r="S29" s="159"/>
      <c r="T29" s="159"/>
      <c r="U29" s="159"/>
      <c r="V29" s="159"/>
      <c r="W29" s="159"/>
    </row>
    <row r="30" spans="1:23" s="158" customFormat="1" ht="18">
      <c r="A30" s="185"/>
      <c r="B30" s="181" t="s">
        <v>775</v>
      </c>
      <c r="C30" s="159"/>
      <c r="D30" s="159"/>
      <c r="E30" s="159"/>
      <c r="F30" s="159"/>
      <c r="G30" s="159"/>
      <c r="H30" s="159"/>
      <c r="I30" s="159"/>
      <c r="J30" s="159"/>
      <c r="K30" s="159"/>
      <c r="L30" s="159"/>
      <c r="M30" s="159"/>
      <c r="N30" s="159"/>
      <c r="O30" s="159"/>
      <c r="P30" s="159"/>
      <c r="Q30" s="159"/>
      <c r="R30" s="159"/>
      <c r="S30" s="159"/>
      <c r="T30" s="159"/>
      <c r="U30" s="159"/>
      <c r="V30" s="159"/>
      <c r="W30" s="159"/>
    </row>
    <row r="31" spans="1:23" s="158" customFormat="1" ht="18">
      <c r="A31" s="194"/>
      <c r="B31" s="181" t="s">
        <v>797</v>
      </c>
      <c r="C31" s="159"/>
      <c r="D31" s="159"/>
      <c r="E31" s="159"/>
      <c r="F31" s="159"/>
      <c r="G31" s="159"/>
      <c r="H31" s="159"/>
      <c r="I31" s="159"/>
      <c r="J31" s="159"/>
      <c r="K31" s="159"/>
      <c r="L31" s="159"/>
      <c r="M31" s="159"/>
      <c r="N31" s="159"/>
      <c r="O31" s="159"/>
      <c r="P31" s="159"/>
      <c r="Q31" s="159"/>
      <c r="R31" s="159"/>
      <c r="S31" s="159"/>
      <c r="T31" s="159"/>
      <c r="U31" s="159"/>
      <c r="V31" s="159"/>
      <c r="W31" s="159"/>
    </row>
    <row r="32" spans="1:23" s="158" customFormat="1" ht="18">
      <c r="A32" s="194"/>
      <c r="B32" s="181" t="s">
        <v>798</v>
      </c>
      <c r="C32" s="159"/>
      <c r="D32" s="159"/>
      <c r="E32" s="159"/>
      <c r="F32" s="159"/>
      <c r="G32" s="159"/>
      <c r="H32" s="159"/>
      <c r="I32" s="159"/>
      <c r="J32" s="159"/>
      <c r="K32" s="159"/>
      <c r="L32" s="159"/>
      <c r="M32" s="159"/>
      <c r="N32" s="159"/>
      <c r="O32" s="159"/>
      <c r="P32" s="159"/>
      <c r="Q32" s="159"/>
      <c r="R32" s="159"/>
      <c r="S32" s="159"/>
      <c r="T32" s="159"/>
      <c r="U32" s="159"/>
      <c r="V32" s="159"/>
      <c r="W32" s="159"/>
    </row>
    <row r="33" spans="1:23" s="158" customFormat="1" ht="52.5" customHeight="1">
      <c r="A33" s="194"/>
      <c r="B33" s="1126" t="s">
        <v>799</v>
      </c>
      <c r="C33" s="1126"/>
      <c r="D33" s="1126"/>
      <c r="E33" s="1126"/>
      <c r="F33" s="1126"/>
      <c r="G33" s="1126"/>
      <c r="H33" s="1126"/>
      <c r="I33" s="1126"/>
      <c r="J33" s="159"/>
      <c r="K33" s="159"/>
      <c r="L33" s="159"/>
      <c r="M33" s="159"/>
      <c r="N33" s="159"/>
      <c r="O33" s="159"/>
      <c r="P33" s="159"/>
      <c r="Q33" s="159"/>
      <c r="R33" s="159"/>
      <c r="S33" s="159"/>
      <c r="T33" s="159"/>
      <c r="U33" s="159"/>
      <c r="V33" s="159"/>
      <c r="W33" s="159"/>
    </row>
    <row r="34" spans="1:23" s="158" customFormat="1" ht="18">
      <c r="A34" s="194"/>
      <c r="B34" s="181" t="s">
        <v>800</v>
      </c>
      <c r="C34" s="159"/>
      <c r="D34" s="159"/>
      <c r="E34" s="159"/>
      <c r="F34" s="159"/>
      <c r="G34" s="159"/>
      <c r="H34" s="159"/>
      <c r="I34" s="159"/>
      <c r="J34" s="159"/>
      <c r="K34" s="159"/>
      <c r="L34" s="159"/>
      <c r="M34" s="159"/>
      <c r="N34" s="159"/>
      <c r="O34" s="159"/>
      <c r="P34" s="159"/>
      <c r="Q34" s="159"/>
      <c r="R34" s="159"/>
      <c r="S34" s="159"/>
      <c r="T34" s="159"/>
      <c r="U34" s="159"/>
      <c r="V34" s="159"/>
      <c r="W34" s="159"/>
    </row>
  </sheetData>
  <mergeCells count="15">
    <mergeCell ref="A7:I7"/>
    <mergeCell ref="A1:I1"/>
    <mergeCell ref="A2:I2"/>
    <mergeCell ref="A4:I4"/>
    <mergeCell ref="A5:I5"/>
    <mergeCell ref="A6:I6"/>
    <mergeCell ref="I9:I10"/>
    <mergeCell ref="B29:I29"/>
    <mergeCell ref="B33:I33"/>
    <mergeCell ref="A9:A10"/>
    <mergeCell ref="B9:B10"/>
    <mergeCell ref="C9:E9"/>
    <mergeCell ref="F9:F10"/>
    <mergeCell ref="G9:G10"/>
    <mergeCell ref="H9:H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IV103"/>
  <sheetViews>
    <sheetView topLeftCell="A51" zoomScale="60" zoomScaleNormal="60" zoomScaleSheetLayoutView="70" workbookViewId="0">
      <selection activeCell="D76" sqref="D76"/>
    </sheetView>
  </sheetViews>
  <sheetFormatPr defaultColWidth="9.375" defaultRowHeight="15.75"/>
  <cols>
    <col min="1" max="1" width="10.375" style="1" customWidth="1"/>
    <col min="2" max="2" width="76.25" style="1" customWidth="1"/>
    <col min="3" max="3" width="16.375" style="360" customWidth="1"/>
    <col min="4" max="4" width="18.5" style="1" customWidth="1"/>
    <col min="5" max="5" width="13.5" style="1" customWidth="1"/>
    <col min="6" max="6" width="12.625" style="1" customWidth="1"/>
    <col min="7" max="7" width="16.75" style="1" customWidth="1"/>
    <col min="8" max="8" width="18.75" style="1" customWidth="1"/>
    <col min="9" max="9" width="23.375" style="1" customWidth="1"/>
    <col min="10" max="10" width="20.375" style="1" customWidth="1"/>
    <col min="11" max="11" width="16.5" style="1" customWidth="1"/>
    <col min="12" max="12" width="19.125" style="1" customWidth="1"/>
    <col min="13" max="13" width="19.625" style="1" customWidth="1"/>
    <col min="14" max="14" width="25.625" style="1" customWidth="1"/>
    <col min="15" max="15" width="18.75" style="1" customWidth="1"/>
    <col min="16" max="16" width="24.375" style="1" customWidth="1"/>
    <col min="17" max="17" width="19.75" style="76" customWidth="1"/>
    <col min="18" max="18" width="20.625" style="76" customWidth="1"/>
    <col min="19" max="19" width="12.125" style="76" customWidth="1"/>
    <col min="20" max="20" width="20.25" style="76" customWidth="1"/>
    <col min="21" max="22" width="8" style="76" customWidth="1"/>
    <col min="23" max="23" width="11.5" style="76" customWidth="1"/>
    <col min="24" max="24" width="11.375" style="76" customWidth="1"/>
    <col min="25" max="25" width="8.125" style="1" customWidth="1"/>
    <col min="26" max="26" width="7.75" style="1" customWidth="1"/>
    <col min="27" max="27" width="8.875" style="1" customWidth="1"/>
    <col min="28" max="28" width="8.125" style="1" customWidth="1"/>
    <col min="29" max="29" width="28.375" style="1" customWidth="1"/>
    <col min="30" max="30" width="14.75" style="1" customWidth="1"/>
    <col min="31" max="31" width="14.375" style="1" customWidth="1"/>
    <col min="32" max="16384" width="9.375" style="1"/>
  </cols>
  <sheetData>
    <row r="1" spans="1:256" s="98" customFormat="1" ht="18.75" customHeight="1">
      <c r="A1" s="97"/>
      <c r="C1" s="358"/>
      <c r="N1" s="31"/>
      <c r="Q1" s="78"/>
      <c r="R1" s="78"/>
      <c r="S1" s="78"/>
      <c r="T1" s="79"/>
      <c r="U1" s="79"/>
      <c r="V1" s="79"/>
      <c r="W1" s="79"/>
      <c r="AE1" s="2" t="s">
        <v>523</v>
      </c>
    </row>
    <row r="2" spans="1:256" ht="18.75" customHeight="1">
      <c r="A2" s="97"/>
      <c r="B2" s="98"/>
      <c r="C2" s="358"/>
      <c r="D2" s="98"/>
      <c r="E2" s="98"/>
      <c r="F2" s="98"/>
      <c r="G2" s="98"/>
      <c r="H2" s="98"/>
      <c r="I2" s="98"/>
      <c r="J2" s="98"/>
      <c r="K2" s="98"/>
      <c r="L2" s="98"/>
      <c r="M2" s="98"/>
      <c r="N2" s="32"/>
      <c r="O2"/>
      <c r="P2"/>
      <c r="Q2" s="78"/>
      <c r="R2" s="78"/>
      <c r="S2" s="78"/>
      <c r="T2" s="79"/>
      <c r="U2" s="79"/>
      <c r="V2" s="79"/>
      <c r="W2" s="79"/>
      <c r="X2"/>
      <c r="Y2"/>
      <c r="Z2"/>
      <c r="AA2"/>
      <c r="AB2"/>
      <c r="AC2"/>
      <c r="AD2"/>
      <c r="AE2" s="4" t="s">
        <v>1</v>
      </c>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99"/>
      <c r="B3" s="98"/>
      <c r="C3" s="358"/>
      <c r="D3" s="98"/>
      <c r="E3" s="98"/>
      <c r="F3" s="98"/>
      <c r="G3" s="98"/>
      <c r="H3" s="98"/>
      <c r="I3" s="98"/>
      <c r="J3" s="98"/>
      <c r="K3" s="98"/>
      <c r="L3" s="98"/>
      <c r="M3" s="98"/>
      <c r="N3" s="32"/>
      <c r="O3"/>
      <c r="P3"/>
      <c r="Q3" s="78"/>
      <c r="R3" s="78"/>
      <c r="S3" s="78"/>
      <c r="T3" s="79"/>
      <c r="U3" s="79"/>
      <c r="V3" s="79"/>
      <c r="W3" s="79"/>
      <c r="X3"/>
      <c r="Y3"/>
      <c r="Z3"/>
      <c r="AA3"/>
      <c r="AB3"/>
      <c r="AC3"/>
      <c r="AD3"/>
      <c r="AE3" s="4" t="s">
        <v>2</v>
      </c>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 r="A4" s="1136" t="s">
        <v>524</v>
      </c>
      <c r="B4" s="1136"/>
      <c r="C4" s="1136"/>
      <c r="D4" s="1136"/>
      <c r="E4" s="1136"/>
      <c r="F4" s="1136"/>
      <c r="G4" s="1136"/>
      <c r="H4" s="1136"/>
      <c r="I4" s="1136"/>
      <c r="J4" s="1136"/>
      <c r="K4" s="1136"/>
      <c r="L4" s="1136"/>
      <c r="M4" s="1136"/>
      <c r="N4" s="1136"/>
      <c r="O4"/>
      <c r="P4"/>
      <c r="Q4" s="78"/>
      <c r="R4" s="78"/>
      <c r="S4" s="78"/>
      <c r="T4" s="79"/>
      <c r="U4" s="79"/>
      <c r="V4" s="79"/>
      <c r="W4" s="79"/>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 r="A5" s="1137"/>
      <c r="B5" s="1137"/>
      <c r="C5" s="1137"/>
      <c r="D5" s="1137"/>
      <c r="E5" s="1137"/>
      <c r="F5" s="1137"/>
      <c r="G5" s="1137"/>
      <c r="H5" s="1137"/>
      <c r="I5" s="1137"/>
      <c r="J5" s="1137"/>
      <c r="K5" s="1137"/>
      <c r="L5" s="1137"/>
      <c r="M5" s="1137"/>
      <c r="N5" s="1137"/>
      <c r="O5" s="100"/>
      <c r="P5" s="100"/>
      <c r="Q5" s="100"/>
      <c r="R5" s="100"/>
      <c r="S5" s="100"/>
      <c r="T5" s="100"/>
      <c r="U5" s="100"/>
      <c r="V5" s="100"/>
      <c r="W5" s="100"/>
      <c r="X5" s="100"/>
      <c r="Y5" s="100"/>
      <c r="Z5" s="100"/>
      <c r="AA5" s="100"/>
      <c r="AB5" s="100"/>
      <c r="AC5" s="100"/>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 r="A6" s="1068" t="s">
        <v>652</v>
      </c>
      <c r="B6" s="1068"/>
      <c r="C6" s="1068"/>
      <c r="D6" s="1068"/>
      <c r="E6" s="1068"/>
      <c r="F6" s="1068"/>
      <c r="G6" s="1068"/>
      <c r="H6" s="1068"/>
      <c r="I6" s="1068"/>
      <c r="J6" s="1068"/>
      <c r="K6" s="1068"/>
      <c r="L6" s="1068"/>
      <c r="M6" s="1068"/>
      <c r="N6" s="1068"/>
      <c r="O6" s="75"/>
      <c r="P6" s="75"/>
      <c r="Q6" s="75"/>
      <c r="R6" s="75"/>
      <c r="S6" s="75"/>
      <c r="T6" s="75"/>
      <c r="U6" s="75"/>
      <c r="V6" s="75"/>
      <c r="W6" s="75"/>
      <c r="X6" s="75"/>
      <c r="Y6" s="75"/>
      <c r="Z6" s="75"/>
      <c r="AA6" s="75"/>
      <c r="AB6" s="75"/>
      <c r="AC6" s="75"/>
      <c r="AD6" s="75"/>
      <c r="AE6" s="75"/>
      <c r="AF6" s="75"/>
      <c r="AG6" s="75"/>
      <c r="AH6" s="75"/>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c r="A7" s="962" t="s">
        <v>4</v>
      </c>
      <c r="B7" s="962"/>
      <c r="C7" s="962"/>
      <c r="D7" s="962"/>
      <c r="E7" s="962"/>
      <c r="F7" s="962"/>
      <c r="G7" s="962"/>
      <c r="H7" s="962"/>
      <c r="I7" s="962"/>
      <c r="J7" s="962"/>
      <c r="K7" s="962"/>
      <c r="L7" s="962"/>
      <c r="M7" s="962"/>
      <c r="N7" s="962"/>
      <c r="O7" s="35"/>
      <c r="P7" s="35"/>
      <c r="Q7" s="35"/>
      <c r="R7" s="35"/>
      <c r="S7" s="35"/>
      <c r="T7" s="35"/>
      <c r="U7" s="35"/>
      <c r="V7" s="35"/>
      <c r="W7" s="35"/>
      <c r="X7" s="35"/>
      <c r="Y7" s="35"/>
      <c r="Z7" s="35"/>
      <c r="AA7" s="35"/>
      <c r="AB7" s="35"/>
      <c r="AC7" s="35"/>
      <c r="AD7" s="35"/>
      <c r="AE7" s="35"/>
      <c r="AF7" s="35"/>
      <c r="AG7" s="35"/>
      <c r="AH7" s="35"/>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s="1138"/>
      <c r="B8" s="1138"/>
      <c r="C8" s="1138"/>
      <c r="D8" s="1138"/>
      <c r="E8" s="1138"/>
      <c r="F8" s="1138"/>
      <c r="G8" s="1138"/>
      <c r="H8" s="1138"/>
      <c r="I8" s="1138"/>
      <c r="J8" s="1138"/>
      <c r="K8" s="1138"/>
      <c r="L8" s="1138"/>
      <c r="M8" s="1138"/>
      <c r="N8" s="1138"/>
      <c r="O8" s="99"/>
      <c r="P8" s="99"/>
      <c r="Q8" s="99"/>
      <c r="R8" s="99"/>
      <c r="S8" s="99"/>
      <c r="T8" s="99"/>
      <c r="U8" s="99"/>
      <c r="V8" s="99"/>
      <c r="W8" s="99"/>
      <c r="X8" s="99"/>
      <c r="Y8" s="99"/>
      <c r="Z8" s="99"/>
      <c r="AA8" s="99"/>
      <c r="AB8" s="99"/>
      <c r="AC8" s="99"/>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1" customFormat="1" ht="15.75" customHeight="1">
      <c r="A9" s="1071" t="s">
        <v>839</v>
      </c>
      <c r="B9" s="1071"/>
      <c r="C9" s="1071"/>
      <c r="D9" s="1071"/>
      <c r="E9" s="1071"/>
      <c r="F9" s="1071"/>
      <c r="G9" s="1071"/>
      <c r="H9" s="1071"/>
      <c r="I9" s="1071"/>
      <c r="J9" s="1071"/>
      <c r="K9" s="1071"/>
      <c r="L9" s="1071"/>
      <c r="M9" s="1071"/>
      <c r="N9" s="1071"/>
      <c r="O9" s="88"/>
      <c r="P9" s="88"/>
      <c r="Q9" s="88"/>
      <c r="R9" s="88"/>
      <c r="S9" s="88"/>
      <c r="T9" s="88"/>
      <c r="U9" s="88"/>
      <c r="V9" s="88"/>
      <c r="W9" s="88"/>
      <c r="X9" s="88"/>
      <c r="Y9" s="88"/>
      <c r="Z9" s="88"/>
      <c r="AA9" s="88"/>
      <c r="AB9" s="88"/>
      <c r="AC9" s="88"/>
      <c r="AD9" s="88"/>
      <c r="AE9" s="88"/>
      <c r="AF9" s="88"/>
      <c r="AG9" s="88"/>
      <c r="AH9" s="88"/>
    </row>
    <row r="10" spans="1:256" s="98" customFormat="1" ht="18.75">
      <c r="A10" s="1139"/>
      <c r="B10" s="1139"/>
      <c r="C10" s="1139"/>
      <c r="D10" s="1139"/>
      <c r="E10" s="1139"/>
      <c r="F10" s="1139"/>
      <c r="G10" s="1139"/>
      <c r="H10" s="1139"/>
      <c r="I10" s="1139"/>
      <c r="J10" s="1139"/>
      <c r="K10" s="1139"/>
      <c r="L10" s="1139"/>
      <c r="M10" s="1139"/>
      <c r="N10" s="1139"/>
      <c r="O10" s="1139"/>
      <c r="P10" s="1139"/>
      <c r="Q10" s="1139"/>
      <c r="R10" s="1139"/>
      <c r="S10" s="1139"/>
      <c r="T10" s="1139"/>
      <c r="U10" s="1139"/>
      <c r="V10" s="1139"/>
      <c r="W10" s="1139"/>
      <c r="X10" s="1139"/>
      <c r="Y10" s="1139"/>
      <c r="Z10" s="1139"/>
      <c r="AA10" s="1139"/>
      <c r="AB10" s="1139"/>
      <c r="AC10" s="1139"/>
    </row>
    <row r="11" spans="1:256" ht="49.5" customHeight="1">
      <c r="A11" s="961" t="s">
        <v>6</v>
      </c>
      <c r="B11" s="961" t="s">
        <v>7</v>
      </c>
      <c r="C11" s="961" t="s">
        <v>525</v>
      </c>
      <c r="D11" s="1134" t="s">
        <v>526</v>
      </c>
      <c r="E11" s="961" t="s">
        <v>527</v>
      </c>
      <c r="F11" s="961" t="s">
        <v>528</v>
      </c>
      <c r="G11" s="961" t="s">
        <v>529</v>
      </c>
      <c r="H11" s="961" t="s">
        <v>530</v>
      </c>
      <c r="I11" s="961"/>
      <c r="J11" s="961"/>
      <c r="K11" s="961"/>
      <c r="L11" s="961" t="s">
        <v>531</v>
      </c>
      <c r="M11" s="961"/>
      <c r="N11" s="1135" t="s">
        <v>532</v>
      </c>
      <c r="O11" s="1135" t="s">
        <v>533</v>
      </c>
      <c r="P11" s="1135" t="s">
        <v>534</v>
      </c>
      <c r="Q11" s="1134" t="s">
        <v>535</v>
      </c>
      <c r="R11" s="1134"/>
      <c r="S11" s="1134" t="s">
        <v>511</v>
      </c>
      <c r="T11" s="1134" t="s">
        <v>536</v>
      </c>
      <c r="U11" s="1140" t="s">
        <v>537</v>
      </c>
      <c r="V11" s="1140"/>
      <c r="W11" s="1140"/>
      <c r="X11" s="1140"/>
      <c r="Y11" s="1140"/>
      <c r="Z11" s="1140"/>
      <c r="AA11" s="1135" t="s">
        <v>538</v>
      </c>
      <c r="AB11" s="1135"/>
      <c r="AC11" s="961" t="s">
        <v>539</v>
      </c>
      <c r="AD11" s="961" t="s">
        <v>540</v>
      </c>
      <c r="AE11" s="96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6" customFormat="1" ht="57" customHeight="1">
      <c r="A12" s="961"/>
      <c r="B12" s="961"/>
      <c r="C12" s="961"/>
      <c r="D12" s="1134"/>
      <c r="E12" s="961"/>
      <c r="F12" s="961"/>
      <c r="G12" s="961"/>
      <c r="H12" s="961" t="s">
        <v>541</v>
      </c>
      <c r="I12" s="961" t="s">
        <v>542</v>
      </c>
      <c r="J12" s="961" t="s">
        <v>543</v>
      </c>
      <c r="K12" s="961" t="s">
        <v>544</v>
      </c>
      <c r="L12" s="961"/>
      <c r="M12" s="961"/>
      <c r="N12" s="1135"/>
      <c r="O12" s="1135"/>
      <c r="P12" s="1135"/>
      <c r="Q12" s="1134"/>
      <c r="R12" s="1134"/>
      <c r="S12" s="1134"/>
      <c r="T12" s="1134"/>
      <c r="U12" s="1133" t="s">
        <v>545</v>
      </c>
      <c r="V12" s="1133"/>
      <c r="W12" s="1132" t="s">
        <v>546</v>
      </c>
      <c r="X12" s="1132"/>
      <c r="Y12" s="1135" t="s">
        <v>547</v>
      </c>
      <c r="Z12" s="1135"/>
      <c r="AA12" s="1135"/>
      <c r="AB12" s="1135"/>
      <c r="AC12" s="961"/>
      <c r="AD12" s="961"/>
      <c r="AE12" s="961"/>
    </row>
    <row r="13" spans="1:256" ht="197.25" customHeight="1">
      <c r="A13" s="961"/>
      <c r="B13" s="961"/>
      <c r="C13" s="961"/>
      <c r="D13" s="1134"/>
      <c r="E13" s="961"/>
      <c r="F13" s="961"/>
      <c r="G13" s="961"/>
      <c r="H13" s="961"/>
      <c r="I13" s="961"/>
      <c r="J13" s="961"/>
      <c r="K13" s="961"/>
      <c r="L13" s="81" t="s">
        <v>548</v>
      </c>
      <c r="M13" s="10" t="s">
        <v>549</v>
      </c>
      <c r="N13" s="1135"/>
      <c r="O13" s="1135"/>
      <c r="P13" s="1135"/>
      <c r="Q13" s="90" t="s">
        <v>263</v>
      </c>
      <c r="R13" s="90" t="s">
        <v>518</v>
      </c>
      <c r="S13" s="1134"/>
      <c r="T13" s="1134"/>
      <c r="U13" s="93" t="s">
        <v>519</v>
      </c>
      <c r="V13" s="93" t="s">
        <v>520</v>
      </c>
      <c r="W13" s="93" t="s">
        <v>519</v>
      </c>
      <c r="X13" s="93" t="s">
        <v>520</v>
      </c>
      <c r="Y13" s="81" t="s">
        <v>519</v>
      </c>
      <c r="Z13" s="86" t="s">
        <v>520</v>
      </c>
      <c r="AA13" s="81" t="s">
        <v>519</v>
      </c>
      <c r="AB13" s="86" t="s">
        <v>520</v>
      </c>
      <c r="AC13" s="961"/>
      <c r="AD13" s="102" t="s">
        <v>550</v>
      </c>
      <c r="AE13" s="10" t="s">
        <v>551</v>
      </c>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41" customFormat="1">
      <c r="A14" s="240">
        <v>1</v>
      </c>
      <c r="B14" s="240">
        <v>2</v>
      </c>
      <c r="C14" s="240">
        <v>3</v>
      </c>
      <c r="D14" s="240">
        <v>4</v>
      </c>
      <c r="E14" s="240">
        <v>5</v>
      </c>
      <c r="F14" s="240">
        <v>6</v>
      </c>
      <c r="G14" s="240">
        <v>7</v>
      </c>
      <c r="H14" s="240">
        <v>8</v>
      </c>
      <c r="I14" s="240">
        <v>9</v>
      </c>
      <c r="J14" s="240">
        <v>10</v>
      </c>
      <c r="K14" s="240">
        <v>11</v>
      </c>
      <c r="L14" s="240">
        <v>12</v>
      </c>
      <c r="M14" s="240">
        <v>13</v>
      </c>
      <c r="N14" s="240">
        <v>14</v>
      </c>
      <c r="O14" s="240">
        <v>15</v>
      </c>
      <c r="P14" s="240">
        <v>16</v>
      </c>
      <c r="Q14" s="240">
        <v>17</v>
      </c>
      <c r="R14" s="240">
        <v>18</v>
      </c>
      <c r="S14" s="240">
        <v>19</v>
      </c>
      <c r="T14" s="240">
        <v>20</v>
      </c>
      <c r="U14" s="240">
        <v>21</v>
      </c>
      <c r="V14" s="240">
        <v>22</v>
      </c>
      <c r="W14" s="240">
        <v>23</v>
      </c>
      <c r="X14" s="240">
        <v>24</v>
      </c>
      <c r="Y14" s="240">
        <v>25</v>
      </c>
      <c r="Z14" s="240">
        <v>26</v>
      </c>
      <c r="AA14" s="240">
        <v>27</v>
      </c>
      <c r="AB14" s="240">
        <v>28</v>
      </c>
      <c r="AC14" s="240">
        <v>29</v>
      </c>
      <c r="AD14" s="240">
        <v>30</v>
      </c>
      <c r="AE14" s="240">
        <v>31</v>
      </c>
    </row>
    <row r="15" spans="1:256" s="246" customFormat="1" hidden="1">
      <c r="A15" s="242">
        <v>0</v>
      </c>
      <c r="B15" s="243" t="s">
        <v>96</v>
      </c>
      <c r="C15" s="359" t="s">
        <v>97</v>
      </c>
      <c r="D15" s="244" t="s">
        <v>97</v>
      </c>
      <c r="E15" s="244" t="s">
        <v>97</v>
      </c>
      <c r="F15" s="244" t="s">
        <v>97</v>
      </c>
      <c r="G15" s="244" t="s">
        <v>97</v>
      </c>
      <c r="H15" s="244" t="s">
        <v>97</v>
      </c>
      <c r="I15" s="244" t="s">
        <v>97</v>
      </c>
      <c r="J15" s="244" t="s">
        <v>97</v>
      </c>
      <c r="K15" s="244" t="s">
        <v>97</v>
      </c>
      <c r="L15" s="244" t="s">
        <v>97</v>
      </c>
      <c r="M15" s="244" t="s">
        <v>97</v>
      </c>
      <c r="N15" s="244" t="s">
        <v>97</v>
      </c>
      <c r="O15" s="244" t="s">
        <v>97</v>
      </c>
      <c r="P15" s="244" t="s">
        <v>97</v>
      </c>
      <c r="Q15" s="244" t="s">
        <v>97</v>
      </c>
      <c r="R15" s="244" t="s">
        <v>97</v>
      </c>
      <c r="S15" s="244"/>
      <c r="T15" s="244"/>
      <c r="U15" s="245"/>
      <c r="V15" s="245"/>
      <c r="W15" s="245"/>
      <c r="X15" s="245"/>
      <c r="Y15" s="245"/>
      <c r="Z15" s="245"/>
      <c r="AA15" s="244" t="s">
        <v>97</v>
      </c>
      <c r="AB15" s="244" t="s">
        <v>97</v>
      </c>
      <c r="AC15" s="244" t="s">
        <v>97</v>
      </c>
      <c r="AD15" s="244" t="s">
        <v>97</v>
      </c>
      <c r="AE15" s="244" t="s">
        <v>97</v>
      </c>
    </row>
    <row r="16" spans="1:256" s="246" customFormat="1" hidden="1">
      <c r="A16" s="247" t="s">
        <v>98</v>
      </c>
      <c r="B16" s="248" t="s">
        <v>99</v>
      </c>
      <c r="C16" s="217" t="s">
        <v>97</v>
      </c>
      <c r="D16" s="198" t="s">
        <v>97</v>
      </c>
      <c r="E16" s="198" t="s">
        <v>97</v>
      </c>
      <c r="F16" s="198" t="s">
        <v>97</v>
      </c>
      <c r="G16" s="198" t="s">
        <v>97</v>
      </c>
      <c r="H16" s="198" t="s">
        <v>97</v>
      </c>
      <c r="I16" s="198" t="s">
        <v>97</v>
      </c>
      <c r="J16" s="198" t="s">
        <v>97</v>
      </c>
      <c r="K16" s="198" t="s">
        <v>97</v>
      </c>
      <c r="L16" s="198" t="s">
        <v>97</v>
      </c>
      <c r="M16" s="198" t="s">
        <v>97</v>
      </c>
      <c r="N16" s="198" t="s">
        <v>97</v>
      </c>
      <c r="O16" s="198" t="s">
        <v>97</v>
      </c>
      <c r="P16" s="198" t="s">
        <v>97</v>
      </c>
      <c r="Q16" s="198" t="s">
        <v>97</v>
      </c>
      <c r="R16" s="198" t="s">
        <v>97</v>
      </c>
      <c r="S16" s="244"/>
      <c r="T16" s="244"/>
      <c r="U16" s="245"/>
      <c r="V16" s="245"/>
      <c r="W16" s="245"/>
      <c r="X16" s="245"/>
      <c r="Y16" s="245"/>
      <c r="Z16" s="245"/>
      <c r="AA16" s="198" t="s">
        <v>97</v>
      </c>
      <c r="AB16" s="198" t="s">
        <v>97</v>
      </c>
      <c r="AC16" s="198" t="s">
        <v>97</v>
      </c>
      <c r="AD16" s="198" t="s">
        <v>97</v>
      </c>
      <c r="AE16" s="198" t="s">
        <v>97</v>
      </c>
    </row>
    <row r="17" spans="1:31" s="246" customFormat="1" hidden="1">
      <c r="A17" s="247" t="s">
        <v>100</v>
      </c>
      <c r="B17" s="248" t="s">
        <v>101</v>
      </c>
      <c r="C17" s="217" t="s">
        <v>97</v>
      </c>
      <c r="D17" s="198" t="s">
        <v>97</v>
      </c>
      <c r="E17" s="198" t="s">
        <v>97</v>
      </c>
      <c r="F17" s="198" t="s">
        <v>97</v>
      </c>
      <c r="G17" s="198" t="s">
        <v>97</v>
      </c>
      <c r="H17" s="198" t="s">
        <v>97</v>
      </c>
      <c r="I17" s="198" t="s">
        <v>97</v>
      </c>
      <c r="J17" s="198" t="s">
        <v>97</v>
      </c>
      <c r="K17" s="198" t="s">
        <v>97</v>
      </c>
      <c r="L17" s="198" t="s">
        <v>97</v>
      </c>
      <c r="M17" s="198" t="s">
        <v>97</v>
      </c>
      <c r="N17" s="198" t="s">
        <v>97</v>
      </c>
      <c r="O17" s="198" t="s">
        <v>97</v>
      </c>
      <c r="P17" s="198" t="s">
        <v>97</v>
      </c>
      <c r="Q17" s="198" t="s">
        <v>97</v>
      </c>
      <c r="R17" s="198" t="s">
        <v>97</v>
      </c>
      <c r="S17" s="244"/>
      <c r="T17" s="244"/>
      <c r="U17" s="245"/>
      <c r="V17" s="245"/>
      <c r="W17" s="245"/>
      <c r="X17" s="245"/>
      <c r="Y17" s="245"/>
      <c r="Z17" s="245"/>
      <c r="AA17" s="198" t="s">
        <v>97</v>
      </c>
      <c r="AB17" s="198" t="s">
        <v>97</v>
      </c>
      <c r="AC17" s="198" t="s">
        <v>97</v>
      </c>
      <c r="AD17" s="198" t="s">
        <v>97</v>
      </c>
      <c r="AE17" s="198" t="s">
        <v>97</v>
      </c>
    </row>
    <row r="18" spans="1:31" s="246" customFormat="1" ht="31.5" hidden="1">
      <c r="A18" s="247" t="s">
        <v>102</v>
      </c>
      <c r="B18" s="248" t="s">
        <v>103</v>
      </c>
      <c r="C18" s="217" t="s">
        <v>97</v>
      </c>
      <c r="D18" s="198" t="s">
        <v>97</v>
      </c>
      <c r="E18" s="198" t="s">
        <v>97</v>
      </c>
      <c r="F18" s="198" t="s">
        <v>97</v>
      </c>
      <c r="G18" s="198" t="s">
        <v>97</v>
      </c>
      <c r="H18" s="198" t="s">
        <v>97</v>
      </c>
      <c r="I18" s="198" t="s">
        <v>97</v>
      </c>
      <c r="J18" s="198" t="s">
        <v>97</v>
      </c>
      <c r="K18" s="198" t="s">
        <v>97</v>
      </c>
      <c r="L18" s="198" t="s">
        <v>97</v>
      </c>
      <c r="M18" s="198" t="s">
        <v>97</v>
      </c>
      <c r="N18" s="198" t="s">
        <v>97</v>
      </c>
      <c r="O18" s="198" t="s">
        <v>97</v>
      </c>
      <c r="P18" s="198" t="s">
        <v>97</v>
      </c>
      <c r="Q18" s="198" t="s">
        <v>97</v>
      </c>
      <c r="R18" s="198" t="s">
        <v>97</v>
      </c>
      <c r="S18" s="244"/>
      <c r="T18" s="244"/>
      <c r="U18" s="245"/>
      <c r="V18" s="245"/>
      <c r="W18" s="245"/>
      <c r="X18" s="245"/>
      <c r="Y18" s="245"/>
      <c r="Z18" s="245"/>
      <c r="AA18" s="198" t="s">
        <v>97</v>
      </c>
      <c r="AB18" s="198" t="s">
        <v>97</v>
      </c>
      <c r="AC18" s="198" t="s">
        <v>97</v>
      </c>
      <c r="AD18" s="198" t="s">
        <v>97</v>
      </c>
      <c r="AE18" s="198" t="s">
        <v>97</v>
      </c>
    </row>
    <row r="19" spans="1:31" s="246" customFormat="1" hidden="1">
      <c r="A19" s="247" t="s">
        <v>104</v>
      </c>
      <c r="B19" s="248" t="s">
        <v>105</v>
      </c>
      <c r="C19" s="217" t="s">
        <v>97</v>
      </c>
      <c r="D19" s="198" t="s">
        <v>97</v>
      </c>
      <c r="E19" s="198" t="s">
        <v>97</v>
      </c>
      <c r="F19" s="198" t="s">
        <v>97</v>
      </c>
      <c r="G19" s="198" t="s">
        <v>97</v>
      </c>
      <c r="H19" s="198" t="s">
        <v>97</v>
      </c>
      <c r="I19" s="198" t="s">
        <v>97</v>
      </c>
      <c r="J19" s="198" t="s">
        <v>97</v>
      </c>
      <c r="K19" s="198" t="s">
        <v>97</v>
      </c>
      <c r="L19" s="198" t="s">
        <v>97</v>
      </c>
      <c r="M19" s="198" t="s">
        <v>97</v>
      </c>
      <c r="N19" s="198" t="s">
        <v>97</v>
      </c>
      <c r="O19" s="198" t="s">
        <v>97</v>
      </c>
      <c r="P19" s="198" t="s">
        <v>97</v>
      </c>
      <c r="Q19" s="198" t="s">
        <v>97</v>
      </c>
      <c r="R19" s="198" t="s">
        <v>97</v>
      </c>
      <c r="S19" s="244"/>
      <c r="T19" s="244"/>
      <c r="U19" s="245"/>
      <c r="V19" s="245"/>
      <c r="W19" s="245"/>
      <c r="X19" s="245"/>
      <c r="Y19" s="245"/>
      <c r="Z19" s="245"/>
      <c r="AA19" s="198" t="s">
        <v>97</v>
      </c>
      <c r="AB19" s="198" t="s">
        <v>97</v>
      </c>
      <c r="AC19" s="198" t="s">
        <v>97</v>
      </c>
      <c r="AD19" s="198" t="s">
        <v>97</v>
      </c>
      <c r="AE19" s="198" t="s">
        <v>97</v>
      </c>
    </row>
    <row r="20" spans="1:31" s="246" customFormat="1" hidden="1">
      <c r="A20" s="247" t="s">
        <v>106</v>
      </c>
      <c r="B20" s="248" t="s">
        <v>107</v>
      </c>
      <c r="C20" s="217" t="s">
        <v>97</v>
      </c>
      <c r="D20" s="198" t="s">
        <v>97</v>
      </c>
      <c r="E20" s="198" t="s">
        <v>97</v>
      </c>
      <c r="F20" s="198" t="s">
        <v>97</v>
      </c>
      <c r="G20" s="198" t="s">
        <v>97</v>
      </c>
      <c r="H20" s="198" t="s">
        <v>97</v>
      </c>
      <c r="I20" s="198" t="s">
        <v>97</v>
      </c>
      <c r="J20" s="198" t="s">
        <v>97</v>
      </c>
      <c r="K20" s="198" t="s">
        <v>97</v>
      </c>
      <c r="L20" s="198" t="s">
        <v>97</v>
      </c>
      <c r="M20" s="198" t="s">
        <v>97</v>
      </c>
      <c r="N20" s="198" t="s">
        <v>97</v>
      </c>
      <c r="O20" s="198" t="s">
        <v>97</v>
      </c>
      <c r="P20" s="198" t="s">
        <v>97</v>
      </c>
      <c r="Q20" s="198" t="s">
        <v>97</v>
      </c>
      <c r="R20" s="198" t="s">
        <v>97</v>
      </c>
      <c r="S20" s="244"/>
      <c r="T20" s="244"/>
      <c r="U20" s="245"/>
      <c r="V20" s="245"/>
      <c r="W20" s="245"/>
      <c r="X20" s="245"/>
      <c r="Y20" s="245"/>
      <c r="Z20" s="245"/>
      <c r="AA20" s="198" t="s">
        <v>97</v>
      </c>
      <c r="AB20" s="198" t="s">
        <v>97</v>
      </c>
      <c r="AC20" s="198" t="s">
        <v>97</v>
      </c>
      <c r="AD20" s="198" t="s">
        <v>97</v>
      </c>
      <c r="AE20" s="198" t="s">
        <v>97</v>
      </c>
    </row>
    <row r="21" spans="1:31" s="246" customFormat="1" hidden="1">
      <c r="A21" s="249" t="s">
        <v>108</v>
      </c>
      <c r="B21" s="250" t="s">
        <v>109</v>
      </c>
      <c r="C21" s="217" t="s">
        <v>97</v>
      </c>
      <c r="D21" s="198" t="s">
        <v>97</v>
      </c>
      <c r="E21" s="198" t="s">
        <v>97</v>
      </c>
      <c r="F21" s="198" t="s">
        <v>97</v>
      </c>
      <c r="G21" s="198" t="s">
        <v>97</v>
      </c>
      <c r="H21" s="198" t="s">
        <v>97</v>
      </c>
      <c r="I21" s="198" t="s">
        <v>97</v>
      </c>
      <c r="J21" s="198" t="s">
        <v>97</v>
      </c>
      <c r="K21" s="198" t="s">
        <v>97</v>
      </c>
      <c r="L21" s="198" t="s">
        <v>97</v>
      </c>
      <c r="M21" s="198" t="s">
        <v>97</v>
      </c>
      <c r="N21" s="198" t="s">
        <v>97</v>
      </c>
      <c r="O21" s="198" t="s">
        <v>97</v>
      </c>
      <c r="P21" s="198" t="s">
        <v>97</v>
      </c>
      <c r="Q21" s="198" t="s">
        <v>97</v>
      </c>
      <c r="R21" s="198" t="s">
        <v>97</v>
      </c>
      <c r="S21" s="244"/>
      <c r="T21" s="244"/>
      <c r="U21" s="245"/>
      <c r="V21" s="245"/>
      <c r="W21" s="245"/>
      <c r="X21" s="245"/>
      <c r="Y21" s="245"/>
      <c r="Z21" s="245"/>
      <c r="AA21" s="198" t="s">
        <v>97</v>
      </c>
      <c r="AB21" s="198" t="s">
        <v>97</v>
      </c>
      <c r="AC21" s="198" t="s">
        <v>97</v>
      </c>
      <c r="AD21" s="198" t="s">
        <v>97</v>
      </c>
      <c r="AE21" s="198" t="s">
        <v>97</v>
      </c>
    </row>
    <row r="22" spans="1:31" s="246" customFormat="1" hidden="1">
      <c r="A22" s="238" t="s">
        <v>110</v>
      </c>
      <c r="B22" s="251" t="s">
        <v>111</v>
      </c>
      <c r="C22" s="217" t="s">
        <v>97</v>
      </c>
      <c r="D22" s="252" t="s">
        <v>97</v>
      </c>
      <c r="E22" s="252" t="s">
        <v>97</v>
      </c>
      <c r="F22" s="252" t="s">
        <v>97</v>
      </c>
      <c r="G22" s="252" t="s">
        <v>97</v>
      </c>
      <c r="H22" s="252" t="s">
        <v>97</v>
      </c>
      <c r="I22" s="252" t="s">
        <v>97</v>
      </c>
      <c r="J22" s="252" t="s">
        <v>97</v>
      </c>
      <c r="K22" s="252" t="s">
        <v>97</v>
      </c>
      <c r="L22" s="252" t="s">
        <v>97</v>
      </c>
      <c r="M22" s="252" t="s">
        <v>97</v>
      </c>
      <c r="N22" s="252" t="s">
        <v>97</v>
      </c>
      <c r="O22" s="252" t="s">
        <v>97</v>
      </c>
      <c r="P22" s="252" t="s">
        <v>97</v>
      </c>
      <c r="Q22" s="252" t="s">
        <v>97</v>
      </c>
      <c r="R22" s="252" t="s">
        <v>97</v>
      </c>
      <c r="S22" s="252"/>
      <c r="T22" s="252"/>
      <c r="U22" s="253"/>
      <c r="V22" s="253"/>
      <c r="W22" s="253"/>
      <c r="X22" s="253"/>
      <c r="Y22" s="254"/>
      <c r="Z22" s="254"/>
      <c r="AA22" s="252" t="s">
        <v>97</v>
      </c>
      <c r="AB22" s="252" t="s">
        <v>97</v>
      </c>
      <c r="AC22" s="252" t="s">
        <v>97</v>
      </c>
      <c r="AD22" s="252" t="s">
        <v>97</v>
      </c>
      <c r="AE22" s="252" t="s">
        <v>97</v>
      </c>
    </row>
    <row r="23" spans="1:31" s="246" customFormat="1" ht="31.5" hidden="1">
      <c r="A23" s="238" t="s">
        <v>112</v>
      </c>
      <c r="B23" s="251" t="s">
        <v>113</v>
      </c>
      <c r="C23" s="217" t="s">
        <v>97</v>
      </c>
      <c r="D23" s="252" t="s">
        <v>97</v>
      </c>
      <c r="E23" s="252" t="s">
        <v>97</v>
      </c>
      <c r="F23" s="252" t="s">
        <v>97</v>
      </c>
      <c r="G23" s="252" t="s">
        <v>97</v>
      </c>
      <c r="H23" s="252" t="s">
        <v>97</v>
      </c>
      <c r="I23" s="252" t="s">
        <v>97</v>
      </c>
      <c r="J23" s="252" t="s">
        <v>97</v>
      </c>
      <c r="K23" s="252" t="s">
        <v>97</v>
      </c>
      <c r="L23" s="252" t="s">
        <v>97</v>
      </c>
      <c r="M23" s="252" t="s">
        <v>97</v>
      </c>
      <c r="N23" s="252" t="s">
        <v>97</v>
      </c>
      <c r="O23" s="252" t="s">
        <v>97</v>
      </c>
      <c r="P23" s="252" t="s">
        <v>97</v>
      </c>
      <c r="Q23" s="252" t="s">
        <v>97</v>
      </c>
      <c r="R23" s="252" t="s">
        <v>97</v>
      </c>
      <c r="S23" s="252"/>
      <c r="T23" s="252"/>
      <c r="U23" s="253"/>
      <c r="V23" s="253"/>
      <c r="W23" s="253"/>
      <c r="X23" s="253"/>
      <c r="Y23" s="254"/>
      <c r="Z23" s="254"/>
      <c r="AA23" s="252" t="s">
        <v>97</v>
      </c>
      <c r="AB23" s="252" t="s">
        <v>97</v>
      </c>
      <c r="AC23" s="252" t="s">
        <v>97</v>
      </c>
      <c r="AD23" s="252" t="s">
        <v>97</v>
      </c>
      <c r="AE23" s="252" t="s">
        <v>97</v>
      </c>
    </row>
    <row r="24" spans="1:31" s="246" customFormat="1" ht="31.5" hidden="1">
      <c r="A24" s="238" t="s">
        <v>114</v>
      </c>
      <c r="B24" s="251" t="s">
        <v>115</v>
      </c>
      <c r="C24" s="217" t="s">
        <v>97</v>
      </c>
      <c r="D24" s="252" t="s">
        <v>97</v>
      </c>
      <c r="E24" s="252" t="s">
        <v>97</v>
      </c>
      <c r="F24" s="252" t="s">
        <v>97</v>
      </c>
      <c r="G24" s="252" t="s">
        <v>97</v>
      </c>
      <c r="H24" s="252" t="s">
        <v>97</v>
      </c>
      <c r="I24" s="252" t="s">
        <v>97</v>
      </c>
      <c r="J24" s="252" t="s">
        <v>97</v>
      </c>
      <c r="K24" s="252" t="s">
        <v>97</v>
      </c>
      <c r="L24" s="252" t="s">
        <v>97</v>
      </c>
      <c r="M24" s="252" t="s">
        <v>97</v>
      </c>
      <c r="N24" s="252" t="s">
        <v>97</v>
      </c>
      <c r="O24" s="252" t="s">
        <v>97</v>
      </c>
      <c r="P24" s="252" t="s">
        <v>97</v>
      </c>
      <c r="Q24" s="252" t="s">
        <v>97</v>
      </c>
      <c r="R24" s="252" t="s">
        <v>97</v>
      </c>
      <c r="S24" s="252"/>
      <c r="T24" s="252"/>
      <c r="U24" s="253"/>
      <c r="V24" s="253"/>
      <c r="W24" s="253"/>
      <c r="X24" s="253"/>
      <c r="Y24" s="254"/>
      <c r="Z24" s="254"/>
      <c r="AA24" s="252" t="s">
        <v>97</v>
      </c>
      <c r="AB24" s="252" t="s">
        <v>97</v>
      </c>
      <c r="AC24" s="252" t="s">
        <v>97</v>
      </c>
      <c r="AD24" s="252" t="s">
        <v>97</v>
      </c>
      <c r="AE24" s="252" t="s">
        <v>97</v>
      </c>
    </row>
    <row r="25" spans="1:31" s="246" customFormat="1" ht="31.5" hidden="1">
      <c r="A25" s="238" t="s">
        <v>116</v>
      </c>
      <c r="B25" s="251" t="s">
        <v>117</v>
      </c>
      <c r="C25" s="217" t="s">
        <v>97</v>
      </c>
      <c r="D25" s="252" t="s">
        <v>97</v>
      </c>
      <c r="E25" s="252" t="s">
        <v>97</v>
      </c>
      <c r="F25" s="252" t="s">
        <v>97</v>
      </c>
      <c r="G25" s="252" t="s">
        <v>97</v>
      </c>
      <c r="H25" s="252" t="s">
        <v>97</v>
      </c>
      <c r="I25" s="252" t="s">
        <v>97</v>
      </c>
      <c r="J25" s="252" t="s">
        <v>97</v>
      </c>
      <c r="K25" s="252" t="s">
        <v>97</v>
      </c>
      <c r="L25" s="252" t="s">
        <v>509</v>
      </c>
      <c r="M25" s="252" t="s">
        <v>509</v>
      </c>
      <c r="N25" s="252" t="s">
        <v>509</v>
      </c>
      <c r="O25" s="252" t="s">
        <v>509</v>
      </c>
      <c r="P25" s="255" t="s">
        <v>97</v>
      </c>
      <c r="Q25" s="252" t="s">
        <v>97</v>
      </c>
      <c r="R25" s="252" t="s">
        <v>97</v>
      </c>
      <c r="S25" s="252"/>
      <c r="T25" s="252"/>
      <c r="U25" s="253"/>
      <c r="V25" s="253"/>
      <c r="W25" s="253"/>
      <c r="X25" s="253"/>
      <c r="Y25" s="254"/>
      <c r="Z25" s="254"/>
      <c r="AA25" s="252" t="s">
        <v>97</v>
      </c>
      <c r="AB25" s="252" t="s">
        <v>97</v>
      </c>
      <c r="AC25" s="252" t="s">
        <v>97</v>
      </c>
      <c r="AD25" s="252" t="s">
        <v>97</v>
      </c>
      <c r="AE25" s="252" t="s">
        <v>97</v>
      </c>
    </row>
    <row r="26" spans="1:31" s="246" customFormat="1" ht="31.5" hidden="1">
      <c r="A26" s="238" t="s">
        <v>118</v>
      </c>
      <c r="B26" s="251" t="s">
        <v>119</v>
      </c>
      <c r="C26" s="217" t="s">
        <v>97</v>
      </c>
      <c r="D26" s="252" t="s">
        <v>97</v>
      </c>
      <c r="E26" s="252" t="s">
        <v>97</v>
      </c>
      <c r="F26" s="252" t="s">
        <v>97</v>
      </c>
      <c r="G26" s="252" t="s">
        <v>97</v>
      </c>
      <c r="H26" s="252" t="s">
        <v>97</v>
      </c>
      <c r="I26" s="252" t="s">
        <v>97</v>
      </c>
      <c r="J26" s="252" t="s">
        <v>97</v>
      </c>
      <c r="K26" s="252" t="s">
        <v>97</v>
      </c>
      <c r="L26" s="252" t="s">
        <v>97</v>
      </c>
      <c r="M26" s="252" t="s">
        <v>97</v>
      </c>
      <c r="N26" s="252" t="s">
        <v>97</v>
      </c>
      <c r="O26" s="252" t="s">
        <v>97</v>
      </c>
      <c r="P26" s="252" t="s">
        <v>97</v>
      </c>
      <c r="Q26" s="252" t="s">
        <v>97</v>
      </c>
      <c r="R26" s="252" t="s">
        <v>97</v>
      </c>
      <c r="S26" s="252"/>
      <c r="T26" s="252"/>
      <c r="U26" s="253"/>
      <c r="V26" s="253"/>
      <c r="W26" s="253"/>
      <c r="X26" s="253"/>
      <c r="Y26" s="254"/>
      <c r="Z26" s="254"/>
      <c r="AA26" s="252" t="s">
        <v>97</v>
      </c>
      <c r="AB26" s="252" t="s">
        <v>97</v>
      </c>
      <c r="AC26" s="252" t="s">
        <v>97</v>
      </c>
      <c r="AD26" s="252" t="s">
        <v>97</v>
      </c>
      <c r="AE26" s="252" t="s">
        <v>97</v>
      </c>
    </row>
    <row r="27" spans="1:31" s="246" customFormat="1" ht="31.5" hidden="1">
      <c r="A27" s="238" t="s">
        <v>120</v>
      </c>
      <c r="B27" s="251" t="s">
        <v>121</v>
      </c>
      <c r="C27" s="217" t="s">
        <v>97</v>
      </c>
      <c r="D27" s="252" t="s">
        <v>97</v>
      </c>
      <c r="E27" s="252" t="s">
        <v>97</v>
      </c>
      <c r="F27" s="252" t="s">
        <v>97</v>
      </c>
      <c r="G27" s="252" t="s">
        <v>97</v>
      </c>
      <c r="H27" s="252" t="s">
        <v>97</v>
      </c>
      <c r="I27" s="252" t="s">
        <v>97</v>
      </c>
      <c r="J27" s="252" t="s">
        <v>97</v>
      </c>
      <c r="K27" s="252" t="s">
        <v>97</v>
      </c>
      <c r="L27" s="252" t="s">
        <v>97</v>
      </c>
      <c r="M27" s="252" t="s">
        <v>97</v>
      </c>
      <c r="N27" s="252" t="s">
        <v>97</v>
      </c>
      <c r="O27" s="252" t="s">
        <v>97</v>
      </c>
      <c r="P27" s="252" t="s">
        <v>97</v>
      </c>
      <c r="Q27" s="252" t="s">
        <v>97</v>
      </c>
      <c r="R27" s="252" t="s">
        <v>97</v>
      </c>
      <c r="S27" s="252"/>
      <c r="T27" s="252"/>
      <c r="U27" s="253"/>
      <c r="V27" s="253"/>
      <c r="W27" s="253"/>
      <c r="X27" s="253"/>
      <c r="Y27" s="254"/>
      <c r="Z27" s="254"/>
      <c r="AA27" s="252" t="s">
        <v>97</v>
      </c>
      <c r="AB27" s="252" t="s">
        <v>97</v>
      </c>
      <c r="AC27" s="252" t="s">
        <v>97</v>
      </c>
      <c r="AD27" s="252" t="s">
        <v>97</v>
      </c>
      <c r="AE27" s="252" t="s">
        <v>97</v>
      </c>
    </row>
    <row r="28" spans="1:31" s="246" customFormat="1" ht="31.5" hidden="1">
      <c r="A28" s="238" t="s">
        <v>122</v>
      </c>
      <c r="B28" s="251" t="s">
        <v>123</v>
      </c>
      <c r="C28" s="217" t="s">
        <v>97</v>
      </c>
      <c r="D28" s="252" t="s">
        <v>97</v>
      </c>
      <c r="E28" s="252" t="s">
        <v>97</v>
      </c>
      <c r="F28" s="252" t="s">
        <v>97</v>
      </c>
      <c r="G28" s="252" t="s">
        <v>97</v>
      </c>
      <c r="H28" s="252" t="s">
        <v>97</v>
      </c>
      <c r="I28" s="252" t="s">
        <v>97</v>
      </c>
      <c r="J28" s="252" t="s">
        <v>97</v>
      </c>
      <c r="K28" s="252" t="s">
        <v>97</v>
      </c>
      <c r="L28" s="252" t="s">
        <v>97</v>
      </c>
      <c r="M28" s="252" t="s">
        <v>97</v>
      </c>
      <c r="N28" s="252" t="s">
        <v>97</v>
      </c>
      <c r="O28" s="252" t="s">
        <v>97</v>
      </c>
      <c r="P28" s="252" t="s">
        <v>97</v>
      </c>
      <c r="Q28" s="252" t="s">
        <v>97</v>
      </c>
      <c r="R28" s="252" t="s">
        <v>97</v>
      </c>
      <c r="S28" s="252"/>
      <c r="T28" s="252"/>
      <c r="U28" s="253"/>
      <c r="V28" s="253"/>
      <c r="W28" s="253"/>
      <c r="X28" s="253"/>
      <c r="Y28" s="254"/>
      <c r="Z28" s="254"/>
      <c r="AA28" s="252" t="s">
        <v>97</v>
      </c>
      <c r="AB28" s="252" t="s">
        <v>97</v>
      </c>
      <c r="AC28" s="252" t="s">
        <v>97</v>
      </c>
      <c r="AD28" s="252" t="s">
        <v>97</v>
      </c>
      <c r="AE28" s="252" t="s">
        <v>97</v>
      </c>
    </row>
    <row r="29" spans="1:31" s="246" customFormat="1" ht="31.5" hidden="1">
      <c r="A29" s="238" t="s">
        <v>124</v>
      </c>
      <c r="B29" s="251" t="s">
        <v>125</v>
      </c>
      <c r="C29" s="217" t="s">
        <v>97</v>
      </c>
      <c r="D29" s="252" t="s">
        <v>97</v>
      </c>
      <c r="E29" s="252" t="s">
        <v>97</v>
      </c>
      <c r="F29" s="252" t="s">
        <v>97</v>
      </c>
      <c r="G29" s="252" t="s">
        <v>97</v>
      </c>
      <c r="H29" s="252" t="s">
        <v>97</v>
      </c>
      <c r="I29" s="252" t="s">
        <v>97</v>
      </c>
      <c r="J29" s="252" t="s">
        <v>97</v>
      </c>
      <c r="K29" s="252" t="s">
        <v>97</v>
      </c>
      <c r="L29" s="252" t="s">
        <v>97</v>
      </c>
      <c r="M29" s="252" t="s">
        <v>97</v>
      </c>
      <c r="N29" s="252" t="s">
        <v>97</v>
      </c>
      <c r="O29" s="252" t="s">
        <v>97</v>
      </c>
      <c r="P29" s="252" t="s">
        <v>97</v>
      </c>
      <c r="Q29" s="252" t="s">
        <v>97</v>
      </c>
      <c r="R29" s="252" t="s">
        <v>97</v>
      </c>
      <c r="S29" s="252"/>
      <c r="T29" s="252"/>
      <c r="U29" s="253"/>
      <c r="V29" s="253"/>
      <c r="W29" s="253"/>
      <c r="X29" s="253"/>
      <c r="Y29" s="254"/>
      <c r="Z29" s="254"/>
      <c r="AA29" s="252" t="s">
        <v>97</v>
      </c>
      <c r="AB29" s="252" t="s">
        <v>97</v>
      </c>
      <c r="AC29" s="252" t="s">
        <v>97</v>
      </c>
      <c r="AD29" s="252" t="s">
        <v>97</v>
      </c>
      <c r="AE29" s="252" t="s">
        <v>97</v>
      </c>
    </row>
    <row r="30" spans="1:31" s="246" customFormat="1" ht="31.5" hidden="1">
      <c r="A30" s="238" t="s">
        <v>126</v>
      </c>
      <c r="B30" s="251" t="s">
        <v>127</v>
      </c>
      <c r="C30" s="217" t="s">
        <v>97</v>
      </c>
      <c r="D30" s="252" t="s">
        <v>97</v>
      </c>
      <c r="E30" s="252" t="s">
        <v>97</v>
      </c>
      <c r="F30" s="252" t="s">
        <v>97</v>
      </c>
      <c r="G30" s="252" t="s">
        <v>97</v>
      </c>
      <c r="H30" s="252" t="s">
        <v>97</v>
      </c>
      <c r="I30" s="252" t="s">
        <v>97</v>
      </c>
      <c r="J30" s="252" t="s">
        <v>97</v>
      </c>
      <c r="K30" s="252" t="s">
        <v>97</v>
      </c>
      <c r="L30" s="252" t="s">
        <v>97</v>
      </c>
      <c r="M30" s="252" t="s">
        <v>97</v>
      </c>
      <c r="N30" s="252" t="s">
        <v>97</v>
      </c>
      <c r="O30" s="252" t="s">
        <v>97</v>
      </c>
      <c r="P30" s="252" t="s">
        <v>97</v>
      </c>
      <c r="Q30" s="252" t="s">
        <v>97</v>
      </c>
      <c r="R30" s="252" t="s">
        <v>97</v>
      </c>
      <c r="S30" s="252"/>
      <c r="T30" s="252"/>
      <c r="U30" s="253"/>
      <c r="V30" s="253"/>
      <c r="W30" s="253"/>
      <c r="X30" s="253"/>
      <c r="Y30" s="254"/>
      <c r="Z30" s="254"/>
      <c r="AA30" s="252" t="s">
        <v>97</v>
      </c>
      <c r="AB30" s="252" t="s">
        <v>97</v>
      </c>
      <c r="AC30" s="252" t="s">
        <v>97</v>
      </c>
      <c r="AD30" s="252" t="s">
        <v>97</v>
      </c>
      <c r="AE30" s="252" t="s">
        <v>97</v>
      </c>
    </row>
    <row r="31" spans="1:31" s="246" customFormat="1" hidden="1">
      <c r="A31" s="238" t="s">
        <v>128</v>
      </c>
      <c r="B31" s="251" t="s">
        <v>129</v>
      </c>
      <c r="C31" s="217" t="s">
        <v>97</v>
      </c>
      <c r="D31" s="252" t="s">
        <v>97</v>
      </c>
      <c r="E31" s="252" t="s">
        <v>97</v>
      </c>
      <c r="F31" s="252" t="s">
        <v>97</v>
      </c>
      <c r="G31" s="252" t="s">
        <v>97</v>
      </c>
      <c r="H31" s="252" t="s">
        <v>97</v>
      </c>
      <c r="I31" s="252" t="s">
        <v>97</v>
      </c>
      <c r="J31" s="252" t="s">
        <v>97</v>
      </c>
      <c r="K31" s="252" t="s">
        <v>97</v>
      </c>
      <c r="L31" s="252" t="s">
        <v>97</v>
      </c>
      <c r="M31" s="252" t="s">
        <v>97</v>
      </c>
      <c r="N31" s="252" t="s">
        <v>97</v>
      </c>
      <c r="O31" s="252" t="s">
        <v>97</v>
      </c>
      <c r="P31" s="252" t="s">
        <v>97</v>
      </c>
      <c r="Q31" s="252" t="s">
        <v>97</v>
      </c>
      <c r="R31" s="252" t="s">
        <v>97</v>
      </c>
      <c r="S31" s="252"/>
      <c r="T31" s="252"/>
      <c r="U31" s="253"/>
      <c r="V31" s="253"/>
      <c r="W31" s="253"/>
      <c r="X31" s="253"/>
      <c r="Y31" s="254"/>
      <c r="Z31" s="254"/>
      <c r="AA31" s="252" t="s">
        <v>97</v>
      </c>
      <c r="AB31" s="252" t="s">
        <v>97</v>
      </c>
      <c r="AC31" s="252" t="s">
        <v>97</v>
      </c>
      <c r="AD31" s="252" t="s">
        <v>97</v>
      </c>
      <c r="AE31" s="252" t="s">
        <v>97</v>
      </c>
    </row>
    <row r="32" spans="1:31" s="246" customFormat="1" ht="63" hidden="1">
      <c r="A32" s="238" t="s">
        <v>128</v>
      </c>
      <c r="B32" s="251" t="s">
        <v>130</v>
      </c>
      <c r="C32" s="217" t="s">
        <v>97</v>
      </c>
      <c r="D32" s="252" t="s">
        <v>97</v>
      </c>
      <c r="E32" s="252" t="s">
        <v>97</v>
      </c>
      <c r="F32" s="252" t="s">
        <v>97</v>
      </c>
      <c r="G32" s="252" t="s">
        <v>97</v>
      </c>
      <c r="H32" s="252" t="s">
        <v>97</v>
      </c>
      <c r="I32" s="252" t="s">
        <v>97</v>
      </c>
      <c r="J32" s="252" t="s">
        <v>97</v>
      </c>
      <c r="K32" s="252" t="s">
        <v>97</v>
      </c>
      <c r="L32" s="252" t="s">
        <v>97</v>
      </c>
      <c r="M32" s="252" t="s">
        <v>97</v>
      </c>
      <c r="N32" s="252" t="s">
        <v>97</v>
      </c>
      <c r="O32" s="252" t="s">
        <v>97</v>
      </c>
      <c r="P32" s="252" t="s">
        <v>97</v>
      </c>
      <c r="Q32" s="252" t="s">
        <v>97</v>
      </c>
      <c r="R32" s="252" t="s">
        <v>97</v>
      </c>
      <c r="S32" s="252"/>
      <c r="T32" s="252"/>
      <c r="U32" s="253"/>
      <c r="V32" s="253"/>
      <c r="W32" s="253"/>
      <c r="X32" s="253"/>
      <c r="Y32" s="254"/>
      <c r="Z32" s="254"/>
      <c r="AA32" s="252" t="s">
        <v>97</v>
      </c>
      <c r="AB32" s="252" t="s">
        <v>97</v>
      </c>
      <c r="AC32" s="252" t="s">
        <v>97</v>
      </c>
      <c r="AD32" s="252" t="s">
        <v>97</v>
      </c>
      <c r="AE32" s="252" t="s">
        <v>97</v>
      </c>
    </row>
    <row r="33" spans="1:40" s="246" customFormat="1" ht="47.25" hidden="1">
      <c r="A33" s="238" t="s">
        <v>128</v>
      </c>
      <c r="B33" s="251" t="s">
        <v>131</v>
      </c>
      <c r="C33" s="217" t="s">
        <v>97</v>
      </c>
      <c r="D33" s="252" t="s">
        <v>97</v>
      </c>
      <c r="E33" s="252" t="s">
        <v>97</v>
      </c>
      <c r="F33" s="252" t="s">
        <v>97</v>
      </c>
      <c r="G33" s="252" t="s">
        <v>97</v>
      </c>
      <c r="H33" s="252" t="s">
        <v>97</v>
      </c>
      <c r="I33" s="252" t="s">
        <v>97</v>
      </c>
      <c r="J33" s="252" t="s">
        <v>97</v>
      </c>
      <c r="K33" s="252" t="s">
        <v>97</v>
      </c>
      <c r="L33" s="252" t="s">
        <v>97</v>
      </c>
      <c r="M33" s="252" t="s">
        <v>97</v>
      </c>
      <c r="N33" s="252" t="s">
        <v>97</v>
      </c>
      <c r="O33" s="252" t="s">
        <v>97</v>
      </c>
      <c r="P33" s="252" t="s">
        <v>97</v>
      </c>
      <c r="Q33" s="252" t="s">
        <v>97</v>
      </c>
      <c r="R33" s="252" t="s">
        <v>97</v>
      </c>
      <c r="S33" s="252"/>
      <c r="T33" s="252"/>
      <c r="U33" s="253"/>
      <c r="V33" s="253"/>
      <c r="W33" s="253"/>
      <c r="X33" s="253"/>
      <c r="Y33" s="254"/>
      <c r="Z33" s="254"/>
      <c r="AA33" s="252" t="s">
        <v>97</v>
      </c>
      <c r="AB33" s="252" t="s">
        <v>97</v>
      </c>
      <c r="AC33" s="252" t="s">
        <v>97</v>
      </c>
      <c r="AD33" s="252" t="s">
        <v>97</v>
      </c>
      <c r="AE33" s="252" t="s">
        <v>97</v>
      </c>
    </row>
    <row r="34" spans="1:40" s="246" customFormat="1" ht="47.25" hidden="1">
      <c r="A34" s="238" t="s">
        <v>128</v>
      </c>
      <c r="B34" s="251" t="s">
        <v>132</v>
      </c>
      <c r="C34" s="217" t="s">
        <v>97</v>
      </c>
      <c r="D34" s="252" t="s">
        <v>97</v>
      </c>
      <c r="E34" s="252" t="s">
        <v>97</v>
      </c>
      <c r="F34" s="252" t="s">
        <v>97</v>
      </c>
      <c r="G34" s="252" t="s">
        <v>97</v>
      </c>
      <c r="H34" s="252" t="s">
        <v>97</v>
      </c>
      <c r="I34" s="252" t="s">
        <v>97</v>
      </c>
      <c r="J34" s="252" t="s">
        <v>97</v>
      </c>
      <c r="K34" s="252" t="s">
        <v>97</v>
      </c>
      <c r="L34" s="252" t="s">
        <v>97</v>
      </c>
      <c r="M34" s="252" t="s">
        <v>97</v>
      </c>
      <c r="N34" s="252" t="s">
        <v>97</v>
      </c>
      <c r="O34" s="252" t="s">
        <v>97</v>
      </c>
      <c r="P34" s="252" t="s">
        <v>97</v>
      </c>
      <c r="Q34" s="252" t="s">
        <v>97</v>
      </c>
      <c r="R34" s="252" t="s">
        <v>97</v>
      </c>
      <c r="S34" s="252"/>
      <c r="T34" s="252"/>
      <c r="U34" s="253"/>
      <c r="V34" s="253"/>
      <c r="W34" s="253"/>
      <c r="X34" s="253"/>
      <c r="Y34" s="254"/>
      <c r="Z34" s="254"/>
      <c r="AA34" s="252" t="s">
        <v>97</v>
      </c>
      <c r="AB34" s="252" t="s">
        <v>97</v>
      </c>
      <c r="AC34" s="252" t="s">
        <v>97</v>
      </c>
      <c r="AD34" s="252" t="s">
        <v>97</v>
      </c>
      <c r="AE34" s="252" t="s">
        <v>97</v>
      </c>
    </row>
    <row r="35" spans="1:40" s="246" customFormat="1" hidden="1">
      <c r="A35" s="238" t="s">
        <v>133</v>
      </c>
      <c r="B35" s="251" t="s">
        <v>129</v>
      </c>
      <c r="C35" s="217" t="s">
        <v>97</v>
      </c>
      <c r="D35" s="252" t="s">
        <v>97</v>
      </c>
      <c r="E35" s="252" t="s">
        <v>97</v>
      </c>
      <c r="F35" s="252" t="s">
        <v>97</v>
      </c>
      <c r="G35" s="252" t="s">
        <v>97</v>
      </c>
      <c r="H35" s="252" t="s">
        <v>97</v>
      </c>
      <c r="I35" s="252" t="s">
        <v>97</v>
      </c>
      <c r="J35" s="252" t="s">
        <v>97</v>
      </c>
      <c r="K35" s="252" t="s">
        <v>97</v>
      </c>
      <c r="L35" s="252" t="s">
        <v>97</v>
      </c>
      <c r="M35" s="252" t="s">
        <v>97</v>
      </c>
      <c r="N35" s="252" t="s">
        <v>97</v>
      </c>
      <c r="O35" s="252" t="s">
        <v>97</v>
      </c>
      <c r="P35" s="252" t="s">
        <v>97</v>
      </c>
      <c r="Q35" s="252" t="s">
        <v>97</v>
      </c>
      <c r="R35" s="252" t="s">
        <v>97</v>
      </c>
      <c r="S35" s="252"/>
      <c r="T35" s="252"/>
      <c r="U35" s="253"/>
      <c r="V35" s="253"/>
      <c r="W35" s="253"/>
      <c r="X35" s="253"/>
      <c r="Y35" s="254"/>
      <c r="Z35" s="254"/>
      <c r="AA35" s="252" t="s">
        <v>97</v>
      </c>
      <c r="AB35" s="252" t="s">
        <v>97</v>
      </c>
      <c r="AC35" s="252" t="s">
        <v>97</v>
      </c>
      <c r="AD35" s="252" t="s">
        <v>97</v>
      </c>
      <c r="AE35" s="252" t="s">
        <v>97</v>
      </c>
    </row>
    <row r="36" spans="1:40" s="246" customFormat="1" ht="63" hidden="1">
      <c r="A36" s="238" t="s">
        <v>133</v>
      </c>
      <c r="B36" s="251" t="s">
        <v>130</v>
      </c>
      <c r="C36" s="217" t="s">
        <v>97</v>
      </c>
      <c r="D36" s="252" t="s">
        <v>97</v>
      </c>
      <c r="E36" s="252" t="s">
        <v>97</v>
      </c>
      <c r="F36" s="252" t="s">
        <v>97</v>
      </c>
      <c r="G36" s="252" t="s">
        <v>97</v>
      </c>
      <c r="H36" s="252" t="s">
        <v>97</v>
      </c>
      <c r="I36" s="252" t="s">
        <v>97</v>
      </c>
      <c r="J36" s="252" t="s">
        <v>97</v>
      </c>
      <c r="K36" s="252" t="s">
        <v>97</v>
      </c>
      <c r="L36" s="252" t="s">
        <v>97</v>
      </c>
      <c r="M36" s="252" t="s">
        <v>97</v>
      </c>
      <c r="N36" s="252" t="s">
        <v>97</v>
      </c>
      <c r="O36" s="252" t="s">
        <v>97</v>
      </c>
      <c r="P36" s="252" t="s">
        <v>97</v>
      </c>
      <c r="Q36" s="252" t="s">
        <v>97</v>
      </c>
      <c r="R36" s="252" t="s">
        <v>97</v>
      </c>
      <c r="S36" s="252"/>
      <c r="T36" s="252"/>
      <c r="U36" s="253"/>
      <c r="V36" s="253"/>
      <c r="W36" s="253"/>
      <c r="X36" s="253"/>
      <c r="Y36" s="254"/>
      <c r="Z36" s="254"/>
      <c r="AA36" s="252" t="s">
        <v>97</v>
      </c>
      <c r="AB36" s="252" t="s">
        <v>97</v>
      </c>
      <c r="AC36" s="252" t="s">
        <v>97</v>
      </c>
      <c r="AD36" s="252" t="s">
        <v>97</v>
      </c>
      <c r="AE36" s="252" t="s">
        <v>97</v>
      </c>
    </row>
    <row r="37" spans="1:40" s="246" customFormat="1" ht="47.25" hidden="1">
      <c r="A37" s="238" t="s">
        <v>133</v>
      </c>
      <c r="B37" s="251" t="s">
        <v>131</v>
      </c>
      <c r="C37" s="217" t="s">
        <v>97</v>
      </c>
      <c r="D37" s="252" t="s">
        <v>97</v>
      </c>
      <c r="E37" s="252" t="s">
        <v>97</v>
      </c>
      <c r="F37" s="252" t="s">
        <v>97</v>
      </c>
      <c r="G37" s="252" t="s">
        <v>97</v>
      </c>
      <c r="H37" s="252" t="s">
        <v>97</v>
      </c>
      <c r="I37" s="252" t="s">
        <v>97</v>
      </c>
      <c r="J37" s="252" t="s">
        <v>97</v>
      </c>
      <c r="K37" s="252" t="s">
        <v>97</v>
      </c>
      <c r="L37" s="252" t="s">
        <v>97</v>
      </c>
      <c r="M37" s="252" t="s">
        <v>97</v>
      </c>
      <c r="N37" s="252" t="s">
        <v>97</v>
      </c>
      <c r="O37" s="252" t="s">
        <v>97</v>
      </c>
      <c r="P37" s="252" t="s">
        <v>97</v>
      </c>
      <c r="Q37" s="252" t="s">
        <v>97</v>
      </c>
      <c r="R37" s="252" t="s">
        <v>97</v>
      </c>
      <c r="S37" s="252"/>
      <c r="T37" s="252"/>
      <c r="U37" s="253"/>
      <c r="V37" s="253"/>
      <c r="W37" s="253"/>
      <c r="X37" s="253"/>
      <c r="Y37" s="254"/>
      <c r="Z37" s="254"/>
      <c r="AA37" s="252" t="s">
        <v>97</v>
      </c>
      <c r="AB37" s="252" t="s">
        <v>97</v>
      </c>
      <c r="AC37" s="252" t="s">
        <v>97</v>
      </c>
      <c r="AD37" s="252" t="s">
        <v>97</v>
      </c>
      <c r="AE37" s="252" t="s">
        <v>97</v>
      </c>
    </row>
    <row r="38" spans="1:40" s="246" customFormat="1" ht="47.25" hidden="1">
      <c r="A38" s="238" t="s">
        <v>133</v>
      </c>
      <c r="B38" s="251" t="s">
        <v>134</v>
      </c>
      <c r="C38" s="217" t="s">
        <v>97</v>
      </c>
      <c r="D38" s="252" t="s">
        <v>97</v>
      </c>
      <c r="E38" s="252" t="s">
        <v>97</v>
      </c>
      <c r="F38" s="252" t="s">
        <v>97</v>
      </c>
      <c r="G38" s="252" t="s">
        <v>97</v>
      </c>
      <c r="H38" s="252" t="s">
        <v>97</v>
      </c>
      <c r="I38" s="252" t="s">
        <v>97</v>
      </c>
      <c r="J38" s="252" t="s">
        <v>97</v>
      </c>
      <c r="K38" s="252" t="s">
        <v>97</v>
      </c>
      <c r="L38" s="252" t="s">
        <v>97</v>
      </c>
      <c r="M38" s="252" t="s">
        <v>97</v>
      </c>
      <c r="N38" s="252" t="s">
        <v>97</v>
      </c>
      <c r="O38" s="252" t="s">
        <v>97</v>
      </c>
      <c r="P38" s="252" t="s">
        <v>97</v>
      </c>
      <c r="Q38" s="252" t="s">
        <v>97</v>
      </c>
      <c r="R38" s="252" t="s">
        <v>97</v>
      </c>
      <c r="S38" s="252"/>
      <c r="T38" s="252"/>
      <c r="U38" s="253"/>
      <c r="V38" s="253"/>
      <c r="W38" s="253"/>
      <c r="X38" s="253"/>
      <c r="Y38" s="254"/>
      <c r="Z38" s="254"/>
      <c r="AA38" s="252" t="s">
        <v>97</v>
      </c>
      <c r="AB38" s="252" t="s">
        <v>97</v>
      </c>
      <c r="AC38" s="252" t="s">
        <v>97</v>
      </c>
      <c r="AD38" s="252" t="s">
        <v>97</v>
      </c>
      <c r="AE38" s="252" t="s">
        <v>97</v>
      </c>
    </row>
    <row r="39" spans="1:40" s="246" customFormat="1" ht="47.25" hidden="1">
      <c r="A39" s="238" t="s">
        <v>135</v>
      </c>
      <c r="B39" s="251" t="s">
        <v>136</v>
      </c>
      <c r="C39" s="217" t="s">
        <v>97</v>
      </c>
      <c r="D39" s="252" t="s">
        <v>97</v>
      </c>
      <c r="E39" s="252" t="s">
        <v>97</v>
      </c>
      <c r="F39" s="252" t="s">
        <v>97</v>
      </c>
      <c r="G39" s="252" t="s">
        <v>97</v>
      </c>
      <c r="H39" s="252" t="s">
        <v>97</v>
      </c>
      <c r="I39" s="252" t="s">
        <v>97</v>
      </c>
      <c r="J39" s="252" t="s">
        <v>97</v>
      </c>
      <c r="K39" s="252" t="s">
        <v>97</v>
      </c>
      <c r="L39" s="252" t="s">
        <v>97</v>
      </c>
      <c r="M39" s="252" t="s">
        <v>97</v>
      </c>
      <c r="N39" s="252" t="s">
        <v>97</v>
      </c>
      <c r="O39" s="252" t="s">
        <v>97</v>
      </c>
      <c r="P39" s="252" t="s">
        <v>97</v>
      </c>
      <c r="Q39" s="252" t="s">
        <v>97</v>
      </c>
      <c r="R39" s="252" t="s">
        <v>97</v>
      </c>
      <c r="S39" s="252"/>
      <c r="T39" s="252"/>
      <c r="U39" s="253"/>
      <c r="V39" s="253"/>
      <c r="W39" s="253"/>
      <c r="X39" s="253"/>
      <c r="Y39" s="254"/>
      <c r="Z39" s="254"/>
      <c r="AA39" s="252" t="s">
        <v>97</v>
      </c>
      <c r="AB39" s="252" t="s">
        <v>97</v>
      </c>
      <c r="AC39" s="252" t="s">
        <v>97</v>
      </c>
      <c r="AD39" s="252" t="s">
        <v>97</v>
      </c>
      <c r="AE39" s="252" t="s">
        <v>97</v>
      </c>
    </row>
    <row r="40" spans="1:40" s="246" customFormat="1" ht="47.25" hidden="1">
      <c r="A40" s="238" t="s">
        <v>137</v>
      </c>
      <c r="B40" s="251" t="s">
        <v>138</v>
      </c>
      <c r="C40" s="217" t="s">
        <v>97</v>
      </c>
      <c r="D40" s="252" t="s">
        <v>97</v>
      </c>
      <c r="E40" s="252" t="s">
        <v>97</v>
      </c>
      <c r="F40" s="252" t="s">
        <v>97</v>
      </c>
      <c r="G40" s="252" t="s">
        <v>97</v>
      </c>
      <c r="H40" s="252" t="s">
        <v>97</v>
      </c>
      <c r="I40" s="252" t="s">
        <v>97</v>
      </c>
      <c r="J40" s="252" t="s">
        <v>97</v>
      </c>
      <c r="K40" s="252" t="s">
        <v>97</v>
      </c>
      <c r="L40" s="252" t="s">
        <v>97</v>
      </c>
      <c r="M40" s="252" t="s">
        <v>97</v>
      </c>
      <c r="N40" s="252" t="s">
        <v>97</v>
      </c>
      <c r="O40" s="252" t="s">
        <v>97</v>
      </c>
      <c r="P40" s="252" t="s">
        <v>97</v>
      </c>
      <c r="Q40" s="252" t="s">
        <v>97</v>
      </c>
      <c r="R40" s="252" t="s">
        <v>97</v>
      </c>
      <c r="S40" s="252"/>
      <c r="T40" s="252"/>
      <c r="U40" s="253"/>
      <c r="V40" s="253"/>
      <c r="W40" s="253"/>
      <c r="X40" s="253"/>
      <c r="Y40" s="254"/>
      <c r="Z40" s="254"/>
      <c r="AA40" s="252" t="s">
        <v>97</v>
      </c>
      <c r="AB40" s="252" t="s">
        <v>97</v>
      </c>
      <c r="AC40" s="252" t="s">
        <v>97</v>
      </c>
      <c r="AD40" s="252" t="s">
        <v>97</v>
      </c>
      <c r="AE40" s="252" t="s">
        <v>97</v>
      </c>
    </row>
    <row r="41" spans="1:40" s="246" customFormat="1" ht="47.25" hidden="1">
      <c r="A41" s="238" t="s">
        <v>139</v>
      </c>
      <c r="B41" s="251" t="s">
        <v>140</v>
      </c>
      <c r="C41" s="217" t="s">
        <v>97</v>
      </c>
      <c r="D41" s="252" t="s">
        <v>97</v>
      </c>
      <c r="E41" s="252" t="s">
        <v>97</v>
      </c>
      <c r="F41" s="252" t="s">
        <v>97</v>
      </c>
      <c r="G41" s="252" t="s">
        <v>97</v>
      </c>
      <c r="H41" s="252" t="s">
        <v>97</v>
      </c>
      <c r="I41" s="252" t="s">
        <v>97</v>
      </c>
      <c r="J41" s="252" t="s">
        <v>97</v>
      </c>
      <c r="K41" s="252" t="s">
        <v>97</v>
      </c>
      <c r="L41" s="252" t="s">
        <v>97</v>
      </c>
      <c r="M41" s="252" t="s">
        <v>97</v>
      </c>
      <c r="N41" s="252" t="s">
        <v>97</v>
      </c>
      <c r="O41" s="252" t="s">
        <v>97</v>
      </c>
      <c r="P41" s="252" t="s">
        <v>97</v>
      </c>
      <c r="Q41" s="252" t="s">
        <v>97</v>
      </c>
      <c r="R41" s="252" t="s">
        <v>97</v>
      </c>
      <c r="S41" s="252"/>
      <c r="T41" s="252"/>
      <c r="U41" s="253"/>
      <c r="V41" s="253"/>
      <c r="W41" s="253"/>
      <c r="X41" s="253"/>
      <c r="Y41" s="254"/>
      <c r="Z41" s="254"/>
      <c r="AA41" s="252" t="s">
        <v>97</v>
      </c>
      <c r="AB41" s="252" t="s">
        <v>97</v>
      </c>
      <c r="AC41" s="252" t="s">
        <v>97</v>
      </c>
      <c r="AD41" s="252" t="s">
        <v>97</v>
      </c>
      <c r="AE41" s="252" t="s">
        <v>97</v>
      </c>
    </row>
    <row r="42" spans="1:40" s="246" customFormat="1">
      <c r="A42" s="256" t="s">
        <v>141</v>
      </c>
      <c r="B42" s="257" t="s">
        <v>142</v>
      </c>
      <c r="C42" s="307"/>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row>
    <row r="43" spans="1:40" s="246" customFormat="1" ht="36.75" customHeight="1">
      <c r="A43" s="238" t="s">
        <v>143</v>
      </c>
      <c r="B43" s="251" t="s">
        <v>144</v>
      </c>
      <c r="C43" s="356" t="s">
        <v>97</v>
      </c>
      <c r="D43" s="252" t="s">
        <v>97</v>
      </c>
      <c r="E43" s="252" t="s">
        <v>97</v>
      </c>
      <c r="F43" s="252" t="s">
        <v>97</v>
      </c>
      <c r="G43" s="252" t="s">
        <v>97</v>
      </c>
      <c r="H43" s="252" t="s">
        <v>97</v>
      </c>
      <c r="I43" s="252" t="s">
        <v>97</v>
      </c>
      <c r="J43" s="252" t="s">
        <v>97</v>
      </c>
      <c r="K43" s="252" t="s">
        <v>97</v>
      </c>
      <c r="L43" s="252" t="s">
        <v>97</v>
      </c>
      <c r="M43" s="252" t="s">
        <v>97</v>
      </c>
      <c r="N43" s="252" t="s">
        <v>97</v>
      </c>
      <c r="O43" s="252" t="s">
        <v>97</v>
      </c>
      <c r="P43" s="252" t="s">
        <v>97</v>
      </c>
      <c r="Q43" s="252" t="s">
        <v>97</v>
      </c>
      <c r="R43" s="252" t="s">
        <v>97</v>
      </c>
      <c r="S43" s="252" t="s">
        <v>97</v>
      </c>
      <c r="T43" s="252" t="s">
        <v>97</v>
      </c>
      <c r="U43" s="253" t="s">
        <v>97</v>
      </c>
      <c r="V43" s="253" t="s">
        <v>97</v>
      </c>
      <c r="W43" s="253" t="s">
        <v>97</v>
      </c>
      <c r="X43" s="253" t="s">
        <v>97</v>
      </c>
      <c r="Y43" s="253" t="s">
        <v>97</v>
      </c>
      <c r="Z43" s="253" t="s">
        <v>97</v>
      </c>
      <c r="AA43" s="252" t="s">
        <v>97</v>
      </c>
      <c r="AB43" s="252" t="s">
        <v>97</v>
      </c>
      <c r="AC43" s="252" t="s">
        <v>97</v>
      </c>
      <c r="AD43" s="252" t="s">
        <v>97</v>
      </c>
      <c r="AE43" s="252" t="s">
        <v>97</v>
      </c>
    </row>
    <row r="44" spans="1:40" s="246" customFormat="1">
      <c r="A44" s="256" t="s">
        <v>145</v>
      </c>
      <c r="B44" s="257" t="s">
        <v>146</v>
      </c>
      <c r="C44" s="307"/>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row>
    <row r="45" spans="1:40" s="133" customFormat="1" ht="35.25" customHeight="1">
      <c r="A45" s="238" t="s">
        <v>148</v>
      </c>
      <c r="B45" s="251" t="s">
        <v>149</v>
      </c>
      <c r="C45" s="356" t="s">
        <v>97</v>
      </c>
      <c r="D45" s="259" t="s">
        <v>97</v>
      </c>
      <c r="E45" s="255" t="s">
        <v>97</v>
      </c>
      <c r="F45" s="255" t="s">
        <v>97</v>
      </c>
      <c r="G45" s="255" t="s">
        <v>97</v>
      </c>
      <c r="H45" s="255" t="s">
        <v>97</v>
      </c>
      <c r="I45" s="260" t="s">
        <v>97</v>
      </c>
      <c r="J45" s="260" t="s">
        <v>97</v>
      </c>
      <c r="K45" s="260" t="s">
        <v>97</v>
      </c>
      <c r="L45" s="252" t="s">
        <v>97</v>
      </c>
      <c r="M45" s="252" t="s">
        <v>97</v>
      </c>
      <c r="N45" s="252" t="s">
        <v>97</v>
      </c>
      <c r="O45" s="252" t="s">
        <v>97</v>
      </c>
      <c r="P45" s="252" t="s">
        <v>97</v>
      </c>
      <c r="Q45" s="252" t="s">
        <v>97</v>
      </c>
      <c r="R45" s="252" t="s">
        <v>97</v>
      </c>
      <c r="S45" s="252" t="s">
        <v>97</v>
      </c>
      <c r="T45" s="252" t="s">
        <v>97</v>
      </c>
      <c r="U45" s="252" t="s">
        <v>97</v>
      </c>
      <c r="V45" s="252" t="s">
        <v>97</v>
      </c>
      <c r="W45" s="252" t="s">
        <v>97</v>
      </c>
      <c r="X45" s="252" t="s">
        <v>97</v>
      </c>
      <c r="Y45" s="252" t="s">
        <v>97</v>
      </c>
      <c r="Z45" s="252" t="s">
        <v>97</v>
      </c>
      <c r="AA45" s="252" t="s">
        <v>97</v>
      </c>
      <c r="AB45" s="252" t="s">
        <v>97</v>
      </c>
      <c r="AC45" s="252" t="s">
        <v>97</v>
      </c>
      <c r="AD45" s="252" t="s">
        <v>97</v>
      </c>
      <c r="AE45" s="255" t="s">
        <v>97</v>
      </c>
      <c r="AF45" s="246"/>
      <c r="AG45" s="246"/>
      <c r="AH45" s="246"/>
      <c r="AI45" s="246"/>
      <c r="AJ45" s="246"/>
      <c r="AK45" s="246"/>
      <c r="AL45" s="246"/>
      <c r="AM45" s="246"/>
      <c r="AN45" s="246"/>
    </row>
    <row r="46" spans="1:40" s="133" customFormat="1" ht="39.75" customHeight="1">
      <c r="A46" s="256" t="s">
        <v>150</v>
      </c>
      <c r="B46" s="257" t="s">
        <v>151</v>
      </c>
      <c r="C46" s="513" t="s">
        <v>97</v>
      </c>
      <c r="D46" s="259" t="s">
        <v>97</v>
      </c>
      <c r="E46" s="255" t="s">
        <v>97</v>
      </c>
      <c r="F46" s="255" t="s">
        <v>97</v>
      </c>
      <c r="G46" s="255" t="s">
        <v>97</v>
      </c>
      <c r="H46" s="255" t="s">
        <v>97</v>
      </c>
      <c r="I46" s="260" t="s">
        <v>97</v>
      </c>
      <c r="J46" s="260" t="s">
        <v>97</v>
      </c>
      <c r="K46" s="260" t="s">
        <v>97</v>
      </c>
      <c r="L46" s="252" t="s">
        <v>97</v>
      </c>
      <c r="M46" s="252" t="s">
        <v>97</v>
      </c>
      <c r="N46" s="252" t="s">
        <v>97</v>
      </c>
      <c r="O46" s="252" t="s">
        <v>97</v>
      </c>
      <c r="P46" s="252" t="s">
        <v>97</v>
      </c>
      <c r="Q46" s="252" t="s">
        <v>97</v>
      </c>
      <c r="R46" s="252" t="s">
        <v>97</v>
      </c>
      <c r="S46" s="252" t="s">
        <v>97</v>
      </c>
      <c r="T46" s="252" t="s">
        <v>97</v>
      </c>
      <c r="U46" s="252" t="s">
        <v>97</v>
      </c>
      <c r="V46" s="252" t="s">
        <v>97</v>
      </c>
      <c r="W46" s="252" t="s">
        <v>97</v>
      </c>
      <c r="X46" s="252" t="s">
        <v>97</v>
      </c>
      <c r="Y46" s="252" t="s">
        <v>97</v>
      </c>
      <c r="Z46" s="252" t="s">
        <v>97</v>
      </c>
      <c r="AA46" s="252" t="s">
        <v>97</v>
      </c>
      <c r="AB46" s="252" t="s">
        <v>97</v>
      </c>
      <c r="AC46" s="252" t="s">
        <v>97</v>
      </c>
      <c r="AD46" s="252" t="s">
        <v>97</v>
      </c>
      <c r="AE46" s="255" t="s">
        <v>97</v>
      </c>
      <c r="AF46" s="246"/>
      <c r="AG46" s="246"/>
      <c r="AH46" s="246"/>
      <c r="AI46" s="246"/>
      <c r="AJ46" s="246"/>
      <c r="AK46" s="246"/>
      <c r="AL46" s="246"/>
      <c r="AM46" s="246"/>
      <c r="AN46" s="246"/>
    </row>
    <row r="47" spans="1:40" s="133" customFormat="1" ht="33" customHeight="1">
      <c r="A47" s="235" t="s">
        <v>141</v>
      </c>
      <c r="B47" s="236" t="s">
        <v>623</v>
      </c>
      <c r="C47" s="506" t="s">
        <v>97</v>
      </c>
      <c r="D47" s="259" t="s">
        <v>97</v>
      </c>
      <c r="E47" s="255" t="s">
        <v>97</v>
      </c>
      <c r="F47" s="255" t="s">
        <v>97</v>
      </c>
      <c r="G47" s="255" t="s">
        <v>97</v>
      </c>
      <c r="H47" s="255" t="s">
        <v>97</v>
      </c>
      <c r="I47" s="260" t="s">
        <v>97</v>
      </c>
      <c r="J47" s="260" t="s">
        <v>97</v>
      </c>
      <c r="K47" s="260" t="s">
        <v>97</v>
      </c>
      <c r="L47" s="252" t="s">
        <v>97</v>
      </c>
      <c r="M47" s="252" t="s">
        <v>97</v>
      </c>
      <c r="N47" s="252" t="s">
        <v>97</v>
      </c>
      <c r="O47" s="252" t="s">
        <v>97</v>
      </c>
      <c r="P47" s="252" t="s">
        <v>97</v>
      </c>
      <c r="Q47" s="252" t="s">
        <v>97</v>
      </c>
      <c r="R47" s="252" t="s">
        <v>97</v>
      </c>
      <c r="S47" s="252" t="s">
        <v>97</v>
      </c>
      <c r="T47" s="252" t="s">
        <v>97</v>
      </c>
      <c r="U47" s="252" t="s">
        <v>97</v>
      </c>
      <c r="V47" s="252" t="s">
        <v>97</v>
      </c>
      <c r="W47" s="252" t="s">
        <v>97</v>
      </c>
      <c r="X47" s="252" t="s">
        <v>97</v>
      </c>
      <c r="Y47" s="252" t="s">
        <v>97</v>
      </c>
      <c r="Z47" s="252" t="s">
        <v>97</v>
      </c>
      <c r="AA47" s="252" t="s">
        <v>97</v>
      </c>
      <c r="AB47" s="252" t="s">
        <v>97</v>
      </c>
      <c r="AC47" s="252" t="s">
        <v>97</v>
      </c>
      <c r="AD47" s="252" t="s">
        <v>97</v>
      </c>
      <c r="AE47" s="255" t="s">
        <v>97</v>
      </c>
      <c r="AF47" s="246"/>
      <c r="AG47" s="246"/>
      <c r="AH47" s="246"/>
      <c r="AI47" s="246"/>
      <c r="AJ47" s="246"/>
      <c r="AK47" s="246"/>
      <c r="AL47" s="246"/>
      <c r="AM47" s="246"/>
      <c r="AN47" s="246"/>
    </row>
    <row r="48" spans="1:40" s="133" customFormat="1" ht="28.5">
      <c r="A48" s="235" t="s">
        <v>143</v>
      </c>
      <c r="B48" s="236" t="s">
        <v>624</v>
      </c>
      <c r="C48" s="487" t="s">
        <v>97</v>
      </c>
      <c r="D48" s="259" t="s">
        <v>97</v>
      </c>
      <c r="E48" s="255" t="s">
        <v>97</v>
      </c>
      <c r="F48" s="255" t="s">
        <v>97</v>
      </c>
      <c r="G48" s="255" t="s">
        <v>97</v>
      </c>
      <c r="H48" s="255" t="s">
        <v>97</v>
      </c>
      <c r="I48" s="260" t="s">
        <v>97</v>
      </c>
      <c r="J48" s="260" t="s">
        <v>97</v>
      </c>
      <c r="K48" s="260" t="s">
        <v>97</v>
      </c>
      <c r="L48" s="252" t="s">
        <v>97</v>
      </c>
      <c r="M48" s="252" t="s">
        <v>97</v>
      </c>
      <c r="N48" s="252" t="s">
        <v>97</v>
      </c>
      <c r="O48" s="252" t="s">
        <v>97</v>
      </c>
      <c r="P48" s="252" t="s">
        <v>97</v>
      </c>
      <c r="Q48" s="252" t="s">
        <v>97</v>
      </c>
      <c r="R48" s="252" t="s">
        <v>97</v>
      </c>
      <c r="S48" s="252" t="s">
        <v>97</v>
      </c>
      <c r="T48" s="252" t="s">
        <v>97</v>
      </c>
      <c r="U48" s="252" t="s">
        <v>97</v>
      </c>
      <c r="V48" s="252" t="s">
        <v>97</v>
      </c>
      <c r="W48" s="252" t="s">
        <v>97</v>
      </c>
      <c r="X48" s="252" t="s">
        <v>97</v>
      </c>
      <c r="Y48" s="252" t="s">
        <v>97</v>
      </c>
      <c r="Z48" s="252" t="s">
        <v>97</v>
      </c>
      <c r="AA48" s="252" t="s">
        <v>97</v>
      </c>
      <c r="AB48" s="252" t="s">
        <v>97</v>
      </c>
      <c r="AC48" s="252" t="s">
        <v>97</v>
      </c>
      <c r="AD48" s="252" t="s">
        <v>97</v>
      </c>
      <c r="AE48" s="255" t="s">
        <v>97</v>
      </c>
      <c r="AF48" s="246"/>
      <c r="AG48" s="246"/>
      <c r="AH48" s="246"/>
      <c r="AI48" s="246"/>
      <c r="AJ48" s="246"/>
      <c r="AK48" s="246"/>
      <c r="AL48" s="246"/>
      <c r="AM48" s="246"/>
      <c r="AN48" s="246"/>
    </row>
    <row r="49" spans="1:40" s="133" customFormat="1" ht="40.5" customHeight="1">
      <c r="A49" s="231" t="s">
        <v>145</v>
      </c>
      <c r="B49" s="228" t="s">
        <v>146</v>
      </c>
      <c r="C49" s="506" t="s">
        <v>97</v>
      </c>
      <c r="D49" s="259" t="s">
        <v>97</v>
      </c>
      <c r="E49" s="255" t="s">
        <v>97</v>
      </c>
      <c r="F49" s="255" t="s">
        <v>97</v>
      </c>
      <c r="G49" s="255" t="s">
        <v>97</v>
      </c>
      <c r="H49" s="255" t="s">
        <v>97</v>
      </c>
      <c r="I49" s="260" t="s">
        <v>97</v>
      </c>
      <c r="J49" s="260" t="s">
        <v>97</v>
      </c>
      <c r="K49" s="260" t="s">
        <v>97</v>
      </c>
      <c r="L49" s="252" t="s">
        <v>97</v>
      </c>
      <c r="M49" s="252" t="s">
        <v>97</v>
      </c>
      <c r="N49" s="252" t="s">
        <v>97</v>
      </c>
      <c r="O49" s="252" t="s">
        <v>97</v>
      </c>
      <c r="P49" s="252" t="s">
        <v>97</v>
      </c>
      <c r="Q49" s="252" t="s">
        <v>97</v>
      </c>
      <c r="R49" s="252" t="s">
        <v>97</v>
      </c>
      <c r="S49" s="252" t="s">
        <v>97</v>
      </c>
      <c r="T49" s="252" t="s">
        <v>97</v>
      </c>
      <c r="U49" s="252" t="s">
        <v>97</v>
      </c>
      <c r="V49" s="252" t="s">
        <v>97</v>
      </c>
      <c r="W49" s="252" t="s">
        <v>97</v>
      </c>
      <c r="X49" s="252" t="s">
        <v>97</v>
      </c>
      <c r="Y49" s="252" t="s">
        <v>97</v>
      </c>
      <c r="Z49" s="252" t="s">
        <v>97</v>
      </c>
      <c r="AA49" s="252" t="s">
        <v>97</v>
      </c>
      <c r="AB49" s="252" t="s">
        <v>97</v>
      </c>
      <c r="AC49" s="252" t="s">
        <v>97</v>
      </c>
      <c r="AD49" s="252" t="s">
        <v>97</v>
      </c>
      <c r="AE49" s="255" t="s">
        <v>97</v>
      </c>
      <c r="AF49" s="246"/>
      <c r="AG49" s="246"/>
      <c r="AH49" s="246"/>
      <c r="AI49" s="246"/>
      <c r="AJ49" s="246"/>
      <c r="AK49" s="246"/>
      <c r="AL49" s="246"/>
      <c r="AM49" s="246"/>
      <c r="AN49" s="246"/>
    </row>
    <row r="50" spans="1:40" s="133" customFormat="1" ht="33.75" customHeight="1">
      <c r="A50" s="235" t="s">
        <v>150</v>
      </c>
      <c r="B50" s="228" t="s">
        <v>625</v>
      </c>
      <c r="C50" s="506" t="s">
        <v>97</v>
      </c>
      <c r="D50" s="259" t="s">
        <v>97</v>
      </c>
      <c r="E50" s="255" t="s">
        <v>97</v>
      </c>
      <c r="F50" s="255" t="s">
        <v>97</v>
      </c>
      <c r="G50" s="255" t="s">
        <v>97</v>
      </c>
      <c r="H50" s="255" t="s">
        <v>97</v>
      </c>
      <c r="I50" s="260" t="s">
        <v>97</v>
      </c>
      <c r="J50" s="260" t="s">
        <v>97</v>
      </c>
      <c r="K50" s="260" t="s">
        <v>97</v>
      </c>
      <c r="L50" s="252" t="s">
        <v>97</v>
      </c>
      <c r="M50" s="252" t="s">
        <v>97</v>
      </c>
      <c r="N50" s="252" t="s">
        <v>97</v>
      </c>
      <c r="O50" s="252" t="s">
        <v>97</v>
      </c>
      <c r="P50" s="252" t="s">
        <v>97</v>
      </c>
      <c r="Q50" s="252" t="s">
        <v>97</v>
      </c>
      <c r="R50" s="252" t="s">
        <v>97</v>
      </c>
      <c r="S50" s="252" t="s">
        <v>97</v>
      </c>
      <c r="T50" s="252" t="s">
        <v>97</v>
      </c>
      <c r="U50" s="252" t="s">
        <v>97</v>
      </c>
      <c r="V50" s="252" t="s">
        <v>97</v>
      </c>
      <c r="W50" s="252" t="s">
        <v>97</v>
      </c>
      <c r="X50" s="252" t="s">
        <v>97</v>
      </c>
      <c r="Y50" s="252" t="s">
        <v>97</v>
      </c>
      <c r="Z50" s="252" t="s">
        <v>97</v>
      </c>
      <c r="AA50" s="252" t="s">
        <v>97</v>
      </c>
      <c r="AB50" s="252" t="s">
        <v>97</v>
      </c>
      <c r="AC50" s="252" t="s">
        <v>97</v>
      </c>
      <c r="AD50" s="252" t="s">
        <v>97</v>
      </c>
      <c r="AE50" s="255" t="s">
        <v>97</v>
      </c>
      <c r="AF50" s="246"/>
      <c r="AG50" s="246"/>
      <c r="AH50" s="246"/>
      <c r="AI50" s="246"/>
      <c r="AJ50" s="246"/>
      <c r="AK50" s="246"/>
      <c r="AL50" s="246"/>
      <c r="AM50" s="246"/>
      <c r="AN50" s="246"/>
    </row>
    <row r="51" spans="1:40" s="133" customFormat="1" ht="45" customHeight="1">
      <c r="A51" s="235" t="s">
        <v>152</v>
      </c>
      <c r="B51" s="236" t="s">
        <v>626</v>
      </c>
      <c r="C51" s="487" t="s">
        <v>97</v>
      </c>
      <c r="D51" s="259" t="s">
        <v>97</v>
      </c>
      <c r="E51" s="255" t="s">
        <v>97</v>
      </c>
      <c r="F51" s="255" t="s">
        <v>97</v>
      </c>
      <c r="G51" s="255" t="s">
        <v>97</v>
      </c>
      <c r="H51" s="255" t="s">
        <v>97</v>
      </c>
      <c r="I51" s="260" t="s">
        <v>97</v>
      </c>
      <c r="J51" s="260" t="s">
        <v>97</v>
      </c>
      <c r="K51" s="260" t="s">
        <v>97</v>
      </c>
      <c r="L51" s="252" t="s">
        <v>97</v>
      </c>
      <c r="M51" s="252" t="s">
        <v>97</v>
      </c>
      <c r="N51" s="252" t="s">
        <v>97</v>
      </c>
      <c r="O51" s="252" t="s">
        <v>97</v>
      </c>
      <c r="P51" s="252" t="s">
        <v>97</v>
      </c>
      <c r="Q51" s="252" t="s">
        <v>97</v>
      </c>
      <c r="R51" s="252" t="s">
        <v>97</v>
      </c>
      <c r="S51" s="252" t="s">
        <v>97</v>
      </c>
      <c r="T51" s="252" t="s">
        <v>97</v>
      </c>
      <c r="U51" s="252" t="s">
        <v>97</v>
      </c>
      <c r="V51" s="252" t="s">
        <v>97</v>
      </c>
      <c r="W51" s="252" t="s">
        <v>97</v>
      </c>
      <c r="X51" s="252" t="s">
        <v>97</v>
      </c>
      <c r="Y51" s="252" t="s">
        <v>97</v>
      </c>
      <c r="Z51" s="252" t="s">
        <v>97</v>
      </c>
      <c r="AA51" s="252" t="s">
        <v>97</v>
      </c>
      <c r="AB51" s="252" t="s">
        <v>97</v>
      </c>
      <c r="AC51" s="252" t="s">
        <v>97</v>
      </c>
      <c r="AD51" s="252" t="s">
        <v>97</v>
      </c>
      <c r="AE51" s="255" t="s">
        <v>97</v>
      </c>
      <c r="AF51" s="246"/>
      <c r="AG51" s="246"/>
      <c r="AH51" s="246"/>
      <c r="AI51" s="246"/>
      <c r="AJ51" s="246"/>
      <c r="AK51" s="246"/>
      <c r="AL51" s="246"/>
      <c r="AM51" s="246"/>
      <c r="AN51" s="246"/>
    </row>
    <row r="52" spans="1:40" s="246" customFormat="1" ht="50.25" customHeight="1">
      <c r="A52" s="390" t="s">
        <v>627</v>
      </c>
      <c r="B52" s="491" t="s">
        <v>857</v>
      </c>
      <c r="C52" s="217" t="s">
        <v>992</v>
      </c>
      <c r="D52" s="371">
        <v>2020</v>
      </c>
      <c r="E52" s="252" t="s">
        <v>97</v>
      </c>
      <c r="F52" s="252" t="s">
        <v>97</v>
      </c>
      <c r="G52" s="252" t="s">
        <v>97</v>
      </c>
      <c r="H52" s="252" t="s">
        <v>97</v>
      </c>
      <c r="I52" s="263" t="s">
        <v>552</v>
      </c>
      <c r="J52" s="263" t="s">
        <v>552</v>
      </c>
      <c r="K52" s="263" t="s">
        <v>552</v>
      </c>
      <c r="L52" s="252" t="s">
        <v>97</v>
      </c>
      <c r="M52" s="252" t="s">
        <v>97</v>
      </c>
      <c r="N52" s="252" t="s">
        <v>97</v>
      </c>
      <c r="O52" s="252" t="s">
        <v>97</v>
      </c>
      <c r="P52" s="252" t="s">
        <v>97</v>
      </c>
      <c r="Q52" s="252" t="s">
        <v>97</v>
      </c>
      <c r="R52" s="252" t="s">
        <v>97</v>
      </c>
      <c r="S52" s="252" t="s">
        <v>97</v>
      </c>
      <c r="T52" s="252" t="s">
        <v>97</v>
      </c>
      <c r="U52" s="252" t="s">
        <v>97</v>
      </c>
      <c r="V52" s="252" t="s">
        <v>97</v>
      </c>
      <c r="W52" s="252" t="s">
        <v>97</v>
      </c>
      <c r="X52" s="252" t="s">
        <v>97</v>
      </c>
      <c r="Y52" s="252" t="s">
        <v>97</v>
      </c>
      <c r="Z52" s="252" t="s">
        <v>97</v>
      </c>
      <c r="AA52" s="252" t="s">
        <v>97</v>
      </c>
      <c r="AB52" s="252" t="s">
        <v>97</v>
      </c>
      <c r="AC52" s="264" t="s">
        <v>553</v>
      </c>
      <c r="AD52" s="261" t="s">
        <v>97</v>
      </c>
      <c r="AE52" s="261" t="s">
        <v>97</v>
      </c>
    </row>
    <row r="53" spans="1:40" s="246" customFormat="1" ht="50.25" customHeight="1">
      <c r="A53" s="390" t="s">
        <v>865</v>
      </c>
      <c r="B53" s="491" t="s">
        <v>857</v>
      </c>
      <c r="C53" s="217" t="s">
        <v>993</v>
      </c>
      <c r="D53" s="371">
        <v>2020</v>
      </c>
      <c r="E53" s="252" t="s">
        <v>97</v>
      </c>
      <c r="F53" s="252" t="s">
        <v>97</v>
      </c>
      <c r="G53" s="252" t="s">
        <v>97</v>
      </c>
      <c r="H53" s="252" t="s">
        <v>97</v>
      </c>
      <c r="I53" s="263" t="s">
        <v>552</v>
      </c>
      <c r="J53" s="263" t="s">
        <v>552</v>
      </c>
      <c r="K53" s="263" t="s">
        <v>552</v>
      </c>
      <c r="L53" s="252" t="s">
        <v>97</v>
      </c>
      <c r="M53" s="252" t="s">
        <v>97</v>
      </c>
      <c r="N53" s="252" t="s">
        <v>97</v>
      </c>
      <c r="O53" s="252" t="s">
        <v>97</v>
      </c>
      <c r="P53" s="252" t="s">
        <v>97</v>
      </c>
      <c r="Q53" s="252" t="s">
        <v>97</v>
      </c>
      <c r="R53" s="252" t="s">
        <v>97</v>
      </c>
      <c r="S53" s="252" t="s">
        <v>97</v>
      </c>
      <c r="T53" s="252" t="s">
        <v>97</v>
      </c>
      <c r="U53" s="252" t="s">
        <v>97</v>
      </c>
      <c r="V53" s="252" t="s">
        <v>97</v>
      </c>
      <c r="W53" s="252" t="s">
        <v>97</v>
      </c>
      <c r="X53" s="252" t="s">
        <v>97</v>
      </c>
      <c r="Y53" s="252" t="s">
        <v>97</v>
      </c>
      <c r="Z53" s="252" t="s">
        <v>97</v>
      </c>
      <c r="AA53" s="252" t="s">
        <v>97</v>
      </c>
      <c r="AB53" s="252" t="s">
        <v>97</v>
      </c>
      <c r="AC53" s="264" t="s">
        <v>553</v>
      </c>
      <c r="AD53" s="261" t="s">
        <v>97</v>
      </c>
      <c r="AE53" s="261" t="s">
        <v>97</v>
      </c>
    </row>
    <row r="54" spans="1:40" s="246" customFormat="1" ht="42" customHeight="1">
      <c r="A54" s="399" t="s">
        <v>628</v>
      </c>
      <c r="B54" s="492" t="s">
        <v>858</v>
      </c>
      <c r="C54" s="217" t="s">
        <v>994</v>
      </c>
      <c r="D54" s="371">
        <v>2020</v>
      </c>
      <c r="E54" s="252" t="s">
        <v>97</v>
      </c>
      <c r="F54" s="252" t="s">
        <v>97</v>
      </c>
      <c r="G54" s="252" t="s">
        <v>97</v>
      </c>
      <c r="H54" s="252" t="s">
        <v>97</v>
      </c>
      <c r="I54" s="263" t="s">
        <v>552</v>
      </c>
      <c r="J54" s="263" t="s">
        <v>552</v>
      </c>
      <c r="K54" s="263" t="s">
        <v>552</v>
      </c>
      <c r="L54" s="252" t="s">
        <v>97</v>
      </c>
      <c r="M54" s="252" t="s">
        <v>97</v>
      </c>
      <c r="N54" s="252" t="s">
        <v>97</v>
      </c>
      <c r="O54" s="252" t="s">
        <v>97</v>
      </c>
      <c r="P54" s="252" t="s">
        <v>97</v>
      </c>
      <c r="Q54" s="252" t="s">
        <v>97</v>
      </c>
      <c r="R54" s="252" t="s">
        <v>97</v>
      </c>
      <c r="S54" s="252" t="s">
        <v>97</v>
      </c>
      <c r="T54" s="252" t="s">
        <v>97</v>
      </c>
      <c r="U54" s="252" t="s">
        <v>97</v>
      </c>
      <c r="V54" s="252" t="s">
        <v>97</v>
      </c>
      <c r="W54" s="252" t="s">
        <v>97</v>
      </c>
      <c r="X54" s="252" t="s">
        <v>97</v>
      </c>
      <c r="Y54" s="252" t="s">
        <v>97</v>
      </c>
      <c r="Z54" s="252" t="s">
        <v>97</v>
      </c>
      <c r="AA54" s="252" t="s">
        <v>97</v>
      </c>
      <c r="AB54" s="252" t="s">
        <v>97</v>
      </c>
      <c r="AC54" s="264" t="s">
        <v>553</v>
      </c>
      <c r="AD54" s="261" t="s">
        <v>97</v>
      </c>
      <c r="AE54" s="261" t="s">
        <v>97</v>
      </c>
    </row>
    <row r="55" spans="1:40" s="246" customFormat="1" ht="42" customHeight="1">
      <c r="A55" s="399" t="s">
        <v>866</v>
      </c>
      <c r="B55" s="492" t="s">
        <v>858</v>
      </c>
      <c r="C55" s="217" t="s">
        <v>995</v>
      </c>
      <c r="D55" s="371">
        <v>2020</v>
      </c>
      <c r="E55" s="252" t="s">
        <v>97</v>
      </c>
      <c r="F55" s="252" t="s">
        <v>97</v>
      </c>
      <c r="G55" s="252" t="s">
        <v>97</v>
      </c>
      <c r="H55" s="252" t="s">
        <v>97</v>
      </c>
      <c r="I55" s="263" t="s">
        <v>552</v>
      </c>
      <c r="J55" s="263" t="s">
        <v>552</v>
      </c>
      <c r="K55" s="263" t="s">
        <v>552</v>
      </c>
      <c r="L55" s="252" t="s">
        <v>97</v>
      </c>
      <c r="M55" s="252" t="s">
        <v>97</v>
      </c>
      <c r="N55" s="252" t="s">
        <v>97</v>
      </c>
      <c r="O55" s="252" t="s">
        <v>97</v>
      </c>
      <c r="P55" s="252" t="s">
        <v>97</v>
      </c>
      <c r="Q55" s="252" t="s">
        <v>97</v>
      </c>
      <c r="R55" s="252" t="s">
        <v>97</v>
      </c>
      <c r="S55" s="252" t="s">
        <v>97</v>
      </c>
      <c r="T55" s="252" t="s">
        <v>97</v>
      </c>
      <c r="U55" s="252" t="s">
        <v>97</v>
      </c>
      <c r="V55" s="252" t="s">
        <v>97</v>
      </c>
      <c r="W55" s="252" t="s">
        <v>97</v>
      </c>
      <c r="X55" s="252" t="s">
        <v>97</v>
      </c>
      <c r="Y55" s="252" t="s">
        <v>97</v>
      </c>
      <c r="Z55" s="252" t="s">
        <v>97</v>
      </c>
      <c r="AA55" s="252" t="s">
        <v>97</v>
      </c>
      <c r="AB55" s="252" t="s">
        <v>97</v>
      </c>
      <c r="AC55" s="264" t="s">
        <v>553</v>
      </c>
      <c r="AD55" s="261" t="s">
        <v>97</v>
      </c>
      <c r="AE55" s="261" t="s">
        <v>97</v>
      </c>
    </row>
    <row r="56" spans="1:40" s="133" customFormat="1" ht="35.25" customHeight="1">
      <c r="A56" s="399" t="s">
        <v>629</v>
      </c>
      <c r="B56" s="492" t="s">
        <v>859</v>
      </c>
      <c r="C56" s="217" t="s">
        <v>1003</v>
      </c>
      <c r="D56" s="371">
        <v>2021</v>
      </c>
      <c r="E56" s="252" t="s">
        <v>97</v>
      </c>
      <c r="F56" s="252" t="s">
        <v>97</v>
      </c>
      <c r="G56" s="252" t="s">
        <v>97</v>
      </c>
      <c r="H56" s="252" t="s">
        <v>97</v>
      </c>
      <c r="I56" s="263" t="s">
        <v>552</v>
      </c>
      <c r="J56" s="263" t="s">
        <v>552</v>
      </c>
      <c r="K56" s="263" t="s">
        <v>552</v>
      </c>
      <c r="L56" s="252" t="s">
        <v>97</v>
      </c>
      <c r="M56" s="252" t="s">
        <v>97</v>
      </c>
      <c r="N56" s="252" t="s">
        <v>97</v>
      </c>
      <c r="O56" s="252" t="s">
        <v>97</v>
      </c>
      <c r="P56" s="252" t="s">
        <v>97</v>
      </c>
      <c r="Q56" s="252" t="s">
        <v>97</v>
      </c>
      <c r="R56" s="252" t="s">
        <v>97</v>
      </c>
      <c r="S56" s="252" t="s">
        <v>97</v>
      </c>
      <c r="T56" s="252" t="s">
        <v>97</v>
      </c>
      <c r="U56" s="252" t="s">
        <v>97</v>
      </c>
      <c r="V56" s="252" t="s">
        <v>97</v>
      </c>
      <c r="W56" s="252" t="s">
        <v>97</v>
      </c>
      <c r="X56" s="252" t="s">
        <v>97</v>
      </c>
      <c r="Y56" s="252" t="s">
        <v>97</v>
      </c>
      <c r="Z56" s="252" t="s">
        <v>97</v>
      </c>
      <c r="AA56" s="252" t="s">
        <v>97</v>
      </c>
      <c r="AB56" s="252" t="s">
        <v>97</v>
      </c>
      <c r="AC56" s="264" t="s">
        <v>553</v>
      </c>
      <c r="AD56" s="261" t="s">
        <v>97</v>
      </c>
      <c r="AE56" s="261" t="s">
        <v>97</v>
      </c>
      <c r="AF56" s="246"/>
      <c r="AG56" s="246"/>
      <c r="AH56" s="246"/>
      <c r="AI56" s="246"/>
      <c r="AJ56" s="246"/>
      <c r="AK56" s="246"/>
      <c r="AL56" s="246"/>
      <c r="AM56" s="246"/>
      <c r="AN56" s="246"/>
    </row>
    <row r="57" spans="1:40" s="133" customFormat="1" ht="35.25" customHeight="1">
      <c r="A57" s="399" t="s">
        <v>867</v>
      </c>
      <c r="B57" s="492" t="s">
        <v>859</v>
      </c>
      <c r="C57" s="217" t="s">
        <v>1004</v>
      </c>
      <c r="D57" s="371">
        <v>2021</v>
      </c>
      <c r="E57" s="252" t="s">
        <v>97</v>
      </c>
      <c r="F57" s="252" t="s">
        <v>97</v>
      </c>
      <c r="G57" s="252" t="s">
        <v>97</v>
      </c>
      <c r="H57" s="252" t="s">
        <v>97</v>
      </c>
      <c r="I57" s="263" t="s">
        <v>552</v>
      </c>
      <c r="J57" s="263" t="s">
        <v>552</v>
      </c>
      <c r="K57" s="263" t="s">
        <v>552</v>
      </c>
      <c r="L57" s="252" t="s">
        <v>97</v>
      </c>
      <c r="M57" s="252" t="s">
        <v>97</v>
      </c>
      <c r="N57" s="252" t="s">
        <v>97</v>
      </c>
      <c r="O57" s="252" t="s">
        <v>97</v>
      </c>
      <c r="P57" s="252" t="s">
        <v>97</v>
      </c>
      <c r="Q57" s="252" t="s">
        <v>97</v>
      </c>
      <c r="R57" s="252" t="s">
        <v>97</v>
      </c>
      <c r="S57" s="252" t="s">
        <v>97</v>
      </c>
      <c r="T57" s="252" t="s">
        <v>97</v>
      </c>
      <c r="U57" s="252" t="s">
        <v>97</v>
      </c>
      <c r="V57" s="252" t="s">
        <v>97</v>
      </c>
      <c r="W57" s="252" t="s">
        <v>97</v>
      </c>
      <c r="X57" s="252" t="s">
        <v>97</v>
      </c>
      <c r="Y57" s="252" t="s">
        <v>97</v>
      </c>
      <c r="Z57" s="252" t="s">
        <v>97</v>
      </c>
      <c r="AA57" s="252" t="s">
        <v>97</v>
      </c>
      <c r="AB57" s="252" t="s">
        <v>97</v>
      </c>
      <c r="AC57" s="264" t="s">
        <v>553</v>
      </c>
      <c r="AD57" s="266" t="s">
        <v>97</v>
      </c>
      <c r="AE57" s="266" t="s">
        <v>97</v>
      </c>
      <c r="AF57" s="246"/>
      <c r="AG57" s="246"/>
      <c r="AH57" s="246"/>
      <c r="AI57" s="246"/>
      <c r="AJ57" s="246"/>
      <c r="AK57" s="246"/>
      <c r="AL57" s="246"/>
      <c r="AM57" s="246"/>
      <c r="AN57" s="246"/>
    </row>
    <row r="58" spans="1:40" s="133" customFormat="1" ht="34.5" customHeight="1">
      <c r="A58" s="399" t="s">
        <v>630</v>
      </c>
      <c r="B58" s="492" t="s">
        <v>860</v>
      </c>
      <c r="C58" s="217" t="s">
        <v>1005</v>
      </c>
      <c r="D58" s="371">
        <v>2021</v>
      </c>
      <c r="E58" s="252" t="s">
        <v>97</v>
      </c>
      <c r="F58" s="252" t="s">
        <v>97</v>
      </c>
      <c r="G58" s="252" t="s">
        <v>97</v>
      </c>
      <c r="H58" s="252" t="s">
        <v>97</v>
      </c>
      <c r="I58" s="263" t="s">
        <v>552</v>
      </c>
      <c r="J58" s="263" t="s">
        <v>552</v>
      </c>
      <c r="K58" s="263" t="s">
        <v>552</v>
      </c>
      <c r="L58" s="252" t="s">
        <v>97</v>
      </c>
      <c r="M58" s="252" t="s">
        <v>97</v>
      </c>
      <c r="N58" s="252" t="s">
        <v>97</v>
      </c>
      <c r="O58" s="252" t="s">
        <v>97</v>
      </c>
      <c r="P58" s="252" t="s">
        <v>97</v>
      </c>
      <c r="Q58" s="252" t="s">
        <v>97</v>
      </c>
      <c r="R58" s="252" t="s">
        <v>97</v>
      </c>
      <c r="S58" s="252" t="s">
        <v>97</v>
      </c>
      <c r="T58" s="252" t="s">
        <v>97</v>
      </c>
      <c r="U58" s="252" t="s">
        <v>97</v>
      </c>
      <c r="V58" s="252" t="s">
        <v>97</v>
      </c>
      <c r="W58" s="252" t="s">
        <v>97</v>
      </c>
      <c r="X58" s="252" t="s">
        <v>97</v>
      </c>
      <c r="Y58" s="252" t="s">
        <v>97</v>
      </c>
      <c r="Z58" s="252" t="s">
        <v>97</v>
      </c>
      <c r="AA58" s="252" t="s">
        <v>97</v>
      </c>
      <c r="AB58" s="252" t="s">
        <v>97</v>
      </c>
      <c r="AC58" s="264" t="s">
        <v>553</v>
      </c>
      <c r="AD58" s="266" t="s">
        <v>97</v>
      </c>
      <c r="AE58" s="266" t="s">
        <v>97</v>
      </c>
      <c r="AF58" s="246"/>
      <c r="AG58" s="246"/>
      <c r="AH58" s="246"/>
      <c r="AI58" s="246"/>
      <c r="AJ58" s="246"/>
      <c r="AK58" s="246"/>
      <c r="AL58" s="246"/>
      <c r="AM58" s="246"/>
      <c r="AN58" s="246"/>
    </row>
    <row r="59" spans="1:40" s="246" customFormat="1" ht="30.75" customHeight="1">
      <c r="A59" s="399" t="s">
        <v>871</v>
      </c>
      <c r="B59" s="492" t="s">
        <v>860</v>
      </c>
      <c r="C59" s="217" t="s">
        <v>1006</v>
      </c>
      <c r="D59" s="371">
        <v>2021</v>
      </c>
      <c r="E59" s="252" t="s">
        <v>97</v>
      </c>
      <c r="F59" s="252" t="s">
        <v>97</v>
      </c>
      <c r="G59" s="252" t="s">
        <v>97</v>
      </c>
      <c r="H59" s="252" t="s">
        <v>97</v>
      </c>
      <c r="I59" s="263" t="s">
        <v>552</v>
      </c>
      <c r="J59" s="263" t="s">
        <v>552</v>
      </c>
      <c r="K59" s="263" t="s">
        <v>552</v>
      </c>
      <c r="L59" s="252" t="s">
        <v>97</v>
      </c>
      <c r="M59" s="252" t="s">
        <v>97</v>
      </c>
      <c r="N59" s="252" t="s">
        <v>97</v>
      </c>
      <c r="O59" s="252" t="s">
        <v>97</v>
      </c>
      <c r="P59" s="252" t="s">
        <v>97</v>
      </c>
      <c r="Q59" s="252" t="s">
        <v>97</v>
      </c>
      <c r="R59" s="252" t="s">
        <v>97</v>
      </c>
      <c r="S59" s="252" t="s">
        <v>97</v>
      </c>
      <c r="T59" s="252" t="s">
        <v>97</v>
      </c>
      <c r="U59" s="252" t="s">
        <v>97</v>
      </c>
      <c r="V59" s="252" t="s">
        <v>97</v>
      </c>
      <c r="W59" s="252" t="s">
        <v>97</v>
      </c>
      <c r="X59" s="252" t="s">
        <v>97</v>
      </c>
      <c r="Y59" s="252" t="s">
        <v>97</v>
      </c>
      <c r="Z59" s="252" t="s">
        <v>97</v>
      </c>
      <c r="AA59" s="252" t="s">
        <v>97</v>
      </c>
      <c r="AB59" s="252" t="s">
        <v>97</v>
      </c>
      <c r="AC59" s="264" t="s">
        <v>553</v>
      </c>
      <c r="AD59" s="266" t="s">
        <v>97</v>
      </c>
      <c r="AE59" s="266" t="s">
        <v>97</v>
      </c>
    </row>
    <row r="60" spans="1:40" s="246" customFormat="1" ht="48.75" customHeight="1">
      <c r="A60" s="399" t="s">
        <v>631</v>
      </c>
      <c r="B60" s="492" t="s">
        <v>861</v>
      </c>
      <c r="C60" s="217" t="s">
        <v>1009</v>
      </c>
      <c r="D60" s="371">
        <v>2022</v>
      </c>
      <c r="E60" s="252" t="s">
        <v>97</v>
      </c>
      <c r="F60" s="252" t="s">
        <v>97</v>
      </c>
      <c r="G60" s="252" t="s">
        <v>97</v>
      </c>
      <c r="H60" s="252" t="s">
        <v>97</v>
      </c>
      <c r="I60" s="263" t="s">
        <v>552</v>
      </c>
      <c r="J60" s="263" t="s">
        <v>552</v>
      </c>
      <c r="K60" s="263" t="s">
        <v>552</v>
      </c>
      <c r="L60" s="252" t="s">
        <v>97</v>
      </c>
      <c r="M60" s="252" t="s">
        <v>97</v>
      </c>
      <c r="N60" s="252" t="s">
        <v>97</v>
      </c>
      <c r="O60" s="252" t="s">
        <v>97</v>
      </c>
      <c r="P60" s="252" t="s">
        <v>97</v>
      </c>
      <c r="Q60" s="252" t="s">
        <v>97</v>
      </c>
      <c r="R60" s="252" t="s">
        <v>97</v>
      </c>
      <c r="S60" s="252" t="s">
        <v>97</v>
      </c>
      <c r="T60" s="252" t="s">
        <v>97</v>
      </c>
      <c r="U60" s="252" t="s">
        <v>97</v>
      </c>
      <c r="V60" s="252" t="s">
        <v>97</v>
      </c>
      <c r="W60" s="252" t="s">
        <v>97</v>
      </c>
      <c r="X60" s="252" t="s">
        <v>97</v>
      </c>
      <c r="Y60" s="252" t="s">
        <v>97</v>
      </c>
      <c r="Z60" s="252" t="s">
        <v>97</v>
      </c>
      <c r="AA60" s="252" t="s">
        <v>97</v>
      </c>
      <c r="AB60" s="252" t="s">
        <v>97</v>
      </c>
      <c r="AC60" s="264" t="s">
        <v>553</v>
      </c>
      <c r="AD60" s="266" t="s">
        <v>97</v>
      </c>
      <c r="AE60" s="266" t="s">
        <v>97</v>
      </c>
    </row>
    <row r="61" spans="1:40" s="133" customFormat="1" ht="36.75" customHeight="1">
      <c r="A61" s="399" t="s">
        <v>870</v>
      </c>
      <c r="B61" s="492" t="s">
        <v>861</v>
      </c>
      <c r="C61" s="217" t="s">
        <v>1010</v>
      </c>
      <c r="D61" s="371">
        <v>2022</v>
      </c>
      <c r="E61" s="252" t="s">
        <v>97</v>
      </c>
      <c r="F61" s="252" t="s">
        <v>97</v>
      </c>
      <c r="G61" s="252" t="s">
        <v>97</v>
      </c>
      <c r="H61" s="252" t="s">
        <v>97</v>
      </c>
      <c r="I61" s="263" t="s">
        <v>552</v>
      </c>
      <c r="J61" s="263" t="s">
        <v>552</v>
      </c>
      <c r="K61" s="263" t="s">
        <v>552</v>
      </c>
      <c r="L61" s="252" t="s">
        <v>97</v>
      </c>
      <c r="M61" s="252" t="s">
        <v>97</v>
      </c>
      <c r="N61" s="252" t="s">
        <v>97</v>
      </c>
      <c r="O61" s="252" t="s">
        <v>97</v>
      </c>
      <c r="P61" s="252" t="s">
        <v>97</v>
      </c>
      <c r="Q61" s="252" t="s">
        <v>97</v>
      </c>
      <c r="R61" s="252" t="s">
        <v>97</v>
      </c>
      <c r="S61" s="252" t="s">
        <v>97</v>
      </c>
      <c r="T61" s="252" t="s">
        <v>97</v>
      </c>
      <c r="U61" s="252" t="s">
        <v>97</v>
      </c>
      <c r="V61" s="252" t="s">
        <v>97</v>
      </c>
      <c r="W61" s="252" t="s">
        <v>97</v>
      </c>
      <c r="X61" s="252" t="s">
        <v>97</v>
      </c>
      <c r="Y61" s="252" t="s">
        <v>97</v>
      </c>
      <c r="Z61" s="252" t="s">
        <v>97</v>
      </c>
      <c r="AA61" s="252" t="s">
        <v>97</v>
      </c>
      <c r="AB61" s="252" t="s">
        <v>97</v>
      </c>
      <c r="AC61" s="264" t="s">
        <v>553</v>
      </c>
      <c r="AD61" s="266" t="s">
        <v>97</v>
      </c>
      <c r="AE61" s="266" t="s">
        <v>97</v>
      </c>
      <c r="AF61" s="246"/>
      <c r="AG61" s="246"/>
      <c r="AH61" s="246"/>
      <c r="AI61" s="246"/>
      <c r="AJ61" s="246"/>
      <c r="AK61" s="246"/>
      <c r="AL61" s="246"/>
      <c r="AM61" s="246"/>
      <c r="AN61" s="246"/>
    </row>
    <row r="62" spans="1:40" s="246" customFormat="1" ht="32.85" customHeight="1">
      <c r="A62" s="399" t="s">
        <v>632</v>
      </c>
      <c r="B62" s="492" t="s">
        <v>862</v>
      </c>
      <c r="C62" s="217" t="s">
        <v>1014</v>
      </c>
      <c r="D62" s="371">
        <v>2023</v>
      </c>
      <c r="E62" s="252" t="s">
        <v>97</v>
      </c>
      <c r="F62" s="252" t="s">
        <v>97</v>
      </c>
      <c r="G62" s="252" t="s">
        <v>97</v>
      </c>
      <c r="H62" s="252" t="s">
        <v>97</v>
      </c>
      <c r="I62" s="263" t="s">
        <v>552</v>
      </c>
      <c r="J62" s="263" t="s">
        <v>552</v>
      </c>
      <c r="K62" s="263" t="s">
        <v>552</v>
      </c>
      <c r="L62" s="252" t="s">
        <v>97</v>
      </c>
      <c r="M62" s="252" t="s">
        <v>97</v>
      </c>
      <c r="N62" s="252" t="s">
        <v>97</v>
      </c>
      <c r="O62" s="252" t="s">
        <v>97</v>
      </c>
      <c r="P62" s="252" t="s">
        <v>97</v>
      </c>
      <c r="Q62" s="252" t="s">
        <v>97</v>
      </c>
      <c r="R62" s="252" t="s">
        <v>97</v>
      </c>
      <c r="S62" s="252" t="s">
        <v>97</v>
      </c>
      <c r="T62" s="252" t="s">
        <v>97</v>
      </c>
      <c r="U62" s="252" t="s">
        <v>97</v>
      </c>
      <c r="V62" s="252" t="s">
        <v>97</v>
      </c>
      <c r="W62" s="252" t="s">
        <v>97</v>
      </c>
      <c r="X62" s="252" t="s">
        <v>97</v>
      </c>
      <c r="Y62" s="252" t="s">
        <v>97</v>
      </c>
      <c r="Z62" s="252" t="s">
        <v>97</v>
      </c>
      <c r="AA62" s="252" t="s">
        <v>97</v>
      </c>
      <c r="AB62" s="252" t="s">
        <v>97</v>
      </c>
      <c r="AC62" s="264" t="s">
        <v>553</v>
      </c>
      <c r="AD62" s="266" t="s">
        <v>97</v>
      </c>
      <c r="AE62" s="266" t="s">
        <v>97</v>
      </c>
    </row>
    <row r="63" spans="1:40" s="246" customFormat="1" ht="35.1" customHeight="1">
      <c r="A63" s="399" t="s">
        <v>868</v>
      </c>
      <c r="B63" s="492" t="s">
        <v>862</v>
      </c>
      <c r="C63" s="217" t="s">
        <v>1015</v>
      </c>
      <c r="D63" s="371">
        <v>2023</v>
      </c>
      <c r="E63" s="252" t="s">
        <v>97</v>
      </c>
      <c r="F63" s="252" t="s">
        <v>97</v>
      </c>
      <c r="G63" s="252" t="s">
        <v>97</v>
      </c>
      <c r="H63" s="252" t="s">
        <v>97</v>
      </c>
      <c r="I63" s="263" t="s">
        <v>552</v>
      </c>
      <c r="J63" s="263" t="s">
        <v>552</v>
      </c>
      <c r="K63" s="263" t="s">
        <v>552</v>
      </c>
      <c r="L63" s="252" t="s">
        <v>97</v>
      </c>
      <c r="M63" s="252" t="s">
        <v>97</v>
      </c>
      <c r="N63" s="252" t="s">
        <v>97</v>
      </c>
      <c r="O63" s="252" t="s">
        <v>97</v>
      </c>
      <c r="P63" s="252" t="s">
        <v>97</v>
      </c>
      <c r="Q63" s="252" t="s">
        <v>97</v>
      </c>
      <c r="R63" s="252" t="s">
        <v>97</v>
      </c>
      <c r="S63" s="252" t="s">
        <v>97</v>
      </c>
      <c r="T63" s="252" t="s">
        <v>97</v>
      </c>
      <c r="U63" s="252" t="s">
        <v>97</v>
      </c>
      <c r="V63" s="252" t="s">
        <v>97</v>
      </c>
      <c r="W63" s="252" t="s">
        <v>97</v>
      </c>
      <c r="X63" s="252" t="s">
        <v>97</v>
      </c>
      <c r="Y63" s="252" t="s">
        <v>97</v>
      </c>
      <c r="Z63" s="252" t="s">
        <v>97</v>
      </c>
      <c r="AA63" s="252" t="s">
        <v>97</v>
      </c>
      <c r="AB63" s="252" t="s">
        <v>97</v>
      </c>
      <c r="AC63" s="264" t="s">
        <v>553</v>
      </c>
      <c r="AD63" s="266" t="s">
        <v>97</v>
      </c>
      <c r="AE63" s="266" t="s">
        <v>97</v>
      </c>
    </row>
    <row r="64" spans="1:40" s="246" customFormat="1" ht="35.1" customHeight="1">
      <c r="A64" s="399" t="s">
        <v>812</v>
      </c>
      <c r="B64" s="492" t="s">
        <v>863</v>
      </c>
      <c r="C64" s="217" t="s">
        <v>1016</v>
      </c>
      <c r="D64" s="371">
        <v>2023</v>
      </c>
      <c r="E64" s="252" t="s">
        <v>97</v>
      </c>
      <c r="F64" s="252" t="s">
        <v>97</v>
      </c>
      <c r="G64" s="252" t="s">
        <v>97</v>
      </c>
      <c r="H64" s="252" t="s">
        <v>97</v>
      </c>
      <c r="I64" s="263" t="s">
        <v>552</v>
      </c>
      <c r="J64" s="263" t="s">
        <v>552</v>
      </c>
      <c r="K64" s="263" t="s">
        <v>552</v>
      </c>
      <c r="L64" s="252" t="s">
        <v>97</v>
      </c>
      <c r="M64" s="252" t="s">
        <v>97</v>
      </c>
      <c r="N64" s="252" t="s">
        <v>97</v>
      </c>
      <c r="O64" s="252" t="s">
        <v>97</v>
      </c>
      <c r="P64" s="252" t="s">
        <v>97</v>
      </c>
      <c r="Q64" s="252" t="s">
        <v>97</v>
      </c>
      <c r="R64" s="252" t="s">
        <v>97</v>
      </c>
      <c r="S64" s="252" t="s">
        <v>97</v>
      </c>
      <c r="T64" s="252" t="s">
        <v>97</v>
      </c>
      <c r="U64" s="252" t="s">
        <v>97</v>
      </c>
      <c r="V64" s="252" t="s">
        <v>97</v>
      </c>
      <c r="W64" s="252" t="s">
        <v>97</v>
      </c>
      <c r="X64" s="252" t="s">
        <v>97</v>
      </c>
      <c r="Y64" s="252" t="s">
        <v>97</v>
      </c>
      <c r="Z64" s="252" t="s">
        <v>97</v>
      </c>
      <c r="AA64" s="252" t="s">
        <v>97</v>
      </c>
      <c r="AB64" s="252" t="s">
        <v>97</v>
      </c>
      <c r="AC64" s="264" t="s">
        <v>553</v>
      </c>
      <c r="AD64" s="266" t="s">
        <v>97</v>
      </c>
      <c r="AE64" s="266" t="s">
        <v>97</v>
      </c>
    </row>
    <row r="65" spans="1:31" s="133" customFormat="1" ht="31.5">
      <c r="A65" s="399" t="s">
        <v>869</v>
      </c>
      <c r="B65" s="492" t="s">
        <v>863</v>
      </c>
      <c r="C65" s="217" t="s">
        <v>1017</v>
      </c>
      <c r="D65" s="371">
        <v>2023</v>
      </c>
      <c r="E65" s="252" t="s">
        <v>97</v>
      </c>
      <c r="F65" s="252" t="s">
        <v>97</v>
      </c>
      <c r="G65" s="252" t="s">
        <v>97</v>
      </c>
      <c r="H65" s="252" t="s">
        <v>97</v>
      </c>
      <c r="I65" s="263" t="s">
        <v>552</v>
      </c>
      <c r="J65" s="263" t="s">
        <v>552</v>
      </c>
      <c r="K65" s="263" t="s">
        <v>552</v>
      </c>
      <c r="L65" s="252" t="s">
        <v>97</v>
      </c>
      <c r="M65" s="252" t="s">
        <v>97</v>
      </c>
      <c r="N65" s="252" t="s">
        <v>97</v>
      </c>
      <c r="O65" s="252" t="s">
        <v>97</v>
      </c>
      <c r="P65" s="252" t="s">
        <v>97</v>
      </c>
      <c r="Q65" s="252" t="s">
        <v>97</v>
      </c>
      <c r="R65" s="252" t="s">
        <v>97</v>
      </c>
      <c r="S65" s="252" t="s">
        <v>97</v>
      </c>
      <c r="T65" s="252" t="s">
        <v>97</v>
      </c>
      <c r="U65" s="252" t="s">
        <v>97</v>
      </c>
      <c r="V65" s="252" t="s">
        <v>97</v>
      </c>
      <c r="W65" s="252" t="s">
        <v>97</v>
      </c>
      <c r="X65" s="252" t="s">
        <v>97</v>
      </c>
      <c r="Y65" s="252" t="s">
        <v>97</v>
      </c>
      <c r="Z65" s="252" t="s">
        <v>97</v>
      </c>
      <c r="AA65" s="252" t="s">
        <v>97</v>
      </c>
      <c r="AB65" s="252" t="s">
        <v>97</v>
      </c>
      <c r="AC65" s="264" t="s">
        <v>553</v>
      </c>
      <c r="AD65" s="266" t="s">
        <v>97</v>
      </c>
      <c r="AE65" s="266" t="s">
        <v>97</v>
      </c>
    </row>
    <row r="66" spans="1:31" s="133" customFormat="1" ht="34.5" customHeight="1">
      <c r="A66" s="399" t="s">
        <v>824</v>
      </c>
      <c r="B66" s="492" t="s">
        <v>864</v>
      </c>
      <c r="C66" s="217" t="s">
        <v>1018</v>
      </c>
      <c r="D66" s="371">
        <v>2024</v>
      </c>
      <c r="E66" s="252" t="s">
        <v>97</v>
      </c>
      <c r="F66" s="252" t="s">
        <v>97</v>
      </c>
      <c r="G66" s="252" t="s">
        <v>97</v>
      </c>
      <c r="H66" s="252" t="s">
        <v>97</v>
      </c>
      <c r="I66" s="263" t="s">
        <v>552</v>
      </c>
      <c r="J66" s="263" t="s">
        <v>552</v>
      </c>
      <c r="K66" s="263" t="s">
        <v>552</v>
      </c>
      <c r="L66" s="252" t="s">
        <v>97</v>
      </c>
      <c r="M66" s="252" t="s">
        <v>97</v>
      </c>
      <c r="N66" s="252" t="s">
        <v>97</v>
      </c>
      <c r="O66" s="252" t="s">
        <v>97</v>
      </c>
      <c r="P66" s="252" t="s">
        <v>97</v>
      </c>
      <c r="Q66" s="252" t="s">
        <v>97</v>
      </c>
      <c r="R66" s="252" t="s">
        <v>97</v>
      </c>
      <c r="S66" s="252" t="s">
        <v>97</v>
      </c>
      <c r="T66" s="252" t="s">
        <v>97</v>
      </c>
      <c r="U66" s="252" t="s">
        <v>97</v>
      </c>
      <c r="V66" s="252" t="s">
        <v>97</v>
      </c>
      <c r="W66" s="252" t="s">
        <v>97</v>
      </c>
      <c r="X66" s="252" t="s">
        <v>97</v>
      </c>
      <c r="Y66" s="252" t="s">
        <v>97</v>
      </c>
      <c r="Z66" s="252" t="s">
        <v>97</v>
      </c>
      <c r="AA66" s="252" t="s">
        <v>97</v>
      </c>
      <c r="AB66" s="252" t="s">
        <v>97</v>
      </c>
      <c r="AC66" s="264" t="s">
        <v>553</v>
      </c>
      <c r="AD66" s="266" t="s">
        <v>97</v>
      </c>
      <c r="AE66" s="266" t="s">
        <v>97</v>
      </c>
    </row>
    <row r="67" spans="1:31" s="246" customFormat="1" ht="32.25" customHeight="1">
      <c r="A67" s="399" t="s">
        <v>872</v>
      </c>
      <c r="B67" s="492" t="s">
        <v>864</v>
      </c>
      <c r="C67" s="217" t="s">
        <v>1019</v>
      </c>
      <c r="D67" s="371">
        <v>2024</v>
      </c>
      <c r="E67" s="252" t="s">
        <v>97</v>
      </c>
      <c r="F67" s="252" t="s">
        <v>97</v>
      </c>
      <c r="G67" s="252" t="s">
        <v>97</v>
      </c>
      <c r="H67" s="252" t="s">
        <v>97</v>
      </c>
      <c r="I67" s="263" t="s">
        <v>552</v>
      </c>
      <c r="J67" s="263" t="s">
        <v>552</v>
      </c>
      <c r="K67" s="263" t="s">
        <v>552</v>
      </c>
      <c r="L67" s="252" t="s">
        <v>97</v>
      </c>
      <c r="M67" s="252" t="s">
        <v>97</v>
      </c>
      <c r="N67" s="252" t="s">
        <v>97</v>
      </c>
      <c r="O67" s="252" t="s">
        <v>97</v>
      </c>
      <c r="P67" s="252" t="s">
        <v>97</v>
      </c>
      <c r="Q67" s="252" t="s">
        <v>97</v>
      </c>
      <c r="R67" s="252" t="s">
        <v>97</v>
      </c>
      <c r="S67" s="252" t="s">
        <v>97</v>
      </c>
      <c r="T67" s="252" t="s">
        <v>97</v>
      </c>
      <c r="U67" s="252" t="s">
        <v>97</v>
      </c>
      <c r="V67" s="252" t="s">
        <v>97</v>
      </c>
      <c r="W67" s="252" t="s">
        <v>97</v>
      </c>
      <c r="X67" s="252" t="s">
        <v>97</v>
      </c>
      <c r="Y67" s="252" t="s">
        <v>97</v>
      </c>
      <c r="Z67" s="252" t="s">
        <v>97</v>
      </c>
      <c r="AA67" s="252" t="s">
        <v>97</v>
      </c>
      <c r="AB67" s="252" t="s">
        <v>97</v>
      </c>
      <c r="AC67" s="264" t="s">
        <v>553</v>
      </c>
      <c r="AD67" s="266" t="s">
        <v>97</v>
      </c>
      <c r="AE67" s="266" t="s">
        <v>97</v>
      </c>
    </row>
    <row r="68" spans="1:31" s="246" customFormat="1" ht="32.25" customHeight="1">
      <c r="A68" s="422" t="s">
        <v>154</v>
      </c>
      <c r="B68" s="423" t="s">
        <v>155</v>
      </c>
      <c r="C68" s="434" t="s">
        <v>97</v>
      </c>
      <c r="D68" s="371" t="s">
        <v>97</v>
      </c>
      <c r="E68" s="252" t="s">
        <v>97</v>
      </c>
      <c r="F68" s="252" t="s">
        <v>97</v>
      </c>
      <c r="G68" s="252" t="s">
        <v>97</v>
      </c>
      <c r="H68" s="252" t="s">
        <v>97</v>
      </c>
      <c r="I68" s="263" t="s">
        <v>552</v>
      </c>
      <c r="J68" s="263" t="s">
        <v>552</v>
      </c>
      <c r="K68" s="263" t="s">
        <v>552</v>
      </c>
      <c r="L68" s="252" t="s">
        <v>97</v>
      </c>
      <c r="M68" s="252" t="s">
        <v>97</v>
      </c>
      <c r="N68" s="252" t="s">
        <v>97</v>
      </c>
      <c r="O68" s="252" t="s">
        <v>97</v>
      </c>
      <c r="P68" s="252" t="s">
        <v>97</v>
      </c>
      <c r="Q68" s="252" t="s">
        <v>97</v>
      </c>
      <c r="R68" s="252" t="s">
        <v>97</v>
      </c>
      <c r="S68" s="252" t="s">
        <v>97</v>
      </c>
      <c r="T68" s="252" t="s">
        <v>97</v>
      </c>
      <c r="U68" s="252" t="s">
        <v>97</v>
      </c>
      <c r="V68" s="252" t="s">
        <v>97</v>
      </c>
      <c r="W68" s="252" t="s">
        <v>97</v>
      </c>
      <c r="X68" s="252" t="s">
        <v>97</v>
      </c>
      <c r="Y68" s="252" t="s">
        <v>97</v>
      </c>
      <c r="Z68" s="252" t="s">
        <v>97</v>
      </c>
      <c r="AA68" s="252" t="s">
        <v>97</v>
      </c>
      <c r="AB68" s="252" t="s">
        <v>97</v>
      </c>
      <c r="AC68" s="264" t="s">
        <v>553</v>
      </c>
      <c r="AD68" s="266" t="s">
        <v>97</v>
      </c>
      <c r="AE68" s="266" t="s">
        <v>97</v>
      </c>
    </row>
    <row r="69" spans="1:31" s="246" customFormat="1" ht="31.5">
      <c r="A69" s="235" t="s">
        <v>156</v>
      </c>
      <c r="B69" s="237" t="s">
        <v>157</v>
      </c>
      <c r="C69" s="389" t="s">
        <v>97</v>
      </c>
      <c r="D69" s="506" t="s">
        <v>97</v>
      </c>
      <c r="E69" s="252" t="s">
        <v>97</v>
      </c>
      <c r="F69" s="252" t="s">
        <v>97</v>
      </c>
      <c r="G69" s="252" t="s">
        <v>97</v>
      </c>
      <c r="H69" s="252" t="s">
        <v>97</v>
      </c>
      <c r="I69" s="263" t="s">
        <v>552</v>
      </c>
      <c r="J69" s="263" t="s">
        <v>552</v>
      </c>
      <c r="K69" s="263" t="s">
        <v>552</v>
      </c>
      <c r="L69" s="252" t="s">
        <v>97</v>
      </c>
      <c r="M69" s="252" t="s">
        <v>97</v>
      </c>
      <c r="N69" s="252" t="s">
        <v>97</v>
      </c>
      <c r="O69" s="252" t="s">
        <v>97</v>
      </c>
      <c r="P69" s="252" t="s">
        <v>97</v>
      </c>
      <c r="Q69" s="252" t="s">
        <v>97</v>
      </c>
      <c r="R69" s="252" t="s">
        <v>97</v>
      </c>
      <c r="S69" s="252" t="s">
        <v>97</v>
      </c>
      <c r="T69" s="252" t="s">
        <v>97</v>
      </c>
      <c r="U69" s="252" t="s">
        <v>97</v>
      </c>
      <c r="V69" s="252" t="s">
        <v>97</v>
      </c>
      <c r="W69" s="252" t="s">
        <v>97</v>
      </c>
      <c r="X69" s="252" t="s">
        <v>97</v>
      </c>
      <c r="Y69" s="252" t="s">
        <v>97</v>
      </c>
      <c r="Z69" s="252" t="s">
        <v>97</v>
      </c>
      <c r="AA69" s="252" t="s">
        <v>97</v>
      </c>
      <c r="AB69" s="252" t="s">
        <v>97</v>
      </c>
      <c r="AC69" s="264" t="s">
        <v>553</v>
      </c>
      <c r="AD69" s="266" t="s">
        <v>97</v>
      </c>
      <c r="AE69" s="266" t="s">
        <v>97</v>
      </c>
    </row>
    <row r="70" spans="1:31" s="246" customFormat="1">
      <c r="A70" s="238" t="s">
        <v>158</v>
      </c>
      <c r="B70" s="363" t="s">
        <v>159</v>
      </c>
      <c r="C70" s="389" t="s">
        <v>97</v>
      </c>
      <c r="D70" s="506" t="s">
        <v>97</v>
      </c>
      <c r="E70" s="506" t="s">
        <v>97</v>
      </c>
      <c r="F70" s="506" t="s">
        <v>97</v>
      </c>
      <c r="G70" s="506" t="s">
        <v>97</v>
      </c>
      <c r="H70" s="506" t="s">
        <v>97</v>
      </c>
      <c r="I70" s="506" t="s">
        <v>97</v>
      </c>
      <c r="J70" s="506" t="s">
        <v>97</v>
      </c>
      <c r="K70" s="506" t="s">
        <v>97</v>
      </c>
      <c r="L70" s="506" t="s">
        <v>97</v>
      </c>
      <c r="M70" s="506" t="s">
        <v>97</v>
      </c>
      <c r="N70" s="506" t="s">
        <v>97</v>
      </c>
      <c r="O70" s="506" t="s">
        <v>97</v>
      </c>
      <c r="P70" s="506" t="s">
        <v>97</v>
      </c>
      <c r="Q70" s="506" t="s">
        <v>97</v>
      </c>
      <c r="R70" s="506" t="s">
        <v>97</v>
      </c>
      <c r="S70" s="506" t="s">
        <v>97</v>
      </c>
      <c r="T70" s="506" t="s">
        <v>97</v>
      </c>
      <c r="U70" s="506" t="s">
        <v>97</v>
      </c>
      <c r="V70" s="506" t="s">
        <v>97</v>
      </c>
      <c r="W70" s="506" t="s">
        <v>97</v>
      </c>
      <c r="X70" s="506" t="s">
        <v>97</v>
      </c>
      <c r="Y70" s="506" t="s">
        <v>97</v>
      </c>
      <c r="Z70" s="506" t="s">
        <v>97</v>
      </c>
      <c r="AA70" s="506" t="s">
        <v>97</v>
      </c>
      <c r="AB70" s="506" t="s">
        <v>97</v>
      </c>
      <c r="AC70" s="506" t="s">
        <v>97</v>
      </c>
      <c r="AD70" s="506" t="s">
        <v>97</v>
      </c>
      <c r="AE70" s="506" t="s">
        <v>97</v>
      </c>
    </row>
    <row r="71" spans="1:31" s="246" customFormat="1" ht="36.75" customHeight="1">
      <c r="A71" s="231" t="s">
        <v>633</v>
      </c>
      <c r="B71" s="265" t="s">
        <v>826</v>
      </c>
      <c r="C71" s="217" t="s">
        <v>996</v>
      </c>
      <c r="D71" s="371">
        <v>2024</v>
      </c>
      <c r="E71" s="252" t="s">
        <v>97</v>
      </c>
      <c r="F71" s="252" t="s">
        <v>97</v>
      </c>
      <c r="G71" s="252" t="s">
        <v>97</v>
      </c>
      <c r="H71" s="252" t="s">
        <v>97</v>
      </c>
      <c r="I71" s="263" t="s">
        <v>552</v>
      </c>
      <c r="J71" s="263" t="s">
        <v>552</v>
      </c>
      <c r="K71" s="263" t="s">
        <v>552</v>
      </c>
      <c r="L71" s="252" t="s">
        <v>97</v>
      </c>
      <c r="M71" s="252" t="s">
        <v>97</v>
      </c>
      <c r="N71" s="252" t="s">
        <v>97</v>
      </c>
      <c r="O71" s="252" t="s">
        <v>97</v>
      </c>
      <c r="P71" s="252" t="s">
        <v>97</v>
      </c>
      <c r="Q71" s="252" t="s">
        <v>97</v>
      </c>
      <c r="R71" s="252" t="s">
        <v>97</v>
      </c>
      <c r="S71" s="252" t="s">
        <v>97</v>
      </c>
      <c r="T71" s="252" t="s">
        <v>97</v>
      </c>
      <c r="U71" s="252" t="s">
        <v>97</v>
      </c>
      <c r="V71" s="252" t="s">
        <v>97</v>
      </c>
      <c r="W71" s="252" t="s">
        <v>97</v>
      </c>
      <c r="X71" s="252" t="s">
        <v>97</v>
      </c>
      <c r="Y71" s="252" t="s">
        <v>97</v>
      </c>
      <c r="Z71" s="252" t="s">
        <v>97</v>
      </c>
      <c r="AA71" s="252" t="s">
        <v>97</v>
      </c>
      <c r="AB71" s="252" t="s">
        <v>97</v>
      </c>
      <c r="AC71" s="264" t="s">
        <v>553</v>
      </c>
      <c r="AD71" s="266" t="s">
        <v>97</v>
      </c>
      <c r="AE71" s="266" t="s">
        <v>97</v>
      </c>
    </row>
    <row r="72" spans="1:31" s="246" customFormat="1" ht="31.5" customHeight="1">
      <c r="A72" s="235" t="s">
        <v>187</v>
      </c>
      <c r="B72" s="236" t="s">
        <v>188</v>
      </c>
      <c r="C72" s="506" t="s">
        <v>97</v>
      </c>
      <c r="D72" s="506" t="s">
        <v>97</v>
      </c>
      <c r="E72" s="252" t="s">
        <v>97</v>
      </c>
      <c r="F72" s="252" t="s">
        <v>97</v>
      </c>
      <c r="G72" s="252" t="s">
        <v>97</v>
      </c>
      <c r="H72" s="252" t="s">
        <v>97</v>
      </c>
      <c r="I72" s="263" t="s">
        <v>552</v>
      </c>
      <c r="J72" s="263" t="s">
        <v>552</v>
      </c>
      <c r="K72" s="263" t="s">
        <v>552</v>
      </c>
      <c r="L72" s="252" t="s">
        <v>97</v>
      </c>
      <c r="M72" s="252" t="s">
        <v>97</v>
      </c>
      <c r="N72" s="252" t="s">
        <v>97</v>
      </c>
      <c r="O72" s="252" t="s">
        <v>97</v>
      </c>
      <c r="P72" s="252" t="s">
        <v>97</v>
      </c>
      <c r="Q72" s="252" t="s">
        <v>97</v>
      </c>
      <c r="R72" s="252" t="s">
        <v>97</v>
      </c>
      <c r="S72" s="252" t="s">
        <v>97</v>
      </c>
      <c r="T72" s="252" t="s">
        <v>97</v>
      </c>
      <c r="U72" s="252" t="s">
        <v>97</v>
      </c>
      <c r="V72" s="252" t="s">
        <v>97</v>
      </c>
      <c r="W72" s="252" t="s">
        <v>97</v>
      </c>
      <c r="X72" s="252" t="s">
        <v>97</v>
      </c>
      <c r="Y72" s="252" t="s">
        <v>97</v>
      </c>
      <c r="Z72" s="252" t="s">
        <v>97</v>
      </c>
      <c r="AA72" s="252" t="s">
        <v>97</v>
      </c>
      <c r="AB72" s="252" t="s">
        <v>97</v>
      </c>
      <c r="AC72" s="264" t="s">
        <v>553</v>
      </c>
      <c r="AD72" s="266" t="s">
        <v>97</v>
      </c>
      <c r="AE72" s="266" t="s">
        <v>97</v>
      </c>
    </row>
    <row r="73" spans="1:31" ht="26.25" customHeight="1">
      <c r="A73" s="388" t="s">
        <v>617</v>
      </c>
      <c r="B73" s="239" t="s">
        <v>912</v>
      </c>
      <c r="C73" s="217" t="s">
        <v>997</v>
      </c>
      <c r="D73" s="506">
        <v>2020</v>
      </c>
      <c r="E73" s="252" t="s">
        <v>97</v>
      </c>
      <c r="F73" s="252" t="s">
        <v>97</v>
      </c>
      <c r="G73" s="252" t="s">
        <v>97</v>
      </c>
      <c r="H73" s="252" t="s">
        <v>97</v>
      </c>
      <c r="I73" s="263" t="s">
        <v>552</v>
      </c>
      <c r="J73" s="263" t="s">
        <v>552</v>
      </c>
      <c r="K73" s="263" t="s">
        <v>552</v>
      </c>
      <c r="L73" s="252" t="s">
        <v>97</v>
      </c>
      <c r="M73" s="252" t="s">
        <v>97</v>
      </c>
      <c r="N73" s="252" t="s">
        <v>97</v>
      </c>
      <c r="O73" s="252" t="s">
        <v>97</v>
      </c>
      <c r="P73" s="252" t="s">
        <v>97</v>
      </c>
      <c r="Q73" s="252" t="s">
        <v>97</v>
      </c>
      <c r="R73" s="252" t="s">
        <v>97</v>
      </c>
      <c r="S73" s="252" t="s">
        <v>97</v>
      </c>
      <c r="T73" s="252" t="s">
        <v>97</v>
      </c>
      <c r="U73" s="252" t="s">
        <v>97</v>
      </c>
      <c r="V73" s="252" t="s">
        <v>97</v>
      </c>
      <c r="W73" s="252" t="s">
        <v>97</v>
      </c>
      <c r="X73" s="252" t="s">
        <v>97</v>
      </c>
      <c r="Y73" s="252" t="s">
        <v>97</v>
      </c>
      <c r="Z73" s="252" t="s">
        <v>97</v>
      </c>
      <c r="AA73" s="252" t="s">
        <v>97</v>
      </c>
      <c r="AB73" s="252" t="s">
        <v>97</v>
      </c>
      <c r="AC73" s="264" t="s">
        <v>553</v>
      </c>
      <c r="AD73" s="266" t="s">
        <v>97</v>
      </c>
      <c r="AE73" s="266" t="s">
        <v>97</v>
      </c>
    </row>
    <row r="74" spans="1:31" ht="26.25" customHeight="1">
      <c r="A74" s="388" t="s">
        <v>634</v>
      </c>
      <c r="B74" s="239" t="s">
        <v>912</v>
      </c>
      <c r="C74" s="217" t="s">
        <v>998</v>
      </c>
      <c r="D74" s="506">
        <v>2020</v>
      </c>
      <c r="E74" s="252" t="s">
        <v>97</v>
      </c>
      <c r="F74" s="252" t="s">
        <v>97</v>
      </c>
      <c r="G74" s="252" t="s">
        <v>97</v>
      </c>
      <c r="H74" s="252" t="s">
        <v>97</v>
      </c>
      <c r="I74" s="263" t="s">
        <v>552</v>
      </c>
      <c r="J74" s="263" t="s">
        <v>552</v>
      </c>
      <c r="K74" s="263" t="s">
        <v>552</v>
      </c>
      <c r="L74" s="252" t="s">
        <v>97</v>
      </c>
      <c r="M74" s="252" t="s">
        <v>97</v>
      </c>
      <c r="N74" s="252" t="s">
        <v>97</v>
      </c>
      <c r="O74" s="252" t="s">
        <v>97</v>
      </c>
      <c r="P74" s="252" t="s">
        <v>97</v>
      </c>
      <c r="Q74" s="252" t="s">
        <v>97</v>
      </c>
      <c r="R74" s="252" t="s">
        <v>97</v>
      </c>
      <c r="S74" s="252" t="s">
        <v>97</v>
      </c>
      <c r="T74" s="252" t="s">
        <v>97</v>
      </c>
      <c r="U74" s="252" t="s">
        <v>97</v>
      </c>
      <c r="V74" s="252" t="s">
        <v>97</v>
      </c>
      <c r="W74" s="252" t="s">
        <v>97</v>
      </c>
      <c r="X74" s="252" t="s">
        <v>97</v>
      </c>
      <c r="Y74" s="252" t="s">
        <v>97</v>
      </c>
      <c r="Z74" s="252" t="s">
        <v>97</v>
      </c>
      <c r="AA74" s="252" t="s">
        <v>97</v>
      </c>
      <c r="AB74" s="252" t="s">
        <v>97</v>
      </c>
      <c r="AC74" s="264" t="s">
        <v>553</v>
      </c>
      <c r="AD74" s="266" t="s">
        <v>97</v>
      </c>
      <c r="AE74" s="266" t="s">
        <v>97</v>
      </c>
    </row>
    <row r="75" spans="1:31" ht="30" customHeight="1">
      <c r="A75" s="388" t="s">
        <v>635</v>
      </c>
      <c r="B75" s="239" t="s">
        <v>881</v>
      </c>
      <c r="C75" s="217" t="s">
        <v>999</v>
      </c>
      <c r="D75" s="506">
        <v>2020</v>
      </c>
      <c r="E75" s="252" t="s">
        <v>97</v>
      </c>
      <c r="F75" s="252" t="s">
        <v>97</v>
      </c>
      <c r="G75" s="252" t="s">
        <v>97</v>
      </c>
      <c r="H75" s="252" t="s">
        <v>97</v>
      </c>
      <c r="I75" s="263" t="s">
        <v>552</v>
      </c>
      <c r="J75" s="263" t="s">
        <v>552</v>
      </c>
      <c r="K75" s="263" t="s">
        <v>552</v>
      </c>
      <c r="L75" s="252" t="s">
        <v>97</v>
      </c>
      <c r="M75" s="252" t="s">
        <v>97</v>
      </c>
      <c r="N75" s="252" t="s">
        <v>97</v>
      </c>
      <c r="O75" s="252" t="s">
        <v>97</v>
      </c>
      <c r="P75" s="252" t="s">
        <v>97</v>
      </c>
      <c r="Q75" s="252" t="s">
        <v>97</v>
      </c>
      <c r="R75" s="252" t="s">
        <v>97</v>
      </c>
      <c r="S75" s="252" t="s">
        <v>97</v>
      </c>
      <c r="T75" s="252" t="s">
        <v>97</v>
      </c>
      <c r="U75" s="252" t="s">
        <v>97</v>
      </c>
      <c r="V75" s="252" t="s">
        <v>97</v>
      </c>
      <c r="W75" s="252" t="s">
        <v>97</v>
      </c>
      <c r="X75" s="252" t="s">
        <v>97</v>
      </c>
      <c r="Y75" s="252" t="s">
        <v>97</v>
      </c>
      <c r="Z75" s="252" t="s">
        <v>97</v>
      </c>
      <c r="AA75" s="252" t="s">
        <v>97</v>
      </c>
      <c r="AB75" s="252" t="s">
        <v>97</v>
      </c>
      <c r="AC75" s="264" t="s">
        <v>553</v>
      </c>
      <c r="AD75" s="266" t="s">
        <v>97</v>
      </c>
      <c r="AE75" s="266" t="s">
        <v>97</v>
      </c>
    </row>
    <row r="76" spans="1:31" ht="30" customHeight="1">
      <c r="A76" s="388" t="s">
        <v>813</v>
      </c>
      <c r="B76" s="239" t="s">
        <v>881</v>
      </c>
      <c r="C76" s="217" t="s">
        <v>1000</v>
      </c>
      <c r="D76" s="506">
        <v>2020</v>
      </c>
      <c r="E76" s="252" t="s">
        <v>97</v>
      </c>
      <c r="F76" s="252" t="s">
        <v>97</v>
      </c>
      <c r="G76" s="252" t="s">
        <v>97</v>
      </c>
      <c r="H76" s="252" t="s">
        <v>97</v>
      </c>
      <c r="I76" s="263" t="s">
        <v>552</v>
      </c>
      <c r="J76" s="263" t="s">
        <v>552</v>
      </c>
      <c r="K76" s="263" t="s">
        <v>552</v>
      </c>
      <c r="L76" s="252" t="s">
        <v>97</v>
      </c>
      <c r="M76" s="252" t="s">
        <v>97</v>
      </c>
      <c r="N76" s="252" t="s">
        <v>97</v>
      </c>
      <c r="O76" s="252" t="s">
        <v>97</v>
      </c>
      <c r="P76" s="252" t="s">
        <v>97</v>
      </c>
      <c r="Q76" s="252" t="s">
        <v>97</v>
      </c>
      <c r="R76" s="252" t="s">
        <v>97</v>
      </c>
      <c r="S76" s="252" t="s">
        <v>97</v>
      </c>
      <c r="T76" s="252" t="s">
        <v>97</v>
      </c>
      <c r="U76" s="252" t="s">
        <v>97</v>
      </c>
      <c r="V76" s="252" t="s">
        <v>97</v>
      </c>
      <c r="W76" s="252" t="s">
        <v>97</v>
      </c>
      <c r="X76" s="252" t="s">
        <v>97</v>
      </c>
      <c r="Y76" s="252" t="s">
        <v>97</v>
      </c>
      <c r="Z76" s="252" t="s">
        <v>97</v>
      </c>
      <c r="AA76" s="252" t="s">
        <v>97</v>
      </c>
      <c r="AB76" s="252" t="s">
        <v>97</v>
      </c>
      <c r="AC76" s="264" t="s">
        <v>553</v>
      </c>
      <c r="AD76" s="266" t="s">
        <v>97</v>
      </c>
      <c r="AE76" s="266" t="s">
        <v>97</v>
      </c>
    </row>
    <row r="77" spans="1:31" ht="27.75" customHeight="1">
      <c r="A77" s="388" t="s">
        <v>815</v>
      </c>
      <c r="B77" s="239" t="s">
        <v>875</v>
      </c>
      <c r="C77" s="217" t="s">
        <v>1011</v>
      </c>
      <c r="D77" s="506">
        <v>2022</v>
      </c>
      <c r="E77" s="252" t="s">
        <v>97</v>
      </c>
      <c r="F77" s="252" t="s">
        <v>97</v>
      </c>
      <c r="G77" s="252" t="s">
        <v>97</v>
      </c>
      <c r="H77" s="252" t="s">
        <v>97</v>
      </c>
      <c r="I77" s="263" t="s">
        <v>552</v>
      </c>
      <c r="J77" s="263" t="s">
        <v>552</v>
      </c>
      <c r="K77" s="263" t="s">
        <v>552</v>
      </c>
      <c r="L77" s="252" t="s">
        <v>97</v>
      </c>
      <c r="M77" s="252" t="s">
        <v>97</v>
      </c>
      <c r="N77" s="252" t="s">
        <v>97</v>
      </c>
      <c r="O77" s="252" t="s">
        <v>97</v>
      </c>
      <c r="P77" s="252" t="s">
        <v>97</v>
      </c>
      <c r="Q77" s="252" t="s">
        <v>97</v>
      </c>
      <c r="R77" s="252" t="s">
        <v>97</v>
      </c>
      <c r="S77" s="252" t="s">
        <v>97</v>
      </c>
      <c r="T77" s="252" t="s">
        <v>97</v>
      </c>
      <c r="U77" s="252" t="s">
        <v>97</v>
      </c>
      <c r="V77" s="252" t="s">
        <v>97</v>
      </c>
      <c r="W77" s="252" t="s">
        <v>97</v>
      </c>
      <c r="X77" s="252" t="s">
        <v>97</v>
      </c>
      <c r="Y77" s="252" t="s">
        <v>97</v>
      </c>
      <c r="Z77" s="252" t="s">
        <v>97</v>
      </c>
      <c r="AA77" s="252" t="s">
        <v>97</v>
      </c>
      <c r="AB77" s="252" t="s">
        <v>97</v>
      </c>
      <c r="AC77" s="264" t="s">
        <v>553</v>
      </c>
      <c r="AD77" s="266" t="s">
        <v>97</v>
      </c>
      <c r="AE77" s="266" t="s">
        <v>97</v>
      </c>
    </row>
    <row r="78" spans="1:31" s="27" customFormat="1" ht="26.25" customHeight="1">
      <c r="A78" s="388" t="s">
        <v>816</v>
      </c>
      <c r="B78" s="239" t="s">
        <v>875</v>
      </c>
      <c r="C78" s="217" t="s">
        <v>1012</v>
      </c>
      <c r="D78" s="506">
        <v>2022</v>
      </c>
      <c r="E78" s="252" t="s">
        <v>97</v>
      </c>
      <c r="F78" s="252" t="s">
        <v>97</v>
      </c>
      <c r="G78" s="252" t="s">
        <v>97</v>
      </c>
      <c r="H78" s="252" t="s">
        <v>97</v>
      </c>
      <c r="I78" s="263" t="s">
        <v>552</v>
      </c>
      <c r="J78" s="263" t="s">
        <v>552</v>
      </c>
      <c r="K78" s="263" t="s">
        <v>552</v>
      </c>
      <c r="L78" s="252" t="s">
        <v>97</v>
      </c>
      <c r="M78" s="252" t="s">
        <v>97</v>
      </c>
      <c r="N78" s="252" t="s">
        <v>97</v>
      </c>
      <c r="O78" s="252" t="s">
        <v>97</v>
      </c>
      <c r="P78" s="252" t="s">
        <v>97</v>
      </c>
      <c r="Q78" s="252" t="s">
        <v>97</v>
      </c>
      <c r="R78" s="252" t="s">
        <v>97</v>
      </c>
      <c r="S78" s="252" t="s">
        <v>97</v>
      </c>
      <c r="T78" s="252" t="s">
        <v>97</v>
      </c>
      <c r="U78" s="252" t="s">
        <v>97</v>
      </c>
      <c r="V78" s="252" t="s">
        <v>97</v>
      </c>
      <c r="W78" s="252" t="s">
        <v>97</v>
      </c>
      <c r="X78" s="252" t="s">
        <v>97</v>
      </c>
      <c r="Y78" s="252" t="s">
        <v>97</v>
      </c>
      <c r="Z78" s="252" t="s">
        <v>97</v>
      </c>
      <c r="AA78" s="252" t="s">
        <v>97</v>
      </c>
      <c r="AB78" s="252" t="s">
        <v>97</v>
      </c>
      <c r="AC78" s="264" t="s">
        <v>553</v>
      </c>
      <c r="AD78" s="266" t="s">
        <v>97</v>
      </c>
      <c r="AE78" s="266" t="s">
        <v>97</v>
      </c>
    </row>
    <row r="79" spans="1:31" s="24" customFormat="1" ht="24" customHeight="1">
      <c r="A79" s="388" t="s">
        <v>894</v>
      </c>
      <c r="B79" s="239" t="s">
        <v>876</v>
      </c>
      <c r="C79" s="217" t="s">
        <v>1020</v>
      </c>
      <c r="D79" s="506">
        <v>2024</v>
      </c>
      <c r="E79" s="252" t="s">
        <v>97</v>
      </c>
      <c r="F79" s="252" t="s">
        <v>97</v>
      </c>
      <c r="G79" s="252" t="s">
        <v>97</v>
      </c>
      <c r="H79" s="252" t="s">
        <v>97</v>
      </c>
      <c r="I79" s="263" t="s">
        <v>552</v>
      </c>
      <c r="J79" s="263" t="s">
        <v>552</v>
      </c>
      <c r="K79" s="263" t="s">
        <v>552</v>
      </c>
      <c r="L79" s="252" t="s">
        <v>97</v>
      </c>
      <c r="M79" s="252" t="s">
        <v>97</v>
      </c>
      <c r="N79" s="252" t="s">
        <v>97</v>
      </c>
      <c r="O79" s="252" t="s">
        <v>97</v>
      </c>
      <c r="P79" s="252" t="s">
        <v>97</v>
      </c>
      <c r="Q79" s="252" t="s">
        <v>97</v>
      </c>
      <c r="R79" s="252" t="s">
        <v>97</v>
      </c>
      <c r="S79" s="252" t="s">
        <v>97</v>
      </c>
      <c r="T79" s="252" t="s">
        <v>97</v>
      </c>
      <c r="U79" s="252" t="s">
        <v>97</v>
      </c>
      <c r="V79" s="252" t="s">
        <v>97</v>
      </c>
      <c r="W79" s="252" t="s">
        <v>97</v>
      </c>
      <c r="X79" s="252" t="s">
        <v>97</v>
      </c>
      <c r="Y79" s="252" t="s">
        <v>97</v>
      </c>
      <c r="Z79" s="252" t="s">
        <v>97</v>
      </c>
      <c r="AA79" s="252" t="s">
        <v>97</v>
      </c>
      <c r="AB79" s="252" t="s">
        <v>97</v>
      </c>
      <c r="AC79" s="264" t="s">
        <v>553</v>
      </c>
      <c r="AD79" s="266" t="s">
        <v>97</v>
      </c>
      <c r="AE79" s="266" t="s">
        <v>97</v>
      </c>
    </row>
    <row r="80" spans="1:31" s="24" customFormat="1" ht="36" customHeight="1">
      <c r="A80" s="388" t="s">
        <v>895</v>
      </c>
      <c r="B80" s="239" t="s">
        <v>876</v>
      </c>
      <c r="C80" s="217" t="s">
        <v>1021</v>
      </c>
      <c r="D80" s="506">
        <v>2024</v>
      </c>
      <c r="E80" s="252" t="s">
        <v>97</v>
      </c>
      <c r="F80" s="252" t="s">
        <v>97</v>
      </c>
      <c r="G80" s="252" t="s">
        <v>97</v>
      </c>
      <c r="H80" s="252" t="s">
        <v>97</v>
      </c>
      <c r="I80" s="263" t="s">
        <v>552</v>
      </c>
      <c r="J80" s="263" t="s">
        <v>552</v>
      </c>
      <c r="K80" s="263" t="s">
        <v>552</v>
      </c>
      <c r="L80" s="252" t="s">
        <v>97</v>
      </c>
      <c r="M80" s="252" t="s">
        <v>97</v>
      </c>
      <c r="N80" s="252" t="s">
        <v>97</v>
      </c>
      <c r="O80" s="252" t="s">
        <v>97</v>
      </c>
      <c r="P80" s="252" t="s">
        <v>97</v>
      </c>
      <c r="Q80" s="252" t="s">
        <v>97</v>
      </c>
      <c r="R80" s="252" t="s">
        <v>97</v>
      </c>
      <c r="S80" s="252" t="s">
        <v>97</v>
      </c>
      <c r="T80" s="252" t="s">
        <v>97</v>
      </c>
      <c r="U80" s="252" t="s">
        <v>97</v>
      </c>
      <c r="V80" s="252" t="s">
        <v>97</v>
      </c>
      <c r="W80" s="252" t="s">
        <v>97</v>
      </c>
      <c r="X80" s="252" t="s">
        <v>97</v>
      </c>
      <c r="Y80" s="252" t="s">
        <v>97</v>
      </c>
      <c r="Z80" s="252" t="s">
        <v>97</v>
      </c>
      <c r="AA80" s="252" t="s">
        <v>97</v>
      </c>
      <c r="AB80" s="252" t="s">
        <v>97</v>
      </c>
      <c r="AC80" s="264" t="s">
        <v>553</v>
      </c>
      <c r="AD80" s="266" t="s">
        <v>97</v>
      </c>
      <c r="AE80" s="266" t="s">
        <v>97</v>
      </c>
    </row>
    <row r="81" spans="1:31" s="24" customFormat="1" ht="37.5" customHeight="1">
      <c r="A81" s="388" t="s">
        <v>896</v>
      </c>
      <c r="B81" s="239" t="s">
        <v>880</v>
      </c>
      <c r="C81" s="217" t="s">
        <v>1022</v>
      </c>
      <c r="D81" s="506">
        <v>2024</v>
      </c>
      <c r="E81" s="252" t="s">
        <v>97</v>
      </c>
      <c r="F81" s="252" t="s">
        <v>97</v>
      </c>
      <c r="G81" s="252" t="s">
        <v>97</v>
      </c>
      <c r="H81" s="252" t="s">
        <v>97</v>
      </c>
      <c r="I81" s="263" t="s">
        <v>552</v>
      </c>
      <c r="J81" s="263" t="s">
        <v>552</v>
      </c>
      <c r="K81" s="263" t="s">
        <v>552</v>
      </c>
      <c r="L81" s="252" t="s">
        <v>97</v>
      </c>
      <c r="M81" s="252" t="s">
        <v>97</v>
      </c>
      <c r="N81" s="252" t="s">
        <v>97</v>
      </c>
      <c r="O81" s="252" t="s">
        <v>97</v>
      </c>
      <c r="P81" s="252" t="s">
        <v>97</v>
      </c>
      <c r="Q81" s="252" t="s">
        <v>97</v>
      </c>
      <c r="R81" s="252" t="s">
        <v>97</v>
      </c>
      <c r="S81" s="252" t="s">
        <v>97</v>
      </c>
      <c r="T81" s="252" t="s">
        <v>97</v>
      </c>
      <c r="U81" s="252" t="s">
        <v>97</v>
      </c>
      <c r="V81" s="252" t="s">
        <v>97</v>
      </c>
      <c r="W81" s="252" t="s">
        <v>97</v>
      </c>
      <c r="X81" s="252" t="s">
        <v>97</v>
      </c>
      <c r="Y81" s="252" t="s">
        <v>97</v>
      </c>
      <c r="Z81" s="252" t="s">
        <v>97</v>
      </c>
      <c r="AA81" s="252" t="s">
        <v>97</v>
      </c>
      <c r="AB81" s="252" t="s">
        <v>97</v>
      </c>
      <c r="AC81" s="264" t="s">
        <v>553</v>
      </c>
      <c r="AD81" s="266" t="s">
        <v>97</v>
      </c>
      <c r="AE81" s="266" t="s">
        <v>97</v>
      </c>
    </row>
    <row r="82" spans="1:31" ht="31.5">
      <c r="A82" s="388" t="s">
        <v>897</v>
      </c>
      <c r="B82" s="239" t="s">
        <v>880</v>
      </c>
      <c r="C82" s="217" t="s">
        <v>1023</v>
      </c>
      <c r="D82" s="506">
        <v>2024</v>
      </c>
      <c r="E82" s="252" t="s">
        <v>97</v>
      </c>
      <c r="F82" s="252" t="s">
        <v>97</v>
      </c>
      <c r="G82" s="252" t="s">
        <v>97</v>
      </c>
      <c r="H82" s="252" t="s">
        <v>97</v>
      </c>
      <c r="I82" s="263" t="s">
        <v>552</v>
      </c>
      <c r="J82" s="263" t="s">
        <v>552</v>
      </c>
      <c r="K82" s="263" t="s">
        <v>552</v>
      </c>
      <c r="L82" s="252" t="s">
        <v>97</v>
      </c>
      <c r="M82" s="252" t="s">
        <v>97</v>
      </c>
      <c r="N82" s="252" t="s">
        <v>97</v>
      </c>
      <c r="O82" s="252" t="s">
        <v>97</v>
      </c>
      <c r="P82" s="252" t="s">
        <v>97</v>
      </c>
      <c r="Q82" s="252" t="s">
        <v>97</v>
      </c>
      <c r="R82" s="252" t="s">
        <v>97</v>
      </c>
      <c r="S82" s="252" t="s">
        <v>97</v>
      </c>
      <c r="T82" s="252" t="s">
        <v>97</v>
      </c>
      <c r="U82" s="252" t="s">
        <v>97</v>
      </c>
      <c r="V82" s="252" t="s">
        <v>97</v>
      </c>
      <c r="W82" s="252" t="s">
        <v>97</v>
      </c>
      <c r="X82" s="252" t="s">
        <v>97</v>
      </c>
      <c r="Y82" s="252" t="s">
        <v>97</v>
      </c>
      <c r="Z82" s="252" t="s">
        <v>97</v>
      </c>
      <c r="AA82" s="252" t="s">
        <v>97</v>
      </c>
      <c r="AB82" s="252" t="s">
        <v>97</v>
      </c>
      <c r="AC82" s="264" t="s">
        <v>553</v>
      </c>
      <c r="AD82" s="266" t="s">
        <v>97</v>
      </c>
      <c r="AE82" s="266" t="s">
        <v>97</v>
      </c>
    </row>
    <row r="83" spans="1:31" ht="31.5">
      <c r="A83" s="235" t="s">
        <v>191</v>
      </c>
      <c r="B83" s="236" t="s">
        <v>192</v>
      </c>
      <c r="C83" s="506" t="s">
        <v>97</v>
      </c>
      <c r="D83" s="506" t="s">
        <v>97</v>
      </c>
      <c r="E83" s="252" t="s">
        <v>97</v>
      </c>
      <c r="F83" s="252" t="s">
        <v>97</v>
      </c>
      <c r="G83" s="252" t="s">
        <v>97</v>
      </c>
      <c r="H83" s="252" t="s">
        <v>97</v>
      </c>
      <c r="I83" s="263" t="s">
        <v>552</v>
      </c>
      <c r="J83" s="263" t="s">
        <v>552</v>
      </c>
      <c r="K83" s="263" t="s">
        <v>552</v>
      </c>
      <c r="L83" s="252" t="s">
        <v>97</v>
      </c>
      <c r="M83" s="252" t="s">
        <v>97</v>
      </c>
      <c r="N83" s="252" t="s">
        <v>97</v>
      </c>
      <c r="O83" s="252" t="s">
        <v>97</v>
      </c>
      <c r="P83" s="252" t="s">
        <v>97</v>
      </c>
      <c r="Q83" s="252" t="s">
        <v>97</v>
      </c>
      <c r="R83" s="252" t="s">
        <v>97</v>
      </c>
      <c r="S83" s="252" t="s">
        <v>97</v>
      </c>
      <c r="T83" s="252" t="s">
        <v>97</v>
      </c>
      <c r="U83" s="252" t="s">
        <v>97</v>
      </c>
      <c r="V83" s="252" t="s">
        <v>97</v>
      </c>
      <c r="W83" s="252" t="s">
        <v>97</v>
      </c>
      <c r="X83" s="252" t="s">
        <v>97</v>
      </c>
      <c r="Y83" s="252" t="s">
        <v>97</v>
      </c>
      <c r="Z83" s="252" t="s">
        <v>97</v>
      </c>
      <c r="AA83" s="252" t="s">
        <v>97</v>
      </c>
      <c r="AB83" s="252" t="s">
        <v>97</v>
      </c>
      <c r="AC83" s="264" t="s">
        <v>553</v>
      </c>
      <c r="AD83" s="266" t="s">
        <v>97</v>
      </c>
      <c r="AE83" s="266" t="s">
        <v>97</v>
      </c>
    </row>
    <row r="84" spans="1:31" ht="31.5">
      <c r="A84" s="231" t="s">
        <v>636</v>
      </c>
      <c r="B84" s="239" t="s">
        <v>934</v>
      </c>
      <c r="C84" s="217" t="s">
        <v>1001</v>
      </c>
      <c r="D84" s="506">
        <v>2020</v>
      </c>
      <c r="E84" s="252" t="s">
        <v>97</v>
      </c>
      <c r="F84" s="252" t="s">
        <v>97</v>
      </c>
      <c r="G84" s="252" t="s">
        <v>97</v>
      </c>
      <c r="H84" s="252" t="s">
        <v>97</v>
      </c>
      <c r="I84" s="263" t="s">
        <v>552</v>
      </c>
      <c r="J84" s="263" t="s">
        <v>552</v>
      </c>
      <c r="K84" s="263" t="s">
        <v>552</v>
      </c>
      <c r="L84" s="252" t="s">
        <v>97</v>
      </c>
      <c r="M84" s="252" t="s">
        <v>97</v>
      </c>
      <c r="N84" s="252" t="s">
        <v>97</v>
      </c>
      <c r="O84" s="252" t="s">
        <v>97</v>
      </c>
      <c r="P84" s="252" t="s">
        <v>97</v>
      </c>
      <c r="Q84" s="252" t="s">
        <v>97</v>
      </c>
      <c r="R84" s="252" t="s">
        <v>97</v>
      </c>
      <c r="S84" s="252" t="s">
        <v>97</v>
      </c>
      <c r="T84" s="252" t="s">
        <v>97</v>
      </c>
      <c r="U84" s="252" t="s">
        <v>97</v>
      </c>
      <c r="V84" s="252" t="s">
        <v>97</v>
      </c>
      <c r="W84" s="252" t="s">
        <v>97</v>
      </c>
      <c r="X84" s="252" t="s">
        <v>97</v>
      </c>
      <c r="Y84" s="252" t="s">
        <v>97</v>
      </c>
      <c r="Z84" s="252" t="s">
        <v>97</v>
      </c>
      <c r="AA84" s="252" t="s">
        <v>97</v>
      </c>
      <c r="AB84" s="252" t="s">
        <v>97</v>
      </c>
      <c r="AC84" s="264" t="s">
        <v>553</v>
      </c>
      <c r="AD84" s="266" t="s">
        <v>97</v>
      </c>
      <c r="AE84" s="266" t="s">
        <v>97</v>
      </c>
    </row>
    <row r="85" spans="1:31" ht="31.5">
      <c r="A85" s="388" t="s">
        <v>637</v>
      </c>
      <c r="B85" s="386" t="s">
        <v>877</v>
      </c>
      <c r="C85" s="217" t="s">
        <v>1002</v>
      </c>
      <c r="D85" s="498">
        <v>2020</v>
      </c>
      <c r="E85" s="252" t="s">
        <v>97</v>
      </c>
      <c r="F85" s="252" t="s">
        <v>97</v>
      </c>
      <c r="G85" s="252" t="s">
        <v>97</v>
      </c>
      <c r="H85" s="252" t="s">
        <v>97</v>
      </c>
      <c r="I85" s="263" t="s">
        <v>552</v>
      </c>
      <c r="J85" s="263" t="s">
        <v>552</v>
      </c>
      <c r="K85" s="263" t="s">
        <v>552</v>
      </c>
      <c r="L85" s="252" t="s">
        <v>97</v>
      </c>
      <c r="M85" s="252" t="s">
        <v>97</v>
      </c>
      <c r="N85" s="252" t="s">
        <v>97</v>
      </c>
      <c r="O85" s="252" t="s">
        <v>97</v>
      </c>
      <c r="P85" s="252" t="s">
        <v>97</v>
      </c>
      <c r="Q85" s="252" t="s">
        <v>97</v>
      </c>
      <c r="R85" s="252" t="s">
        <v>97</v>
      </c>
      <c r="S85" s="252" t="s">
        <v>97</v>
      </c>
      <c r="T85" s="252" t="s">
        <v>97</v>
      </c>
      <c r="U85" s="252" t="s">
        <v>97</v>
      </c>
      <c r="V85" s="252" t="s">
        <v>97</v>
      </c>
      <c r="W85" s="252" t="s">
        <v>97</v>
      </c>
      <c r="X85" s="252" t="s">
        <v>97</v>
      </c>
      <c r="Y85" s="252" t="s">
        <v>97</v>
      </c>
      <c r="Z85" s="252" t="s">
        <v>97</v>
      </c>
      <c r="AA85" s="252" t="s">
        <v>97</v>
      </c>
      <c r="AB85" s="252" t="s">
        <v>97</v>
      </c>
      <c r="AC85" s="264" t="s">
        <v>553</v>
      </c>
      <c r="AD85" s="266" t="s">
        <v>97</v>
      </c>
      <c r="AE85" s="266" t="s">
        <v>97</v>
      </c>
    </row>
    <row r="86" spans="1:31" ht="31.5">
      <c r="A86" s="388" t="s">
        <v>873</v>
      </c>
      <c r="B86" s="239" t="s">
        <v>934</v>
      </c>
      <c r="C86" s="217" t="s">
        <v>1007</v>
      </c>
      <c r="D86" s="506">
        <v>2021</v>
      </c>
      <c r="E86" s="252" t="s">
        <v>97</v>
      </c>
      <c r="F86" s="252" t="s">
        <v>97</v>
      </c>
      <c r="G86" s="252" t="s">
        <v>97</v>
      </c>
      <c r="H86" s="252" t="s">
        <v>97</v>
      </c>
      <c r="I86" s="263" t="s">
        <v>552</v>
      </c>
      <c r="J86" s="263" t="s">
        <v>552</v>
      </c>
      <c r="K86" s="263" t="s">
        <v>552</v>
      </c>
      <c r="L86" s="252" t="s">
        <v>97</v>
      </c>
      <c r="M86" s="252" t="s">
        <v>97</v>
      </c>
      <c r="N86" s="252" t="s">
        <v>97</v>
      </c>
      <c r="O86" s="252" t="s">
        <v>97</v>
      </c>
      <c r="P86" s="252" t="s">
        <v>97</v>
      </c>
      <c r="Q86" s="252" t="s">
        <v>97</v>
      </c>
      <c r="R86" s="252" t="s">
        <v>97</v>
      </c>
      <c r="S86" s="252" t="s">
        <v>97</v>
      </c>
      <c r="T86" s="252" t="s">
        <v>97</v>
      </c>
      <c r="U86" s="252" t="s">
        <v>97</v>
      </c>
      <c r="V86" s="252" t="s">
        <v>97</v>
      </c>
      <c r="W86" s="252" t="s">
        <v>97</v>
      </c>
      <c r="X86" s="252" t="s">
        <v>97</v>
      </c>
      <c r="Y86" s="252" t="s">
        <v>97</v>
      </c>
      <c r="Z86" s="252" t="s">
        <v>97</v>
      </c>
      <c r="AA86" s="252" t="s">
        <v>97</v>
      </c>
      <c r="AB86" s="252" t="s">
        <v>97</v>
      </c>
      <c r="AC86" s="264" t="s">
        <v>553</v>
      </c>
      <c r="AD86" s="266" t="s">
        <v>97</v>
      </c>
      <c r="AE86" s="266" t="s">
        <v>97</v>
      </c>
    </row>
    <row r="87" spans="1:31" ht="31.5">
      <c r="A87" s="231" t="s">
        <v>874</v>
      </c>
      <c r="B87" s="239" t="s">
        <v>937</v>
      </c>
      <c r="C87" s="217" t="s">
        <v>1008</v>
      </c>
      <c r="D87" s="506">
        <v>2021</v>
      </c>
      <c r="E87" s="252" t="s">
        <v>97</v>
      </c>
      <c r="F87" s="252" t="s">
        <v>97</v>
      </c>
      <c r="G87" s="252" t="s">
        <v>97</v>
      </c>
      <c r="H87" s="252" t="s">
        <v>97</v>
      </c>
      <c r="I87" s="263" t="s">
        <v>552</v>
      </c>
      <c r="J87" s="263" t="s">
        <v>552</v>
      </c>
      <c r="K87" s="263" t="s">
        <v>552</v>
      </c>
      <c r="L87" s="252" t="s">
        <v>97</v>
      </c>
      <c r="M87" s="252" t="s">
        <v>97</v>
      </c>
      <c r="N87" s="252" t="s">
        <v>97</v>
      </c>
      <c r="O87" s="252" t="s">
        <v>97</v>
      </c>
      <c r="P87" s="252" t="s">
        <v>97</v>
      </c>
      <c r="Q87" s="252" t="s">
        <v>97</v>
      </c>
      <c r="R87" s="252" t="s">
        <v>97</v>
      </c>
      <c r="S87" s="252" t="s">
        <v>97</v>
      </c>
      <c r="T87" s="252" t="s">
        <v>97</v>
      </c>
      <c r="U87" s="252" t="s">
        <v>97</v>
      </c>
      <c r="V87" s="252" t="s">
        <v>97</v>
      </c>
      <c r="W87" s="252" t="s">
        <v>97</v>
      </c>
      <c r="X87" s="252" t="s">
        <v>97</v>
      </c>
      <c r="Y87" s="252" t="s">
        <v>97</v>
      </c>
      <c r="Z87" s="252" t="s">
        <v>97</v>
      </c>
      <c r="AA87" s="252" t="s">
        <v>97</v>
      </c>
      <c r="AB87" s="252" t="s">
        <v>97</v>
      </c>
      <c r="AC87" s="264" t="s">
        <v>553</v>
      </c>
      <c r="AD87" s="266" t="s">
        <v>97</v>
      </c>
      <c r="AE87" s="266" t="s">
        <v>97</v>
      </c>
    </row>
    <row r="88" spans="1:31" ht="31.5">
      <c r="A88" s="231" t="s">
        <v>878</v>
      </c>
      <c r="B88" s="239" t="s">
        <v>934</v>
      </c>
      <c r="C88" s="217" t="s">
        <v>1013</v>
      </c>
      <c r="D88" s="507">
        <v>2022</v>
      </c>
      <c r="E88" s="252" t="s">
        <v>97</v>
      </c>
      <c r="F88" s="252" t="s">
        <v>97</v>
      </c>
      <c r="G88" s="252" t="s">
        <v>97</v>
      </c>
      <c r="H88" s="252" t="s">
        <v>97</v>
      </c>
      <c r="I88" s="263" t="s">
        <v>552</v>
      </c>
      <c r="J88" s="263" t="s">
        <v>552</v>
      </c>
      <c r="K88" s="263" t="s">
        <v>552</v>
      </c>
      <c r="L88" s="252" t="s">
        <v>97</v>
      </c>
      <c r="M88" s="252" t="s">
        <v>97</v>
      </c>
      <c r="N88" s="252" t="s">
        <v>97</v>
      </c>
      <c r="O88" s="252" t="s">
        <v>97</v>
      </c>
      <c r="P88" s="252" t="s">
        <v>97</v>
      </c>
      <c r="Q88" s="252" t="s">
        <v>97</v>
      </c>
      <c r="R88" s="252" t="s">
        <v>97</v>
      </c>
      <c r="S88" s="252" t="s">
        <v>97</v>
      </c>
      <c r="T88" s="252" t="s">
        <v>97</v>
      </c>
      <c r="U88" s="252" t="s">
        <v>97</v>
      </c>
      <c r="V88" s="252" t="s">
        <v>97</v>
      </c>
      <c r="W88" s="252" t="s">
        <v>97</v>
      </c>
      <c r="X88" s="252" t="s">
        <v>97</v>
      </c>
      <c r="Y88" s="252" t="s">
        <v>97</v>
      </c>
      <c r="Z88" s="252" t="s">
        <v>97</v>
      </c>
      <c r="AA88" s="252" t="s">
        <v>97</v>
      </c>
      <c r="AB88" s="252" t="s">
        <v>97</v>
      </c>
      <c r="AC88" s="264" t="s">
        <v>553</v>
      </c>
      <c r="AD88" s="266" t="s">
        <v>97</v>
      </c>
      <c r="AE88" s="266" t="s">
        <v>97</v>
      </c>
    </row>
    <row r="89" spans="1:31" ht="31.5">
      <c r="A89" s="231" t="s">
        <v>879</v>
      </c>
      <c r="B89" s="239" t="s">
        <v>935</v>
      </c>
      <c r="C89" s="217" t="s">
        <v>1024</v>
      </c>
      <c r="D89" s="507">
        <v>2024</v>
      </c>
      <c r="E89" s="252" t="s">
        <v>97</v>
      </c>
      <c r="F89" s="252" t="s">
        <v>97</v>
      </c>
      <c r="G89" s="252" t="s">
        <v>97</v>
      </c>
      <c r="H89" s="252" t="s">
        <v>97</v>
      </c>
      <c r="I89" s="263" t="s">
        <v>552</v>
      </c>
      <c r="J89" s="263" t="s">
        <v>552</v>
      </c>
      <c r="K89" s="263" t="s">
        <v>552</v>
      </c>
      <c r="L89" s="252" t="s">
        <v>97</v>
      </c>
      <c r="M89" s="252" t="s">
        <v>97</v>
      </c>
      <c r="N89" s="252" t="s">
        <v>97</v>
      </c>
      <c r="O89" s="252" t="s">
        <v>97</v>
      </c>
      <c r="P89" s="252" t="s">
        <v>97</v>
      </c>
      <c r="Q89" s="252" t="s">
        <v>97</v>
      </c>
      <c r="R89" s="252" t="s">
        <v>97</v>
      </c>
      <c r="S89" s="252" t="s">
        <v>97</v>
      </c>
      <c r="T89" s="252" t="s">
        <v>97</v>
      </c>
      <c r="U89" s="252" t="s">
        <v>97</v>
      </c>
      <c r="V89" s="252" t="s">
        <v>97</v>
      </c>
      <c r="W89" s="252" t="s">
        <v>97</v>
      </c>
      <c r="X89" s="252" t="s">
        <v>97</v>
      </c>
      <c r="Y89" s="252" t="s">
        <v>97</v>
      </c>
      <c r="Z89" s="252" t="s">
        <v>97</v>
      </c>
      <c r="AA89" s="252" t="s">
        <v>97</v>
      </c>
      <c r="AB89" s="252" t="s">
        <v>97</v>
      </c>
      <c r="AC89" s="264" t="s">
        <v>553</v>
      </c>
      <c r="AD89" s="266" t="s">
        <v>97</v>
      </c>
      <c r="AE89" s="266" t="s">
        <v>97</v>
      </c>
    </row>
    <row r="103" ht="64.5" customHeight="1"/>
  </sheetData>
  <sheetProtection selectLockedCells="1" selectUnlockedCells="1"/>
  <mergeCells count="33">
    <mergeCell ref="F11:F13"/>
    <mergeCell ref="G11:G13"/>
    <mergeCell ref="C11:C13"/>
    <mergeCell ref="D11:D13"/>
    <mergeCell ref="E11:E13"/>
    <mergeCell ref="J12:J13"/>
    <mergeCell ref="A4:N4"/>
    <mergeCell ref="A5:N5"/>
    <mergeCell ref="A6:N6"/>
    <mergeCell ref="A7:N7"/>
    <mergeCell ref="A8:N8"/>
    <mergeCell ref="H11:K11"/>
    <mergeCell ref="L11:M12"/>
    <mergeCell ref="H12:H13"/>
    <mergeCell ref="I12:I13"/>
    <mergeCell ref="A9:N9"/>
    <mergeCell ref="A10:AC10"/>
    <mergeCell ref="A11:A13"/>
    <mergeCell ref="B11:B13"/>
    <mergeCell ref="Y12:Z12"/>
    <mergeCell ref="U11:Z11"/>
    <mergeCell ref="AD11:AE12"/>
    <mergeCell ref="W12:X12"/>
    <mergeCell ref="U12:V12"/>
    <mergeCell ref="Q11:R12"/>
    <mergeCell ref="K12:K13"/>
    <mergeCell ref="T11:T13"/>
    <mergeCell ref="N11:N13"/>
    <mergeCell ref="AC11:AC13"/>
    <mergeCell ref="AA11:AB12"/>
    <mergeCell ref="O11:O13"/>
    <mergeCell ref="P11:P13"/>
    <mergeCell ref="S11:S13"/>
  </mergeCells>
  <pageMargins left="0.70833333333333337" right="0.70833333333333337" top="0.74861111111111112" bottom="0.74791666666666667" header="0.31527777777777777" footer="0.51180555555555551"/>
  <pageSetup paperSize="77" scale="10" firstPageNumber="0" fitToWidth="2" orientation="landscape" horizontalDpi="300" verticalDpi="300" r:id="rId1"/>
  <headerFooter alignWithMargins="0">
    <oddHeader>&amp;C&amp;P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IV96"/>
  <sheetViews>
    <sheetView zoomScale="60" zoomScaleNormal="60" workbookViewId="0">
      <selection activeCell="F76" sqref="F76"/>
    </sheetView>
  </sheetViews>
  <sheetFormatPr defaultColWidth="17.625" defaultRowHeight="15.75"/>
  <cols>
    <col min="1" max="1" width="9" style="76" customWidth="1"/>
    <col min="2" max="2" width="73.375" style="76" customWidth="1"/>
    <col min="3" max="3" width="11.75" style="76" customWidth="1"/>
    <col min="4" max="4" width="15.625" style="76" customWidth="1"/>
    <col min="5" max="5" width="16.625" style="76" customWidth="1"/>
    <col min="6" max="6" width="23.875" style="76" customWidth="1"/>
    <col min="7" max="7" width="23.375" style="76" customWidth="1"/>
    <col min="8" max="8" width="27.625" style="76" customWidth="1"/>
    <col min="9" max="9" width="20.5" style="76" customWidth="1"/>
    <col min="10" max="10" width="18.125" style="76" customWidth="1"/>
    <col min="11" max="11" width="21.75" style="76" customWidth="1"/>
    <col min="12" max="12" width="6.875" style="76" customWidth="1"/>
    <col min="13" max="13" width="8.5" style="76" customWidth="1"/>
    <col min="14" max="14" width="12.625" style="76" customWidth="1"/>
    <col min="15" max="243" width="9.375" style="76" customWidth="1"/>
    <col min="244" max="244" width="4" style="76" customWidth="1"/>
    <col min="245" max="245" width="16.75" style="76" customWidth="1"/>
    <col min="246" max="246" width="17.375" style="76" customWidth="1"/>
    <col min="247" max="247" width="14.125" style="76" customWidth="1"/>
    <col min="248" max="249" width="11.375" style="76" customWidth="1"/>
    <col min="250" max="250" width="6.5" style="76" customWidth="1"/>
    <col min="251" max="251" width="9.25" style="76" customWidth="1"/>
    <col min="252" max="252" width="14.5" style="76" customWidth="1"/>
    <col min="253" max="253" width="13.75" style="76" customWidth="1"/>
    <col min="254" max="254" width="16.75" style="76" customWidth="1"/>
    <col min="255" max="255" width="12.125" style="76" customWidth="1"/>
    <col min="256" max="16384" width="17.625" style="76"/>
  </cols>
  <sheetData>
    <row r="1" spans="1:256">
      <c r="A1"/>
      <c r="B1"/>
      <c r="C1"/>
      <c r="D1"/>
      <c r="E1"/>
      <c r="F1"/>
      <c r="G1"/>
      <c r="H1"/>
      <c r="I1"/>
      <c r="J1"/>
      <c r="K1" s="2" t="s">
        <v>554</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c r="C2"/>
      <c r="D2"/>
      <c r="E2"/>
      <c r="F2"/>
      <c r="G2"/>
      <c r="H2"/>
      <c r="I2"/>
      <c r="J2"/>
      <c r="K2" s="4" t="s">
        <v>1</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c r="C3"/>
      <c r="D3"/>
      <c r="E3"/>
      <c r="F3"/>
      <c r="G3"/>
      <c r="H3"/>
      <c r="I3"/>
      <c r="J3"/>
      <c r="K3" s="4"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79" customFormat="1" ht="16.5">
      <c r="A4" s="1136" t="s">
        <v>555</v>
      </c>
      <c r="B4" s="1136"/>
      <c r="C4" s="1136"/>
      <c r="D4" s="1136"/>
      <c r="E4" s="1136"/>
      <c r="F4" s="1136"/>
      <c r="G4" s="1136"/>
      <c r="H4" s="1136"/>
      <c r="I4" s="1136"/>
      <c r="J4" s="1136"/>
      <c r="K4" s="1136"/>
      <c r="L4" s="78"/>
      <c r="M4" s="78"/>
      <c r="N4" s="78"/>
    </row>
    <row r="5" spans="1:256">
      <c r="A5"/>
      <c r="B5" s="79"/>
      <c r="C5" s="79"/>
      <c r="D5" s="79"/>
      <c r="E5" s="79"/>
      <c r="F5" s="79"/>
      <c r="G5" s="79"/>
      <c r="H5" s="79"/>
      <c r="I5" s="79"/>
      <c r="J5" s="79"/>
      <c r="K5" s="79"/>
      <c r="L5" s="108"/>
      <c r="M5" s="108"/>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79" customFormat="1" ht="18.75">
      <c r="A6" s="1068" t="s">
        <v>651</v>
      </c>
      <c r="B6" s="1068"/>
      <c r="C6" s="1068"/>
      <c r="D6" s="1068"/>
      <c r="E6" s="1068"/>
      <c r="F6" s="1068"/>
      <c r="G6" s="1068"/>
      <c r="H6" s="1068"/>
      <c r="I6" s="1068"/>
      <c r="J6" s="1068"/>
      <c r="K6" s="1068"/>
      <c r="L6" s="75"/>
      <c r="M6" s="75"/>
      <c r="N6" s="75"/>
      <c r="O6" s="75"/>
      <c r="P6" s="75"/>
      <c r="Q6" s="75"/>
      <c r="R6" s="75"/>
      <c r="S6" s="75"/>
      <c r="T6" s="75"/>
      <c r="U6" s="75"/>
      <c r="V6" s="75"/>
      <c r="W6" s="75"/>
      <c r="X6" s="75"/>
      <c r="Y6" s="75"/>
      <c r="Z6" s="75"/>
      <c r="AA6" s="75"/>
      <c r="AB6" s="75"/>
      <c r="AC6" s="75"/>
      <c r="AD6" s="75"/>
      <c r="AE6" s="75"/>
    </row>
    <row r="7" spans="1:256">
      <c r="A7" s="962" t="s">
        <v>556</v>
      </c>
      <c r="B7" s="962"/>
      <c r="C7" s="962"/>
      <c r="D7" s="962"/>
      <c r="E7" s="962"/>
      <c r="F7" s="962"/>
      <c r="G7" s="962"/>
      <c r="H7" s="962"/>
      <c r="I7" s="962"/>
      <c r="J7" s="962"/>
      <c r="K7" s="962"/>
      <c r="L7" s="35"/>
      <c r="M7" s="35"/>
      <c r="N7" s="35"/>
      <c r="O7" s="35"/>
      <c r="P7" s="35"/>
      <c r="Q7" s="35"/>
      <c r="R7" s="35"/>
      <c r="S7" s="35"/>
      <c r="T7" s="35"/>
      <c r="U7" s="35"/>
      <c r="V7" s="35"/>
      <c r="W7" s="35"/>
      <c r="X7" s="35"/>
      <c r="Y7" s="35"/>
      <c r="Z7" s="35"/>
      <c r="AA7" s="35"/>
      <c r="AB7" s="35"/>
      <c r="AC7" s="35"/>
      <c r="AD7" s="35"/>
      <c r="AE7" s="35"/>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6.5">
      <c r="A8" s="79"/>
      <c r="B8" s="79"/>
      <c r="C8" s="79"/>
      <c r="D8" s="79"/>
      <c r="E8" s="79"/>
      <c r="F8" s="79"/>
      <c r="G8" s="79"/>
      <c r="H8" s="79"/>
      <c r="I8" s="79"/>
      <c r="J8" s="79"/>
      <c r="K8" s="79"/>
      <c r="L8" s="88"/>
      <c r="M8" s="88"/>
      <c r="N8" s="88"/>
      <c r="O8" s="88"/>
      <c r="P8" s="88"/>
      <c r="Q8" s="88"/>
      <c r="R8" s="88"/>
      <c r="S8" s="88"/>
      <c r="T8" s="88"/>
      <c r="U8" s="88"/>
      <c r="V8" s="88"/>
      <c r="W8" s="88"/>
      <c r="X8" s="88"/>
      <c r="Y8" s="88"/>
      <c r="Z8" s="88"/>
      <c r="AA8" s="88"/>
      <c r="AB8" s="88"/>
      <c r="AC8" s="88"/>
      <c r="AD8" s="88"/>
      <c r="AE8" s="8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c r="A9" s="960" t="s">
        <v>850</v>
      </c>
      <c r="B9" s="960"/>
      <c r="C9" s="960"/>
      <c r="D9" s="960"/>
      <c r="E9" s="960"/>
      <c r="F9" s="960"/>
      <c r="G9" s="960"/>
      <c r="H9" s="960"/>
      <c r="I9" s="960"/>
      <c r="J9" s="960"/>
      <c r="K9" s="960"/>
      <c r="L9" s="108"/>
      <c r="M9" s="10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
      <c r="A10" s="109"/>
      <c r="B10" s="95"/>
      <c r="C10" s="95"/>
      <c r="D10" s="95"/>
      <c r="E10" s="95"/>
      <c r="F10" s="95"/>
      <c r="G10" s="95"/>
      <c r="H10" s="95"/>
      <c r="I10" s="95"/>
      <c r="J10"/>
      <c r="K10"/>
      <c r="L10" s="108"/>
      <c r="M10" s="108"/>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77" customFormat="1" ht="81.75" customHeight="1">
      <c r="A11" s="1135" t="s">
        <v>6</v>
      </c>
      <c r="B11" s="1135" t="s">
        <v>7</v>
      </c>
      <c r="C11" s="1135" t="s">
        <v>8</v>
      </c>
      <c r="D11" s="1135" t="s">
        <v>557</v>
      </c>
      <c r="E11" s="1135" t="s">
        <v>558</v>
      </c>
      <c r="F11" s="1142" t="s">
        <v>559</v>
      </c>
      <c r="G11" s="1140" t="s">
        <v>560</v>
      </c>
      <c r="H11" s="1140"/>
      <c r="I11" s="1135" t="s">
        <v>561</v>
      </c>
      <c r="J11" s="961" t="s">
        <v>530</v>
      </c>
      <c r="K11" s="961"/>
      <c r="L11" s="78"/>
      <c r="M11" s="78"/>
      <c r="N11" s="78"/>
      <c r="O11" s="79"/>
      <c r="P11" s="79"/>
      <c r="Q11" s="79"/>
      <c r="R11" s="79"/>
      <c r="S11" s="79"/>
      <c r="T11" s="79"/>
      <c r="U11" s="79"/>
      <c r="V11" s="79"/>
      <c r="W11" s="79"/>
      <c r="X11" s="79"/>
    </row>
    <row r="12" spans="1:256" ht="244.5" customHeight="1">
      <c r="A12" s="1135"/>
      <c r="B12" s="1135"/>
      <c r="C12" s="1135"/>
      <c r="D12" s="1135"/>
      <c r="E12" s="1135"/>
      <c r="F12" s="1142"/>
      <c r="G12" s="89" t="s">
        <v>562</v>
      </c>
      <c r="H12" s="89" t="s">
        <v>563</v>
      </c>
      <c r="I12" s="1135"/>
      <c r="J12" s="85" t="s">
        <v>541</v>
      </c>
      <c r="K12" s="85" t="s">
        <v>542</v>
      </c>
      <c r="L12" s="78"/>
      <c r="M12" s="78"/>
      <c r="N12" s="78"/>
      <c r="O12" s="79"/>
      <c r="P12"/>
      <c r="Q12" s="79"/>
      <c r="R12" s="79"/>
      <c r="S12" s="79"/>
      <c r="T12" s="79"/>
      <c r="U12" s="79"/>
      <c r="V12" s="79"/>
      <c r="W12" s="79"/>
      <c r="X12" s="7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s="86">
        <v>1</v>
      </c>
      <c r="B13" s="86">
        <v>2</v>
      </c>
      <c r="C13" s="86">
        <v>3</v>
      </c>
      <c r="D13" s="86">
        <v>4</v>
      </c>
      <c r="E13" s="86">
        <v>5</v>
      </c>
      <c r="F13" s="86">
        <v>6</v>
      </c>
      <c r="G13" s="86">
        <v>7</v>
      </c>
      <c r="H13" s="86">
        <v>8</v>
      </c>
      <c r="I13" s="86">
        <v>9</v>
      </c>
      <c r="J13" s="86">
        <v>10</v>
      </c>
      <c r="K13" s="86">
        <v>11</v>
      </c>
      <c r="L13" s="78"/>
      <c r="M13" s="78"/>
      <c r="N13" s="78"/>
      <c r="O13" s="79"/>
      <c r="P13" s="79"/>
      <c r="Q13" s="79"/>
      <c r="R13" s="79"/>
      <c r="S13" s="79"/>
      <c r="T13" s="79"/>
      <c r="U13" s="79"/>
      <c r="V13" s="79"/>
      <c r="W13" s="79"/>
      <c r="X13" s="79"/>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 hidden="1" customHeight="1">
      <c r="A14" s="17">
        <v>0</v>
      </c>
      <c r="B14" s="18" t="s">
        <v>96</v>
      </c>
      <c r="C14" s="41" t="s">
        <v>97</v>
      </c>
      <c r="D14" s="41" t="s">
        <v>97</v>
      </c>
      <c r="E14" s="41" t="s">
        <v>97</v>
      </c>
      <c r="F14" s="41" t="s">
        <v>97</v>
      </c>
      <c r="G14" s="41" t="s">
        <v>97</v>
      </c>
      <c r="H14" s="41" t="s">
        <v>97</v>
      </c>
      <c r="I14" s="106" t="s">
        <v>509</v>
      </c>
      <c r="J14" s="41" t="s">
        <v>97</v>
      </c>
      <c r="K14" s="41" t="s">
        <v>97</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79" customFormat="1" ht="24" hidden="1" customHeight="1">
      <c r="A15" s="15" t="s">
        <v>98</v>
      </c>
      <c r="B15" s="19" t="s">
        <v>99</v>
      </c>
      <c r="C15" s="43" t="s">
        <v>97</v>
      </c>
      <c r="D15" s="43" t="s">
        <v>97</v>
      </c>
      <c r="E15" s="43" t="s">
        <v>97</v>
      </c>
      <c r="F15" s="43" t="s">
        <v>97</v>
      </c>
      <c r="G15" s="43" t="s">
        <v>97</v>
      </c>
      <c r="H15" s="43" t="s">
        <v>97</v>
      </c>
      <c r="I15" s="106" t="s">
        <v>509</v>
      </c>
      <c r="J15" s="43" t="s">
        <v>97</v>
      </c>
      <c r="K15" s="43" t="s">
        <v>97</v>
      </c>
      <c r="L15" s="78"/>
      <c r="M15" s="78"/>
      <c r="N15" s="78"/>
    </row>
    <row r="16" spans="1:256" s="79" customFormat="1" ht="24" hidden="1" customHeight="1">
      <c r="A16" s="15" t="s">
        <v>100</v>
      </c>
      <c r="B16" s="19" t="s">
        <v>101</v>
      </c>
      <c r="C16" s="43" t="s">
        <v>97</v>
      </c>
      <c r="D16" s="43" t="s">
        <v>97</v>
      </c>
      <c r="E16" s="43" t="s">
        <v>97</v>
      </c>
      <c r="F16" s="43" t="s">
        <v>97</v>
      </c>
      <c r="G16" s="43" t="s">
        <v>97</v>
      </c>
      <c r="H16" s="43" t="s">
        <v>97</v>
      </c>
      <c r="I16" s="106" t="s">
        <v>509</v>
      </c>
      <c r="J16" s="43" t="s">
        <v>97</v>
      </c>
      <c r="K16" s="43" t="s">
        <v>97</v>
      </c>
      <c r="L16" s="78"/>
      <c r="M16" s="78"/>
      <c r="N16" s="78"/>
    </row>
    <row r="17" spans="1:14" s="79" customFormat="1" ht="31.5" hidden="1" customHeight="1">
      <c r="A17" s="15" t="s">
        <v>102</v>
      </c>
      <c r="B17" s="19" t="s">
        <v>103</v>
      </c>
      <c r="C17" s="43" t="s">
        <v>97</v>
      </c>
      <c r="D17" s="43" t="s">
        <v>97</v>
      </c>
      <c r="E17" s="43" t="s">
        <v>97</v>
      </c>
      <c r="F17" s="43" t="s">
        <v>97</v>
      </c>
      <c r="G17" s="43" t="s">
        <v>97</v>
      </c>
      <c r="H17" s="43" t="s">
        <v>97</v>
      </c>
      <c r="I17" s="106" t="s">
        <v>509</v>
      </c>
      <c r="J17" s="43" t="s">
        <v>97</v>
      </c>
      <c r="K17" s="43" t="s">
        <v>97</v>
      </c>
      <c r="L17" s="78"/>
      <c r="M17" s="78"/>
      <c r="N17" s="78"/>
    </row>
    <row r="18" spans="1:14" s="79" customFormat="1" ht="24" hidden="1" customHeight="1">
      <c r="A18" s="15" t="s">
        <v>104</v>
      </c>
      <c r="B18" s="19" t="s">
        <v>105</v>
      </c>
      <c r="C18" s="43" t="s">
        <v>97</v>
      </c>
      <c r="D18" s="43" t="s">
        <v>97</v>
      </c>
      <c r="E18" s="43" t="s">
        <v>97</v>
      </c>
      <c r="F18" s="43" t="s">
        <v>97</v>
      </c>
      <c r="G18" s="43" t="s">
        <v>97</v>
      </c>
      <c r="H18" s="43" t="s">
        <v>97</v>
      </c>
      <c r="I18" s="106" t="s">
        <v>509</v>
      </c>
      <c r="J18" s="43" t="s">
        <v>97</v>
      </c>
      <c r="K18" s="43" t="s">
        <v>97</v>
      </c>
      <c r="L18" s="78"/>
      <c r="M18" s="78"/>
      <c r="N18" s="78"/>
    </row>
    <row r="19" spans="1:14" s="79" customFormat="1" ht="31.5" hidden="1" customHeight="1">
      <c r="A19" s="15" t="s">
        <v>106</v>
      </c>
      <c r="B19" s="19" t="s">
        <v>107</v>
      </c>
      <c r="C19" s="43" t="s">
        <v>97</v>
      </c>
      <c r="D19" s="43" t="s">
        <v>97</v>
      </c>
      <c r="E19" s="43" t="s">
        <v>97</v>
      </c>
      <c r="F19" s="43" t="s">
        <v>97</v>
      </c>
      <c r="G19" s="43" t="s">
        <v>97</v>
      </c>
      <c r="H19" s="43" t="s">
        <v>97</v>
      </c>
      <c r="I19" s="106" t="s">
        <v>509</v>
      </c>
      <c r="J19" s="43" t="s">
        <v>97</v>
      </c>
      <c r="K19" s="43" t="s">
        <v>97</v>
      </c>
      <c r="L19" s="78"/>
      <c r="M19" s="78"/>
      <c r="N19" s="78"/>
    </row>
    <row r="20" spans="1:14" s="79" customFormat="1" ht="24" hidden="1" customHeight="1">
      <c r="A20" s="72" t="s">
        <v>108</v>
      </c>
      <c r="B20" s="73" t="s">
        <v>109</v>
      </c>
      <c r="C20" s="43" t="s">
        <v>97</v>
      </c>
      <c r="D20" s="43" t="s">
        <v>97</v>
      </c>
      <c r="E20" s="43" t="s">
        <v>97</v>
      </c>
      <c r="F20" s="43" t="s">
        <v>97</v>
      </c>
      <c r="G20" s="43" t="s">
        <v>97</v>
      </c>
      <c r="H20" s="43" t="s">
        <v>97</v>
      </c>
      <c r="I20" s="106" t="s">
        <v>509</v>
      </c>
      <c r="J20" s="43" t="s">
        <v>97</v>
      </c>
      <c r="K20" s="43" t="s">
        <v>97</v>
      </c>
      <c r="L20" s="78"/>
      <c r="M20" s="78"/>
      <c r="N20" s="78"/>
    </row>
    <row r="21" spans="1:14" s="79" customFormat="1" ht="18.75" hidden="1" customHeight="1">
      <c r="A21" s="20" t="s">
        <v>110</v>
      </c>
      <c r="B21" s="21" t="s">
        <v>111</v>
      </c>
      <c r="C21" s="43" t="s">
        <v>97</v>
      </c>
      <c r="D21" s="43" t="s">
        <v>97</v>
      </c>
      <c r="E21" s="43" t="s">
        <v>97</v>
      </c>
      <c r="F21" s="43" t="s">
        <v>97</v>
      </c>
      <c r="G21" s="43" t="s">
        <v>97</v>
      </c>
      <c r="H21" s="43" t="s">
        <v>97</v>
      </c>
      <c r="I21" s="106" t="s">
        <v>509</v>
      </c>
      <c r="J21" s="43" t="s">
        <v>97</v>
      </c>
      <c r="K21" s="43" t="s">
        <v>97</v>
      </c>
      <c r="L21" s="78"/>
      <c r="M21" s="78"/>
      <c r="N21" s="78"/>
    </row>
    <row r="22" spans="1:14" s="79" customFormat="1" ht="32.25" hidden="1" customHeight="1">
      <c r="A22" s="20" t="s">
        <v>112</v>
      </c>
      <c r="B22" s="21" t="s">
        <v>113</v>
      </c>
      <c r="C22" s="43" t="s">
        <v>97</v>
      </c>
      <c r="D22" s="43" t="s">
        <v>97</v>
      </c>
      <c r="E22" s="43" t="s">
        <v>97</v>
      </c>
      <c r="F22" s="43" t="s">
        <v>97</v>
      </c>
      <c r="G22" s="43" t="s">
        <v>97</v>
      </c>
      <c r="H22" s="43" t="s">
        <v>97</v>
      </c>
      <c r="I22" s="106" t="s">
        <v>509</v>
      </c>
      <c r="J22" s="43" t="s">
        <v>97</v>
      </c>
      <c r="K22" s="43" t="s">
        <v>97</v>
      </c>
      <c r="L22" s="78"/>
      <c r="M22" s="78"/>
      <c r="N22" s="78"/>
    </row>
    <row r="23" spans="1:14" s="79" customFormat="1" ht="36" hidden="1" customHeight="1">
      <c r="A23" s="20" t="s">
        <v>114</v>
      </c>
      <c r="B23" s="21" t="s">
        <v>115</v>
      </c>
      <c r="C23" s="43" t="s">
        <v>97</v>
      </c>
      <c r="D23" s="43" t="s">
        <v>97</v>
      </c>
      <c r="E23" s="43" t="s">
        <v>97</v>
      </c>
      <c r="F23" s="43" t="s">
        <v>97</v>
      </c>
      <c r="G23" s="43" t="s">
        <v>97</v>
      </c>
      <c r="H23" s="43" t="s">
        <v>97</v>
      </c>
      <c r="I23" s="106" t="s">
        <v>509</v>
      </c>
      <c r="J23" s="43" t="s">
        <v>97</v>
      </c>
      <c r="K23" s="43" t="s">
        <v>97</v>
      </c>
      <c r="L23" s="78"/>
      <c r="M23" s="78"/>
      <c r="N23" s="78"/>
    </row>
    <row r="24" spans="1:14" s="79" customFormat="1" ht="31.5" hidden="1">
      <c r="A24" s="20" t="s">
        <v>116</v>
      </c>
      <c r="B24" s="21" t="s">
        <v>117</v>
      </c>
      <c r="C24" s="43" t="s">
        <v>97</v>
      </c>
      <c r="D24" s="43" t="s">
        <v>97</v>
      </c>
      <c r="E24" s="43" t="s">
        <v>97</v>
      </c>
      <c r="F24" s="43" t="s">
        <v>97</v>
      </c>
      <c r="G24" s="43" t="s">
        <v>97</v>
      </c>
      <c r="H24" s="43" t="s">
        <v>97</v>
      </c>
      <c r="I24" s="106" t="s">
        <v>509</v>
      </c>
      <c r="J24" s="43" t="s">
        <v>97</v>
      </c>
      <c r="K24" s="43" t="s">
        <v>97</v>
      </c>
      <c r="L24" s="78"/>
      <c r="M24" s="78"/>
      <c r="N24" s="78"/>
    </row>
    <row r="25" spans="1:14" s="79" customFormat="1" ht="31.5" hidden="1">
      <c r="A25" s="20" t="s">
        <v>118</v>
      </c>
      <c r="B25" s="21" t="s">
        <v>119</v>
      </c>
      <c r="C25" s="43" t="s">
        <v>97</v>
      </c>
      <c r="D25" s="43" t="s">
        <v>97</v>
      </c>
      <c r="E25" s="43" t="s">
        <v>97</v>
      </c>
      <c r="F25" s="43" t="s">
        <v>97</v>
      </c>
      <c r="G25" s="43" t="s">
        <v>97</v>
      </c>
      <c r="H25" s="43" t="s">
        <v>97</v>
      </c>
      <c r="I25" s="106" t="s">
        <v>509</v>
      </c>
      <c r="J25" s="43" t="s">
        <v>97</v>
      </c>
      <c r="K25" s="43" t="s">
        <v>97</v>
      </c>
      <c r="L25" s="78"/>
      <c r="M25" s="78"/>
      <c r="N25" s="78"/>
    </row>
    <row r="26" spans="1:14" s="79" customFormat="1" ht="31.5" hidden="1" customHeight="1">
      <c r="A26" s="20" t="s">
        <v>120</v>
      </c>
      <c r="B26" s="21" t="s">
        <v>121</v>
      </c>
      <c r="C26" s="43" t="s">
        <v>97</v>
      </c>
      <c r="D26" s="43" t="s">
        <v>97</v>
      </c>
      <c r="E26" s="43" t="s">
        <v>97</v>
      </c>
      <c r="F26" s="43" t="s">
        <v>97</v>
      </c>
      <c r="G26" s="43" t="s">
        <v>97</v>
      </c>
      <c r="H26" s="43" t="s">
        <v>97</v>
      </c>
      <c r="I26" s="106" t="s">
        <v>509</v>
      </c>
      <c r="J26" s="43" t="s">
        <v>97</v>
      </c>
      <c r="K26" s="43" t="s">
        <v>97</v>
      </c>
      <c r="L26" s="78"/>
      <c r="M26" s="78"/>
      <c r="N26" s="78"/>
    </row>
    <row r="27" spans="1:14" s="79" customFormat="1" ht="31.5" hidden="1">
      <c r="A27" s="20" t="s">
        <v>122</v>
      </c>
      <c r="B27" s="21" t="s">
        <v>123</v>
      </c>
      <c r="C27" s="43" t="s">
        <v>97</v>
      </c>
      <c r="D27" s="43" t="s">
        <v>97</v>
      </c>
      <c r="E27" s="43" t="s">
        <v>97</v>
      </c>
      <c r="F27" s="43" t="s">
        <v>97</v>
      </c>
      <c r="G27" s="43" t="s">
        <v>97</v>
      </c>
      <c r="H27" s="43" t="s">
        <v>97</v>
      </c>
      <c r="I27" s="106" t="s">
        <v>509</v>
      </c>
      <c r="J27" s="43" t="s">
        <v>97</v>
      </c>
      <c r="K27" s="43" t="s">
        <v>97</v>
      </c>
      <c r="L27" s="78"/>
      <c r="M27" s="78"/>
      <c r="N27" s="78"/>
    </row>
    <row r="28" spans="1:14" s="79" customFormat="1" ht="33.75" hidden="1" customHeight="1">
      <c r="A28" s="20" t="s">
        <v>124</v>
      </c>
      <c r="B28" s="21" t="s">
        <v>125</v>
      </c>
      <c r="C28" s="43" t="s">
        <v>97</v>
      </c>
      <c r="D28" s="43" t="s">
        <v>97</v>
      </c>
      <c r="E28" s="43" t="s">
        <v>97</v>
      </c>
      <c r="F28" s="43" t="s">
        <v>97</v>
      </c>
      <c r="G28" s="43" t="s">
        <v>97</v>
      </c>
      <c r="H28" s="43" t="s">
        <v>97</v>
      </c>
      <c r="I28" s="106" t="s">
        <v>509</v>
      </c>
      <c r="J28" s="43" t="s">
        <v>97</v>
      </c>
      <c r="K28" s="43" t="s">
        <v>97</v>
      </c>
      <c r="L28" s="78"/>
      <c r="M28" s="78"/>
      <c r="N28" s="78"/>
    </row>
    <row r="29" spans="1:14" s="79" customFormat="1" ht="33.75" hidden="1" customHeight="1">
      <c r="A29" s="20" t="s">
        <v>126</v>
      </c>
      <c r="B29" s="21" t="s">
        <v>127</v>
      </c>
      <c r="C29" s="43" t="s">
        <v>97</v>
      </c>
      <c r="D29" s="43" t="s">
        <v>97</v>
      </c>
      <c r="E29" s="43" t="s">
        <v>97</v>
      </c>
      <c r="F29" s="43" t="s">
        <v>97</v>
      </c>
      <c r="G29" s="43" t="s">
        <v>97</v>
      </c>
      <c r="H29" s="43" t="s">
        <v>97</v>
      </c>
      <c r="I29" s="106" t="s">
        <v>509</v>
      </c>
      <c r="J29" s="43" t="s">
        <v>97</v>
      </c>
      <c r="K29" s="43" t="s">
        <v>97</v>
      </c>
      <c r="L29" s="78"/>
      <c r="M29" s="78"/>
      <c r="N29" s="78"/>
    </row>
    <row r="30" spans="1:14" s="79" customFormat="1" ht="33.75" hidden="1" customHeight="1">
      <c r="A30" s="20" t="s">
        <v>128</v>
      </c>
      <c r="B30" s="21" t="s">
        <v>129</v>
      </c>
      <c r="C30" s="43" t="s">
        <v>97</v>
      </c>
      <c r="D30" s="43" t="s">
        <v>97</v>
      </c>
      <c r="E30" s="43" t="s">
        <v>97</v>
      </c>
      <c r="F30" s="43" t="s">
        <v>97</v>
      </c>
      <c r="G30" s="43" t="s">
        <v>97</v>
      </c>
      <c r="H30" s="43" t="s">
        <v>97</v>
      </c>
      <c r="I30" s="106" t="s">
        <v>509</v>
      </c>
      <c r="J30" s="43" t="s">
        <v>97</v>
      </c>
      <c r="K30" s="43" t="s">
        <v>97</v>
      </c>
      <c r="L30" s="78"/>
      <c r="M30" s="78"/>
      <c r="N30" s="78"/>
    </row>
    <row r="31" spans="1:14" s="79" customFormat="1" ht="63" hidden="1">
      <c r="A31" s="20" t="s">
        <v>128</v>
      </c>
      <c r="B31" s="21" t="s">
        <v>130</v>
      </c>
      <c r="C31" s="43" t="s">
        <v>97</v>
      </c>
      <c r="D31" s="43" t="s">
        <v>97</v>
      </c>
      <c r="E31" s="43" t="s">
        <v>97</v>
      </c>
      <c r="F31" s="43" t="s">
        <v>97</v>
      </c>
      <c r="G31" s="43" t="s">
        <v>97</v>
      </c>
      <c r="H31" s="43" t="s">
        <v>97</v>
      </c>
      <c r="I31" s="106" t="s">
        <v>509</v>
      </c>
      <c r="J31" s="43" t="s">
        <v>97</v>
      </c>
      <c r="K31" s="43" t="s">
        <v>97</v>
      </c>
      <c r="L31" s="78"/>
      <c r="M31" s="78"/>
      <c r="N31" s="78"/>
    </row>
    <row r="32" spans="1:14" s="79" customFormat="1" ht="66.75" hidden="1" customHeight="1">
      <c r="A32" s="20" t="s">
        <v>128</v>
      </c>
      <c r="B32" s="21" t="s">
        <v>131</v>
      </c>
      <c r="C32" s="43" t="s">
        <v>97</v>
      </c>
      <c r="D32" s="43" t="s">
        <v>97</v>
      </c>
      <c r="E32" s="43" t="s">
        <v>97</v>
      </c>
      <c r="F32" s="43" t="s">
        <v>97</v>
      </c>
      <c r="G32" s="43" t="s">
        <v>97</v>
      </c>
      <c r="H32" s="43" t="s">
        <v>97</v>
      </c>
      <c r="I32" s="106" t="s">
        <v>509</v>
      </c>
      <c r="J32" s="43" t="s">
        <v>97</v>
      </c>
      <c r="K32" s="43" t="s">
        <v>97</v>
      </c>
      <c r="L32" s="78"/>
      <c r="M32" s="78"/>
      <c r="N32" s="78"/>
    </row>
    <row r="33" spans="1:14" s="79" customFormat="1" ht="47.25" hidden="1">
      <c r="A33" s="20" t="s">
        <v>128</v>
      </c>
      <c r="B33" s="21" t="s">
        <v>132</v>
      </c>
      <c r="C33" s="43" t="s">
        <v>97</v>
      </c>
      <c r="D33" s="43" t="s">
        <v>97</v>
      </c>
      <c r="E33" s="43" t="s">
        <v>97</v>
      </c>
      <c r="F33" s="43" t="s">
        <v>97</v>
      </c>
      <c r="G33" s="43" t="s">
        <v>97</v>
      </c>
      <c r="H33" s="43" t="s">
        <v>97</v>
      </c>
      <c r="I33" s="106" t="s">
        <v>509</v>
      </c>
      <c r="J33" s="43" t="s">
        <v>97</v>
      </c>
      <c r="K33" s="43" t="s">
        <v>97</v>
      </c>
      <c r="L33" s="78"/>
      <c r="M33" s="78"/>
      <c r="N33" s="78"/>
    </row>
    <row r="34" spans="1:14" s="79" customFormat="1" ht="66" hidden="1" customHeight="1">
      <c r="A34" s="20" t="s">
        <v>133</v>
      </c>
      <c r="B34" s="21" t="s">
        <v>129</v>
      </c>
      <c r="C34" s="43" t="s">
        <v>97</v>
      </c>
      <c r="D34" s="43" t="s">
        <v>97</v>
      </c>
      <c r="E34" s="43" t="s">
        <v>97</v>
      </c>
      <c r="F34" s="43" t="s">
        <v>97</v>
      </c>
      <c r="G34" s="43" t="s">
        <v>97</v>
      </c>
      <c r="H34" s="43" t="s">
        <v>97</v>
      </c>
      <c r="I34" s="106" t="s">
        <v>509</v>
      </c>
      <c r="J34" s="43" t="s">
        <v>97</v>
      </c>
      <c r="K34" s="43" t="s">
        <v>97</v>
      </c>
      <c r="L34" s="78"/>
      <c r="M34" s="78"/>
      <c r="N34" s="78"/>
    </row>
    <row r="35" spans="1:14" s="79" customFormat="1" ht="63" hidden="1">
      <c r="A35" s="20" t="s">
        <v>133</v>
      </c>
      <c r="B35" s="21" t="s">
        <v>130</v>
      </c>
      <c r="C35" s="43" t="s">
        <v>97</v>
      </c>
      <c r="D35" s="43" t="s">
        <v>97</v>
      </c>
      <c r="E35" s="43" t="s">
        <v>97</v>
      </c>
      <c r="F35" s="43" t="s">
        <v>97</v>
      </c>
      <c r="G35" s="43" t="s">
        <v>97</v>
      </c>
      <c r="H35" s="43" t="s">
        <v>97</v>
      </c>
      <c r="I35" s="106" t="s">
        <v>509</v>
      </c>
      <c r="J35" s="43" t="s">
        <v>97</v>
      </c>
      <c r="K35" s="43" t="s">
        <v>97</v>
      </c>
      <c r="L35" s="78"/>
      <c r="M35" s="78"/>
      <c r="N35" s="78"/>
    </row>
    <row r="36" spans="1:14" s="79" customFormat="1" ht="63.75" hidden="1" customHeight="1">
      <c r="A36" s="20" t="s">
        <v>133</v>
      </c>
      <c r="B36" s="21" t="s">
        <v>131</v>
      </c>
      <c r="C36" s="43" t="s">
        <v>97</v>
      </c>
      <c r="D36" s="43" t="s">
        <v>97</v>
      </c>
      <c r="E36" s="43" t="s">
        <v>97</v>
      </c>
      <c r="F36" s="43" t="s">
        <v>97</v>
      </c>
      <c r="G36" s="43" t="s">
        <v>97</v>
      </c>
      <c r="H36" s="43" t="s">
        <v>97</v>
      </c>
      <c r="I36" s="106" t="s">
        <v>509</v>
      </c>
      <c r="J36" s="43" t="s">
        <v>97</v>
      </c>
      <c r="K36" s="43" t="s">
        <v>97</v>
      </c>
      <c r="L36" s="78"/>
      <c r="M36" s="78"/>
      <c r="N36" s="78"/>
    </row>
    <row r="37" spans="1:14" s="79" customFormat="1" ht="50.25" hidden="1" customHeight="1">
      <c r="A37" s="20" t="s">
        <v>133</v>
      </c>
      <c r="B37" s="21" t="s">
        <v>134</v>
      </c>
      <c r="C37" s="43" t="s">
        <v>97</v>
      </c>
      <c r="D37" s="43" t="s">
        <v>97</v>
      </c>
      <c r="E37" s="43" t="s">
        <v>97</v>
      </c>
      <c r="F37" s="43" t="s">
        <v>97</v>
      </c>
      <c r="G37" s="43" t="s">
        <v>97</v>
      </c>
      <c r="H37" s="43" t="s">
        <v>97</v>
      </c>
      <c r="I37" s="106" t="s">
        <v>509</v>
      </c>
      <c r="J37" s="43" t="s">
        <v>97</v>
      </c>
      <c r="K37" s="43" t="s">
        <v>97</v>
      </c>
      <c r="L37" s="78"/>
      <c r="M37" s="78"/>
      <c r="N37" s="78"/>
    </row>
    <row r="38" spans="1:14" s="79" customFormat="1" ht="64.5" hidden="1" customHeight="1">
      <c r="A38" s="20" t="s">
        <v>135</v>
      </c>
      <c r="B38" s="21" t="s">
        <v>136</v>
      </c>
      <c r="C38" s="43" t="s">
        <v>97</v>
      </c>
      <c r="D38" s="43" t="s">
        <v>97</v>
      </c>
      <c r="E38" s="43" t="s">
        <v>97</v>
      </c>
      <c r="F38" s="43" t="s">
        <v>97</v>
      </c>
      <c r="G38" s="43" t="s">
        <v>97</v>
      </c>
      <c r="H38" s="43" t="s">
        <v>97</v>
      </c>
      <c r="I38" s="106" t="s">
        <v>509</v>
      </c>
      <c r="J38" s="43" t="s">
        <v>97</v>
      </c>
      <c r="K38" s="43" t="s">
        <v>97</v>
      </c>
      <c r="L38" s="78"/>
      <c r="M38" s="78"/>
      <c r="N38" s="78"/>
    </row>
    <row r="39" spans="1:14" s="79" customFormat="1" ht="48" hidden="1" customHeight="1">
      <c r="A39" s="20" t="s">
        <v>137</v>
      </c>
      <c r="B39" s="21" t="s">
        <v>138</v>
      </c>
      <c r="C39" s="43" t="s">
        <v>97</v>
      </c>
      <c r="D39" s="43" t="s">
        <v>97</v>
      </c>
      <c r="E39" s="43" t="s">
        <v>97</v>
      </c>
      <c r="F39" s="43" t="s">
        <v>97</v>
      </c>
      <c r="G39" s="43" t="s">
        <v>97</v>
      </c>
      <c r="H39" s="43" t="s">
        <v>97</v>
      </c>
      <c r="I39" s="106" t="s">
        <v>509</v>
      </c>
      <c r="J39" s="43" t="s">
        <v>97</v>
      </c>
      <c r="K39" s="43" t="s">
        <v>97</v>
      </c>
      <c r="L39" s="78"/>
      <c r="M39" s="78"/>
      <c r="N39" s="78"/>
    </row>
    <row r="40" spans="1:14" s="79" customFormat="1" ht="48" hidden="1" customHeight="1">
      <c r="A40" s="20" t="s">
        <v>139</v>
      </c>
      <c r="B40" s="21" t="s">
        <v>140</v>
      </c>
      <c r="C40" s="43" t="s">
        <v>97</v>
      </c>
      <c r="D40" s="43" t="s">
        <v>97</v>
      </c>
      <c r="E40" s="43" t="s">
        <v>97</v>
      </c>
      <c r="F40" s="43" t="s">
        <v>97</v>
      </c>
      <c r="G40" s="43" t="s">
        <v>97</v>
      </c>
      <c r="H40" s="43" t="s">
        <v>97</v>
      </c>
      <c r="I40" s="106" t="s">
        <v>509</v>
      </c>
      <c r="J40" s="43" t="s">
        <v>97</v>
      </c>
      <c r="K40" s="43" t="s">
        <v>97</v>
      </c>
      <c r="L40" s="78"/>
      <c r="M40" s="78"/>
      <c r="N40" s="78"/>
    </row>
    <row r="41" spans="1:14" s="79" customFormat="1" ht="52.5" hidden="1" customHeight="1">
      <c r="A41" s="20" t="s">
        <v>141</v>
      </c>
      <c r="B41" s="21" t="s">
        <v>142</v>
      </c>
      <c r="C41" s="43" t="s">
        <v>97</v>
      </c>
      <c r="D41" s="43" t="s">
        <v>97</v>
      </c>
      <c r="E41" s="43" t="s">
        <v>97</v>
      </c>
      <c r="F41" s="43" t="s">
        <v>97</v>
      </c>
      <c r="G41" s="43" t="s">
        <v>97</v>
      </c>
      <c r="H41" s="43" t="s">
        <v>97</v>
      </c>
      <c r="I41" s="106" t="s">
        <v>509</v>
      </c>
      <c r="J41" s="43" t="s">
        <v>97</v>
      </c>
      <c r="K41" s="43" t="s">
        <v>97</v>
      </c>
      <c r="L41" s="78"/>
      <c r="M41" s="78"/>
      <c r="N41" s="78"/>
    </row>
    <row r="42" spans="1:14" s="79" customFormat="1" ht="31.5" hidden="1">
      <c r="A42" s="20" t="s">
        <v>143</v>
      </c>
      <c r="B42" s="21" t="s">
        <v>144</v>
      </c>
      <c r="C42" s="43" t="s">
        <v>97</v>
      </c>
      <c r="D42" s="43" t="s">
        <v>97</v>
      </c>
      <c r="E42" s="43" t="s">
        <v>97</v>
      </c>
      <c r="F42" s="43" t="s">
        <v>97</v>
      </c>
      <c r="G42" s="43" t="s">
        <v>97</v>
      </c>
      <c r="H42" s="43" t="s">
        <v>97</v>
      </c>
      <c r="I42" s="106" t="s">
        <v>509</v>
      </c>
      <c r="J42" s="43" t="s">
        <v>97</v>
      </c>
      <c r="K42" s="43" t="s">
        <v>97</v>
      </c>
      <c r="L42" s="78"/>
      <c r="M42" s="78"/>
      <c r="N42" s="78"/>
    </row>
    <row r="43" spans="1:14" s="79" customFormat="1" ht="51" hidden="1" customHeight="1">
      <c r="A43" s="20" t="s">
        <v>145</v>
      </c>
      <c r="B43" s="21" t="s">
        <v>146</v>
      </c>
      <c r="C43" s="43" t="s">
        <v>97</v>
      </c>
      <c r="D43" s="43" t="s">
        <v>97</v>
      </c>
      <c r="E43" s="43" t="s">
        <v>97</v>
      </c>
      <c r="F43" s="43" t="s">
        <v>97</v>
      </c>
      <c r="G43" s="43" t="s">
        <v>97</v>
      </c>
      <c r="H43" s="43" t="s">
        <v>97</v>
      </c>
      <c r="I43" s="106" t="s">
        <v>509</v>
      </c>
      <c r="J43" s="43" t="s">
        <v>97</v>
      </c>
      <c r="K43" s="43" t="s">
        <v>97</v>
      </c>
      <c r="L43" s="78"/>
      <c r="M43" s="78"/>
      <c r="N43" s="78"/>
    </row>
    <row r="44" spans="1:14" s="111" customFormat="1" ht="31.5" hidden="1">
      <c r="A44" s="22" t="s">
        <v>145</v>
      </c>
      <c r="B44" s="23" t="s">
        <v>193</v>
      </c>
      <c r="C44" s="45" t="s">
        <v>97</v>
      </c>
      <c r="D44" s="45" t="s">
        <v>97</v>
      </c>
      <c r="E44" s="45" t="s">
        <v>97</v>
      </c>
      <c r="F44" s="45" t="s">
        <v>97</v>
      </c>
      <c r="G44" s="45" t="s">
        <v>97</v>
      </c>
      <c r="H44" s="45" t="s">
        <v>97</v>
      </c>
      <c r="I44" s="107" t="s">
        <v>509</v>
      </c>
      <c r="J44" s="45" t="s">
        <v>97</v>
      </c>
      <c r="K44" s="45" t="s">
        <v>97</v>
      </c>
      <c r="L44" s="110"/>
      <c r="M44" s="110"/>
      <c r="N44" s="110"/>
    </row>
    <row r="45" spans="1:14" s="111" customFormat="1" ht="31.5" hidden="1">
      <c r="A45" s="22" t="s">
        <v>145</v>
      </c>
      <c r="B45" s="23" t="s">
        <v>194</v>
      </c>
      <c r="C45" s="45" t="s">
        <v>97</v>
      </c>
      <c r="D45" s="45" t="s">
        <v>97</v>
      </c>
      <c r="E45" s="45" t="s">
        <v>97</v>
      </c>
      <c r="F45" s="45" t="s">
        <v>97</v>
      </c>
      <c r="G45" s="45" t="s">
        <v>97</v>
      </c>
      <c r="H45" s="45" t="s">
        <v>97</v>
      </c>
      <c r="I45" s="107" t="s">
        <v>509</v>
      </c>
      <c r="J45" s="45" t="s">
        <v>97</v>
      </c>
      <c r="K45" s="45" t="s">
        <v>97</v>
      </c>
      <c r="L45" s="110"/>
      <c r="M45" s="110"/>
      <c r="N45" s="110"/>
    </row>
    <row r="46" spans="1:14" s="111" customFormat="1" ht="31.5" hidden="1">
      <c r="A46" s="22" t="s">
        <v>145</v>
      </c>
      <c r="B46" s="23" t="s">
        <v>147</v>
      </c>
      <c r="C46" s="45" t="s">
        <v>97</v>
      </c>
      <c r="D46" s="45" t="s">
        <v>97</v>
      </c>
      <c r="E46" s="45" t="s">
        <v>97</v>
      </c>
      <c r="F46" s="45" t="s">
        <v>97</v>
      </c>
      <c r="G46" s="45" t="s">
        <v>97</v>
      </c>
      <c r="H46" s="45" t="s">
        <v>97</v>
      </c>
      <c r="I46" s="107" t="s">
        <v>509</v>
      </c>
      <c r="J46" s="45" t="s">
        <v>97</v>
      </c>
      <c r="K46" s="45" t="s">
        <v>97</v>
      </c>
      <c r="L46" s="110"/>
      <c r="M46" s="110"/>
      <c r="N46" s="110"/>
    </row>
    <row r="47" spans="1:14" s="111" customFormat="1" ht="31.5" hidden="1">
      <c r="A47" s="22" t="s">
        <v>145</v>
      </c>
      <c r="B47" s="23" t="s">
        <v>195</v>
      </c>
      <c r="C47" s="45" t="s">
        <v>97</v>
      </c>
      <c r="D47" s="45" t="s">
        <v>97</v>
      </c>
      <c r="E47" s="45" t="s">
        <v>97</v>
      </c>
      <c r="F47" s="45" t="s">
        <v>97</v>
      </c>
      <c r="G47" s="45" t="s">
        <v>97</v>
      </c>
      <c r="H47" s="45" t="s">
        <v>97</v>
      </c>
      <c r="I47" s="107" t="s">
        <v>509</v>
      </c>
      <c r="J47" s="45" t="s">
        <v>97</v>
      </c>
      <c r="K47" s="45" t="s">
        <v>97</v>
      </c>
      <c r="L47" s="110"/>
      <c r="M47" s="110"/>
      <c r="N47" s="110"/>
    </row>
    <row r="48" spans="1:14" s="111" customFormat="1" ht="31.5" hidden="1">
      <c r="A48" s="22" t="s">
        <v>145</v>
      </c>
      <c r="B48" s="23" t="s">
        <v>196</v>
      </c>
      <c r="C48" s="45" t="s">
        <v>97</v>
      </c>
      <c r="D48" s="45" t="s">
        <v>97</v>
      </c>
      <c r="E48" s="45" t="s">
        <v>97</v>
      </c>
      <c r="F48" s="45" t="s">
        <v>97</v>
      </c>
      <c r="G48" s="45" t="s">
        <v>97</v>
      </c>
      <c r="H48" s="45" t="s">
        <v>97</v>
      </c>
      <c r="I48" s="107" t="s">
        <v>509</v>
      </c>
      <c r="J48" s="45" t="s">
        <v>97</v>
      </c>
      <c r="K48" s="45" t="s">
        <v>97</v>
      </c>
      <c r="L48" s="110"/>
      <c r="M48" s="110"/>
      <c r="N48" s="110"/>
    </row>
    <row r="49" spans="1:256" s="79" customFormat="1" ht="31.5" hidden="1">
      <c r="A49" s="20" t="s">
        <v>148</v>
      </c>
      <c r="B49" s="21" t="s">
        <v>149</v>
      </c>
      <c r="C49" s="43" t="s">
        <v>97</v>
      </c>
      <c r="D49" s="43" t="s">
        <v>97</v>
      </c>
      <c r="E49" s="43" t="s">
        <v>97</v>
      </c>
      <c r="F49" s="43" t="s">
        <v>97</v>
      </c>
      <c r="G49" s="43" t="s">
        <v>97</v>
      </c>
      <c r="H49" s="43" t="s">
        <v>97</v>
      </c>
      <c r="I49" s="106" t="s">
        <v>509</v>
      </c>
      <c r="J49" s="43" t="s">
        <v>97</v>
      </c>
      <c r="K49" s="43" t="s">
        <v>97</v>
      </c>
      <c r="L49" s="78"/>
      <c r="M49" s="78"/>
      <c r="N49" s="78"/>
    </row>
    <row r="50" spans="1:256" s="79" customFormat="1" ht="31.5" hidden="1">
      <c r="A50" s="20" t="s">
        <v>150</v>
      </c>
      <c r="B50" s="21" t="s">
        <v>151</v>
      </c>
      <c r="C50" s="43" t="s">
        <v>97</v>
      </c>
      <c r="D50" s="43" t="s">
        <v>97</v>
      </c>
      <c r="E50" s="43" t="s">
        <v>97</v>
      </c>
      <c r="F50" s="43" t="s">
        <v>97</v>
      </c>
      <c r="G50" s="43" t="s">
        <v>97</v>
      </c>
      <c r="H50" s="43" t="s">
        <v>97</v>
      </c>
      <c r="I50" s="106" t="s">
        <v>509</v>
      </c>
      <c r="J50" s="43" t="s">
        <v>97</v>
      </c>
      <c r="K50" s="43" t="s">
        <v>97</v>
      </c>
      <c r="L50" s="78"/>
      <c r="M50" s="78"/>
      <c r="N50" s="78"/>
    </row>
    <row r="51" spans="1:256" s="79" customFormat="1" ht="16.5" hidden="1" customHeight="1">
      <c r="A51" s="20" t="s">
        <v>152</v>
      </c>
      <c r="B51" s="21" t="s">
        <v>153</v>
      </c>
      <c r="C51" s="43" t="s">
        <v>97</v>
      </c>
      <c r="D51" s="43" t="s">
        <v>97</v>
      </c>
      <c r="E51" s="43" t="s">
        <v>97</v>
      </c>
      <c r="F51" s="43" t="s">
        <v>97</v>
      </c>
      <c r="G51" s="43" t="s">
        <v>97</v>
      </c>
      <c r="H51" s="43" t="s">
        <v>97</v>
      </c>
      <c r="I51" s="106" t="s">
        <v>509</v>
      </c>
      <c r="J51" s="43" t="s">
        <v>97</v>
      </c>
      <c r="K51" s="43" t="s">
        <v>97</v>
      </c>
      <c r="L51" s="78"/>
      <c r="M51" s="78"/>
      <c r="N51" s="78"/>
    </row>
    <row r="52" spans="1:256" s="111" customFormat="1" ht="31.5" hidden="1">
      <c r="A52" s="22" t="s">
        <v>152</v>
      </c>
      <c r="B52" s="23" t="s">
        <v>223</v>
      </c>
      <c r="C52" s="45" t="s">
        <v>97</v>
      </c>
      <c r="D52" s="45" t="s">
        <v>97</v>
      </c>
      <c r="E52" s="45" t="s">
        <v>97</v>
      </c>
      <c r="F52" s="45" t="s">
        <v>97</v>
      </c>
      <c r="G52" s="45" t="s">
        <v>97</v>
      </c>
      <c r="H52" s="45" t="s">
        <v>97</v>
      </c>
      <c r="I52" s="107" t="s">
        <v>509</v>
      </c>
      <c r="J52" s="45" t="s">
        <v>97</v>
      </c>
      <c r="K52" s="45" t="s">
        <v>97</v>
      </c>
      <c r="L52" s="110"/>
      <c r="M52" s="110"/>
      <c r="N52" s="110"/>
    </row>
    <row r="53" spans="1:256" s="111" customFormat="1" hidden="1">
      <c r="A53" s="22" t="s">
        <v>152</v>
      </c>
      <c r="B53" s="26" t="s">
        <v>224</v>
      </c>
      <c r="C53" s="45" t="s">
        <v>97</v>
      </c>
      <c r="D53" s="45" t="s">
        <v>97</v>
      </c>
      <c r="E53" s="45" t="s">
        <v>97</v>
      </c>
      <c r="F53" s="45" t="s">
        <v>97</v>
      </c>
      <c r="G53" s="45" t="s">
        <v>97</v>
      </c>
      <c r="H53" s="45" t="s">
        <v>97</v>
      </c>
      <c r="I53" s="107" t="s">
        <v>509</v>
      </c>
      <c r="J53" s="45" t="s">
        <v>97</v>
      </c>
      <c r="K53" s="45" t="s">
        <v>97</v>
      </c>
      <c r="L53" s="110"/>
      <c r="M53" s="110"/>
      <c r="N53" s="110"/>
    </row>
    <row r="54" spans="1:256" s="111" customFormat="1" ht="31.5" hidden="1">
      <c r="A54" s="22" t="s">
        <v>152</v>
      </c>
      <c r="B54" s="25" t="s">
        <v>197</v>
      </c>
      <c r="C54" s="45" t="s">
        <v>97</v>
      </c>
      <c r="D54" s="45" t="s">
        <v>97</v>
      </c>
      <c r="E54" s="45" t="s">
        <v>97</v>
      </c>
      <c r="F54" s="45" t="s">
        <v>97</v>
      </c>
      <c r="G54" s="45" t="s">
        <v>97</v>
      </c>
      <c r="H54" s="45" t="s">
        <v>97</v>
      </c>
      <c r="I54" s="107" t="s">
        <v>509</v>
      </c>
      <c r="J54" s="45" t="s">
        <v>97</v>
      </c>
      <c r="K54" s="45" t="s">
        <v>97</v>
      </c>
      <c r="L54" s="110"/>
      <c r="M54" s="110"/>
      <c r="N54" s="110"/>
    </row>
    <row r="55" spans="1:256" s="79" customFormat="1" ht="31.5" hidden="1">
      <c r="A55" s="20" t="s">
        <v>154</v>
      </c>
      <c r="B55" s="21" t="s">
        <v>155</v>
      </c>
      <c r="C55" s="43" t="s">
        <v>97</v>
      </c>
      <c r="D55" s="43" t="s">
        <v>97</v>
      </c>
      <c r="E55" s="43" t="s">
        <v>97</v>
      </c>
      <c r="F55" s="43" t="s">
        <v>97</v>
      </c>
      <c r="G55" s="43" t="s">
        <v>97</v>
      </c>
      <c r="H55" s="43" t="s">
        <v>97</v>
      </c>
      <c r="I55" s="106" t="s">
        <v>509</v>
      </c>
      <c r="J55" s="43" t="s">
        <v>97</v>
      </c>
      <c r="K55" s="43" t="s">
        <v>97</v>
      </c>
      <c r="L55" s="78"/>
      <c r="M55" s="78"/>
      <c r="N55" s="78"/>
    </row>
    <row r="56" spans="1:256" s="79" customFormat="1" ht="31.5" hidden="1">
      <c r="A56" s="20" t="s">
        <v>156</v>
      </c>
      <c r="B56" s="21" t="s">
        <v>157</v>
      </c>
      <c r="C56" s="43" t="s">
        <v>97</v>
      </c>
      <c r="D56" s="43" t="s">
        <v>97</v>
      </c>
      <c r="E56" s="43" t="s">
        <v>97</v>
      </c>
      <c r="F56" s="43" t="s">
        <v>97</v>
      </c>
      <c r="G56" s="43" t="s">
        <v>97</v>
      </c>
      <c r="H56" s="43" t="s">
        <v>97</v>
      </c>
      <c r="I56" s="106" t="s">
        <v>509</v>
      </c>
      <c r="J56" s="43" t="s">
        <v>97</v>
      </c>
      <c r="K56" s="43" t="s">
        <v>97</v>
      </c>
      <c r="L56" s="78"/>
      <c r="M56" s="78"/>
      <c r="N56" s="78"/>
    </row>
    <row r="57" spans="1:256" s="79" customFormat="1" hidden="1">
      <c r="A57" s="20" t="s">
        <v>158</v>
      </c>
      <c r="B57" s="21" t="s">
        <v>159</v>
      </c>
      <c r="C57" s="43" t="s">
        <v>97</v>
      </c>
      <c r="D57" s="43" t="s">
        <v>97</v>
      </c>
      <c r="E57" s="43" t="s">
        <v>97</v>
      </c>
      <c r="F57" s="43" t="s">
        <v>97</v>
      </c>
      <c r="G57" s="43" t="s">
        <v>97</v>
      </c>
      <c r="H57" s="43" t="s">
        <v>97</v>
      </c>
      <c r="I57" s="106" t="s">
        <v>509</v>
      </c>
      <c r="J57" s="43" t="s">
        <v>97</v>
      </c>
      <c r="K57" s="43" t="s">
        <v>97</v>
      </c>
      <c r="L57" s="78"/>
      <c r="M57" s="78"/>
      <c r="N57" s="78"/>
    </row>
    <row r="58" spans="1:256" s="111" customFormat="1" ht="31.5" hidden="1">
      <c r="A58" s="22" t="s">
        <v>158</v>
      </c>
      <c r="B58" s="23" t="s">
        <v>225</v>
      </c>
      <c r="C58" s="45" t="s">
        <v>97</v>
      </c>
      <c r="D58" s="45" t="s">
        <v>97</v>
      </c>
      <c r="E58" s="45" t="s">
        <v>97</v>
      </c>
      <c r="F58" s="45" t="s">
        <v>97</v>
      </c>
      <c r="G58" s="45" t="s">
        <v>97</v>
      </c>
      <c r="H58" s="45" t="s">
        <v>97</v>
      </c>
      <c r="I58" s="107" t="s">
        <v>509</v>
      </c>
      <c r="J58" s="45" t="s">
        <v>97</v>
      </c>
      <c r="K58" s="45" t="s">
        <v>97</v>
      </c>
      <c r="L58" s="110"/>
      <c r="M58" s="110"/>
      <c r="N58" s="110"/>
    </row>
    <row r="59" spans="1:256" s="79" customFormat="1" ht="17.25" hidden="1" customHeight="1">
      <c r="A59" s="20" t="s">
        <v>160</v>
      </c>
      <c r="B59" s="21" t="s">
        <v>161</v>
      </c>
      <c r="C59" s="43" t="s">
        <v>97</v>
      </c>
      <c r="D59" s="43" t="s">
        <v>97</v>
      </c>
      <c r="E59" s="43" t="s">
        <v>97</v>
      </c>
      <c r="F59" s="43" t="s">
        <v>97</v>
      </c>
      <c r="G59" s="43" t="s">
        <v>97</v>
      </c>
      <c r="H59" s="43" t="s">
        <v>97</v>
      </c>
      <c r="I59" s="106" t="s">
        <v>509</v>
      </c>
      <c r="J59" s="43" t="s">
        <v>97</v>
      </c>
      <c r="K59" s="43" t="s">
        <v>97</v>
      </c>
      <c r="L59" s="78"/>
      <c r="M59" s="78"/>
      <c r="N59" s="78"/>
    </row>
    <row r="60" spans="1:256" s="111" customFormat="1" ht="31.5" hidden="1">
      <c r="A60" s="22" t="s">
        <v>160</v>
      </c>
      <c r="B60" s="23" t="s">
        <v>162</v>
      </c>
      <c r="C60" s="45" t="s">
        <v>97</v>
      </c>
      <c r="D60" s="45" t="s">
        <v>97</v>
      </c>
      <c r="E60" s="45" t="s">
        <v>97</v>
      </c>
      <c r="F60" s="45" t="s">
        <v>97</v>
      </c>
      <c r="G60" s="45" t="s">
        <v>97</v>
      </c>
      <c r="H60" s="45" t="s">
        <v>97</v>
      </c>
      <c r="I60" s="107" t="s">
        <v>509</v>
      </c>
      <c r="J60" s="45" t="s">
        <v>97</v>
      </c>
      <c r="K60" s="45" t="s">
        <v>97</v>
      </c>
      <c r="L60" s="110"/>
      <c r="M60" s="110"/>
      <c r="N60" s="110"/>
    </row>
    <row r="61" spans="1:256" s="79" customFormat="1" ht="35.25" hidden="1" customHeight="1">
      <c r="A61" s="20" t="s">
        <v>163</v>
      </c>
      <c r="B61" s="21" t="s">
        <v>164</v>
      </c>
      <c r="C61" s="43" t="s">
        <v>97</v>
      </c>
      <c r="D61" s="43" t="s">
        <v>97</v>
      </c>
      <c r="E61" s="43" t="s">
        <v>97</v>
      </c>
      <c r="F61" s="43" t="s">
        <v>97</v>
      </c>
      <c r="G61" s="43" t="s">
        <v>97</v>
      </c>
      <c r="H61" s="43" t="s">
        <v>97</v>
      </c>
      <c r="I61" s="105" t="s">
        <v>509</v>
      </c>
      <c r="J61" s="43" t="s">
        <v>97</v>
      </c>
      <c r="K61" s="43" t="s">
        <v>97</v>
      </c>
      <c r="L61" s="78"/>
      <c r="M61" s="78"/>
      <c r="N61" s="78"/>
    </row>
    <row r="62" spans="1:256" s="79" customFormat="1" ht="33.75" hidden="1" customHeight="1">
      <c r="A62" s="20" t="s">
        <v>165</v>
      </c>
      <c r="B62" s="21" t="s">
        <v>166</v>
      </c>
      <c r="C62" s="43" t="s">
        <v>97</v>
      </c>
      <c r="D62" s="43" t="s">
        <v>97</v>
      </c>
      <c r="E62" s="43" t="s">
        <v>97</v>
      </c>
      <c r="F62" s="43" t="s">
        <v>97</v>
      </c>
      <c r="G62" s="43" t="s">
        <v>97</v>
      </c>
      <c r="H62" s="43" t="s">
        <v>97</v>
      </c>
      <c r="I62" s="105" t="s">
        <v>509</v>
      </c>
      <c r="J62" s="43" t="s">
        <v>97</v>
      </c>
      <c r="K62" s="43" t="s">
        <v>97</v>
      </c>
      <c r="L62" s="78"/>
      <c r="M62" s="78"/>
      <c r="N62" s="78"/>
    </row>
    <row r="63" spans="1:256" s="111" customFormat="1" ht="31.5" hidden="1">
      <c r="A63" s="49" t="s">
        <v>167</v>
      </c>
      <c r="B63" s="13" t="s">
        <v>168</v>
      </c>
      <c r="C63" s="44" t="s">
        <v>97</v>
      </c>
      <c r="D63" s="44" t="s">
        <v>97</v>
      </c>
      <c r="E63" s="44" t="s">
        <v>97</v>
      </c>
      <c r="F63" s="44" t="s">
        <v>97</v>
      </c>
      <c r="G63" s="44" t="s">
        <v>97</v>
      </c>
      <c r="H63" s="44" t="s">
        <v>97</v>
      </c>
      <c r="I63" s="105" t="s">
        <v>509</v>
      </c>
      <c r="J63" s="44" t="s">
        <v>97</v>
      </c>
      <c r="K63" s="44" t="s">
        <v>97</v>
      </c>
      <c r="L63" s="110"/>
      <c r="M63" s="110"/>
      <c r="N63" s="110"/>
    </row>
    <row r="64" spans="1:256" ht="36.75" hidden="1" customHeight="1">
      <c r="A64" s="20" t="s">
        <v>169</v>
      </c>
      <c r="B64" s="21" t="s">
        <v>170</v>
      </c>
      <c r="C64" s="43" t="s">
        <v>97</v>
      </c>
      <c r="D64" s="43" t="s">
        <v>97</v>
      </c>
      <c r="E64" s="43" t="s">
        <v>97</v>
      </c>
      <c r="F64" s="43" t="s">
        <v>97</v>
      </c>
      <c r="G64" s="43" t="s">
        <v>97</v>
      </c>
      <c r="H64" s="43" t="s">
        <v>97</v>
      </c>
      <c r="I64" s="105" t="s">
        <v>509</v>
      </c>
      <c r="J64" s="43" t="s">
        <v>97</v>
      </c>
      <c r="K64" s="43" t="s">
        <v>97</v>
      </c>
      <c r="L64" s="78"/>
      <c r="M64" s="78"/>
      <c r="N64" s="78"/>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3.75" hidden="1" customHeight="1">
      <c r="A65" s="20" t="s">
        <v>171</v>
      </c>
      <c r="B65" s="21" t="s">
        <v>172</v>
      </c>
      <c r="C65" s="43" t="s">
        <v>97</v>
      </c>
      <c r="D65" s="43" t="s">
        <v>97</v>
      </c>
      <c r="E65" s="43" t="s">
        <v>97</v>
      </c>
      <c r="F65" s="43" t="s">
        <v>97</v>
      </c>
      <c r="G65" s="43" t="s">
        <v>97</v>
      </c>
      <c r="H65" s="43" t="s">
        <v>97</v>
      </c>
      <c r="I65" s="105" t="s">
        <v>509</v>
      </c>
      <c r="J65" s="43" t="s">
        <v>97</v>
      </c>
      <c r="K65" s="43" t="s">
        <v>97</v>
      </c>
      <c r="L65" s="78"/>
      <c r="M65" s="78"/>
      <c r="N65" s="78"/>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3.75" hidden="1" customHeight="1">
      <c r="A66" s="20" t="s">
        <v>173</v>
      </c>
      <c r="B66" s="21" t="s">
        <v>174</v>
      </c>
      <c r="C66" s="43" t="s">
        <v>97</v>
      </c>
      <c r="D66" s="44" t="s">
        <v>97</v>
      </c>
      <c r="E66" s="44" t="s">
        <v>97</v>
      </c>
      <c r="F66" s="43" t="s">
        <v>97</v>
      </c>
      <c r="G66" s="43" t="s">
        <v>97</v>
      </c>
      <c r="H66" s="43" t="s">
        <v>97</v>
      </c>
      <c r="I66" s="105" t="s">
        <v>509</v>
      </c>
      <c r="J66" s="43" t="s">
        <v>97</v>
      </c>
      <c r="K66" s="43" t="s">
        <v>97</v>
      </c>
      <c r="L66" s="78"/>
      <c r="M66" s="78"/>
      <c r="N66" s="78"/>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3" hidden="1" customHeight="1">
      <c r="A67" s="20" t="s">
        <v>175</v>
      </c>
      <c r="B67" s="21" t="s">
        <v>176</v>
      </c>
      <c r="C67" s="43" t="s">
        <v>97</v>
      </c>
      <c r="D67" s="43" t="s">
        <v>97</v>
      </c>
      <c r="E67" s="43" t="s">
        <v>97</v>
      </c>
      <c r="F67" s="43" t="s">
        <v>97</v>
      </c>
      <c r="G67" s="43" t="s">
        <v>97</v>
      </c>
      <c r="H67" s="43" t="s">
        <v>97</v>
      </c>
      <c r="I67" s="105" t="s">
        <v>509</v>
      </c>
      <c r="J67" s="43" t="s">
        <v>97</v>
      </c>
      <c r="K67" s="43" t="s">
        <v>97</v>
      </c>
      <c r="L67" s="78"/>
      <c r="M67" s="78"/>
      <c r="N67" s="78"/>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3" hidden="1" customHeight="1">
      <c r="A68" s="20" t="s">
        <v>177</v>
      </c>
      <c r="B68" s="21" t="s">
        <v>178</v>
      </c>
      <c r="C68" s="43" t="s">
        <v>97</v>
      </c>
      <c r="D68" s="43" t="s">
        <v>97</v>
      </c>
      <c r="E68" s="43" t="s">
        <v>97</v>
      </c>
      <c r="F68" s="43" t="s">
        <v>97</v>
      </c>
      <c r="G68" s="43" t="s">
        <v>97</v>
      </c>
      <c r="H68" s="43" t="s">
        <v>97</v>
      </c>
      <c r="I68" s="105" t="s">
        <v>509</v>
      </c>
      <c r="J68" s="43" t="s">
        <v>97</v>
      </c>
      <c r="K68" s="43" t="s">
        <v>97</v>
      </c>
      <c r="L68" s="78"/>
      <c r="M68" s="78"/>
      <c r="N68" s="7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0.75" hidden="1" customHeight="1">
      <c r="A69" s="20" t="s">
        <v>179</v>
      </c>
      <c r="B69" s="21" t="s">
        <v>180</v>
      </c>
      <c r="C69" s="43" t="s">
        <v>97</v>
      </c>
      <c r="D69" s="43" t="s">
        <v>97</v>
      </c>
      <c r="E69" s="43" t="s">
        <v>97</v>
      </c>
      <c r="F69" s="43" t="s">
        <v>97</v>
      </c>
      <c r="G69" s="43" t="s">
        <v>97</v>
      </c>
      <c r="H69" s="43" t="s">
        <v>97</v>
      </c>
      <c r="I69" s="105" t="s">
        <v>509</v>
      </c>
      <c r="J69" s="43" t="s">
        <v>97</v>
      </c>
      <c r="K69" s="43" t="s">
        <v>97</v>
      </c>
      <c r="L69" s="78"/>
      <c r="M69" s="78"/>
      <c r="N69" s="78"/>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270" customFormat="1" ht="49.5" customHeight="1">
      <c r="A70" s="268" t="s">
        <v>181</v>
      </c>
      <c r="B70" s="269" t="s">
        <v>182</v>
      </c>
      <c r="C70" s="163" t="s">
        <v>97</v>
      </c>
      <c r="D70" s="163" t="s">
        <v>97</v>
      </c>
      <c r="E70" s="163" t="s">
        <v>97</v>
      </c>
      <c r="F70" s="163" t="s">
        <v>97</v>
      </c>
      <c r="G70" s="163" t="s">
        <v>97</v>
      </c>
      <c r="H70" s="163" t="s">
        <v>97</v>
      </c>
      <c r="I70" s="163" t="s">
        <v>97</v>
      </c>
      <c r="J70" s="163" t="s">
        <v>97</v>
      </c>
      <c r="K70" s="163" t="s">
        <v>97</v>
      </c>
      <c r="L70" s="181"/>
      <c r="M70" s="181"/>
      <c r="N70" s="181"/>
    </row>
    <row r="71" spans="1:256" s="270" customFormat="1" ht="66" customHeight="1">
      <c r="A71" s="268" t="s">
        <v>183</v>
      </c>
      <c r="B71" s="269" t="s">
        <v>184</v>
      </c>
      <c r="C71" s="163" t="s">
        <v>97</v>
      </c>
      <c r="D71" s="163" t="s">
        <v>97</v>
      </c>
      <c r="E71" s="163" t="s">
        <v>97</v>
      </c>
      <c r="F71" s="163" t="s">
        <v>97</v>
      </c>
      <c r="G71" s="163" t="s">
        <v>97</v>
      </c>
      <c r="H71" s="163" t="s">
        <v>97</v>
      </c>
      <c r="I71" s="163" t="s">
        <v>97</v>
      </c>
      <c r="J71" s="163" t="s">
        <v>97</v>
      </c>
      <c r="K71" s="163" t="s">
        <v>97</v>
      </c>
      <c r="L71" s="181"/>
      <c r="M71" s="181"/>
      <c r="N71" s="181"/>
    </row>
    <row r="72" spans="1:256" s="270" customFormat="1" ht="65.25" customHeight="1">
      <c r="A72" s="268" t="s">
        <v>185</v>
      </c>
      <c r="B72" s="269" t="s">
        <v>186</v>
      </c>
      <c r="C72" s="163" t="s">
        <v>97</v>
      </c>
      <c r="D72" s="163" t="s">
        <v>97</v>
      </c>
      <c r="E72" s="163" t="s">
        <v>97</v>
      </c>
      <c r="F72" s="163" t="s">
        <v>97</v>
      </c>
      <c r="G72" s="163" t="s">
        <v>97</v>
      </c>
      <c r="H72" s="163" t="s">
        <v>97</v>
      </c>
      <c r="I72" s="163" t="s">
        <v>97</v>
      </c>
      <c r="J72" s="163" t="s">
        <v>97</v>
      </c>
      <c r="K72" s="163" t="s">
        <v>97</v>
      </c>
      <c r="L72" s="181"/>
      <c r="M72" s="181"/>
      <c r="N72" s="181"/>
    </row>
    <row r="73" spans="1:256" ht="27" customHeight="1">
      <c r="A73"/>
      <c r="B73"/>
      <c r="C73"/>
      <c r="D73"/>
      <c r="E73"/>
      <c r="F73"/>
      <c r="G73"/>
      <c r="H73"/>
      <c r="I73"/>
      <c r="J73"/>
      <c r="K73"/>
      <c r="L73" s="155"/>
      <c r="M73" s="155"/>
      <c r="N73" s="155"/>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50.25" customHeight="1">
      <c r="A74" s="1141" t="s">
        <v>564</v>
      </c>
      <c r="B74" s="1141"/>
      <c r="C74" s="1141"/>
      <c r="D74" s="1141"/>
      <c r="E74" s="1141"/>
      <c r="F74" s="1141"/>
      <c r="G74" s="1141"/>
      <c r="H74" s="1141"/>
      <c r="I74" s="1141"/>
      <c r="J74" s="1141"/>
      <c r="K74" s="1141"/>
      <c r="L74" s="155"/>
      <c r="M74" s="155"/>
      <c r="N74" s="155"/>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01" customHeight="1">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row>
    <row r="76" spans="1:256" ht="201" customHeight="1"/>
    <row r="77" spans="1:256" ht="201" customHeight="1"/>
    <row r="78" spans="1:256" ht="201" customHeight="1"/>
    <row r="79" spans="1:256" ht="35.25" customHeight="1"/>
    <row r="80" spans="1:256" ht="33.75" customHeight="1"/>
    <row r="81" ht="34.5" customHeight="1"/>
    <row r="82" ht="36" customHeight="1"/>
    <row r="83" ht="36" customHeight="1"/>
    <row r="84" ht="36" customHeight="1"/>
    <row r="85" ht="18.75" customHeight="1"/>
    <row r="86" ht="18.75" customHeight="1"/>
    <row r="87" ht="17.25" customHeight="1"/>
    <row r="88" ht="30.75" customHeight="1"/>
    <row r="89" ht="17.25" customHeight="1"/>
    <row r="94" ht="34.5" customHeight="1"/>
    <row r="96" ht="35.25" customHeight="1"/>
  </sheetData>
  <sheetProtection selectLockedCells="1" selectUnlockedCells="1"/>
  <mergeCells count="14">
    <mergeCell ref="A74:K74"/>
    <mergeCell ref="A4:K4"/>
    <mergeCell ref="A6:K6"/>
    <mergeCell ref="A7:K7"/>
    <mergeCell ref="A9:K9"/>
    <mergeCell ref="A11:A12"/>
    <mergeCell ref="B11:B12"/>
    <mergeCell ref="C11:C12"/>
    <mergeCell ref="D11:D12"/>
    <mergeCell ref="E11:E12"/>
    <mergeCell ref="F11:F12"/>
    <mergeCell ref="G11:H11"/>
    <mergeCell ref="I11:I12"/>
    <mergeCell ref="J11:K11"/>
  </mergeCells>
  <pageMargins left="0.70833333333333337" right="0.70833333333333337" top="0.74791666666666667" bottom="0.74791666666666667" header="0.51180555555555551" footer="0.51180555555555551"/>
  <pageSetup paperSize="77" scale="31"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V106"/>
  <sheetViews>
    <sheetView topLeftCell="A24" zoomScale="60" zoomScaleNormal="60" workbookViewId="0">
      <selection activeCell="A55" sqref="A55:XFD58"/>
    </sheetView>
  </sheetViews>
  <sheetFormatPr defaultColWidth="9.375" defaultRowHeight="15"/>
  <cols>
    <col min="1" max="1" width="9.625" style="1" customWidth="1"/>
    <col min="2" max="2" width="57.625" style="1" customWidth="1"/>
    <col min="3" max="3" width="16.125" style="1" customWidth="1"/>
    <col min="4" max="17" width="8.5" style="1" customWidth="1"/>
    <col min="18" max="18" width="11.5" style="1" customWidth="1"/>
    <col min="19" max="19" width="10.625" style="1" customWidth="1"/>
    <col min="20" max="29" width="8.5" style="1" customWidth="1"/>
    <col min="30" max="30" width="10.25" style="1" customWidth="1"/>
    <col min="31" max="31" width="9.25" style="1" customWidth="1"/>
    <col min="32" max="32" width="8.5" style="1" customWidth="1"/>
    <col min="33" max="33" width="12.25" style="1" customWidth="1"/>
    <col min="34" max="34" width="8.5" style="1" customWidth="1"/>
    <col min="35" max="35" width="10" style="1" customWidth="1"/>
    <col min="36" max="37" width="8.5" style="1" customWidth="1"/>
    <col min="38" max="38" width="11.125" style="1" customWidth="1"/>
    <col min="39" max="39" width="9.875" style="1" customWidth="1"/>
    <col min="40" max="40" width="10.75" style="1" customWidth="1"/>
    <col min="41" max="41" width="11.375" style="1" customWidth="1"/>
    <col min="42" max="47" width="8.5" style="1" customWidth="1"/>
    <col min="48" max="48" width="10.375" style="1" customWidth="1"/>
    <col min="49" max="49" width="10.25" style="1" customWidth="1"/>
    <col min="50" max="50" width="11.875" style="1" customWidth="1"/>
    <col min="51" max="51" width="10.875" style="1" customWidth="1"/>
    <col min="52" max="52" width="11.875" style="1" customWidth="1"/>
    <col min="53" max="53" width="11.625" style="1" customWidth="1"/>
    <col min="54" max="16384" width="9.375" style="1"/>
  </cols>
  <sheetData>
    <row r="1" spans="1:256" ht="14.2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s="2" t="s">
        <v>0</v>
      </c>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600000000000001" customHeight="1">
      <c r="A2"/>
      <c r="B2"/>
      <c r="C2"/>
      <c r="D2"/>
      <c r="E2"/>
      <c r="F2"/>
      <c r="G2"/>
      <c r="H2"/>
      <c r="I2"/>
      <c r="J2"/>
      <c r="K2"/>
      <c r="L2"/>
      <c r="M2"/>
      <c r="N2"/>
      <c r="O2"/>
      <c r="P2"/>
      <c r="Q2"/>
      <c r="R2"/>
      <c r="S2"/>
      <c r="T2"/>
      <c r="U2"/>
      <c r="V2" s="3"/>
      <c r="W2" s="963"/>
      <c r="X2" s="963"/>
      <c r="Y2" s="963"/>
      <c r="Z2" s="963"/>
      <c r="AA2" s="963"/>
      <c r="AB2" s="963"/>
      <c r="AC2" s="963"/>
      <c r="AD2" s="963"/>
      <c r="AE2" s="3"/>
      <c r="AF2"/>
      <c r="AG2"/>
      <c r="AH2"/>
      <c r="AI2"/>
      <c r="AJ2"/>
      <c r="AK2"/>
      <c r="AL2"/>
      <c r="AM2"/>
      <c r="AN2"/>
      <c r="AO2"/>
      <c r="AP2"/>
      <c r="AQ2"/>
      <c r="AR2"/>
      <c r="AS2"/>
      <c r="AT2"/>
      <c r="AU2"/>
      <c r="AV2"/>
      <c r="AW2"/>
      <c r="AX2"/>
      <c r="AY2"/>
      <c r="AZ2"/>
      <c r="BA2"/>
      <c r="BB2"/>
      <c r="BC2" s="4" t="s">
        <v>1</v>
      </c>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600000000000001" customHeight="1">
      <c r="A3"/>
      <c r="B3"/>
      <c r="C3"/>
      <c r="D3"/>
      <c r="E3"/>
      <c r="F3"/>
      <c r="G3"/>
      <c r="H3"/>
      <c r="I3"/>
      <c r="J3"/>
      <c r="K3"/>
      <c r="L3"/>
      <c r="M3"/>
      <c r="N3"/>
      <c r="O3"/>
      <c r="P3"/>
      <c r="Q3"/>
      <c r="R3"/>
      <c r="S3"/>
      <c r="T3"/>
      <c r="U3"/>
      <c r="V3" s="5"/>
      <c r="W3" s="5"/>
      <c r="X3" s="5"/>
      <c r="Y3" s="5"/>
      <c r="Z3" s="5"/>
      <c r="AA3" s="5"/>
      <c r="AB3" s="5"/>
      <c r="AC3" s="5"/>
      <c r="AD3" s="5"/>
      <c r="AE3" s="5"/>
      <c r="AF3"/>
      <c r="AG3"/>
      <c r="AH3"/>
      <c r="AI3"/>
      <c r="AJ3"/>
      <c r="AK3"/>
      <c r="AL3"/>
      <c r="AM3"/>
      <c r="AN3"/>
      <c r="AO3"/>
      <c r="AP3"/>
      <c r="AQ3"/>
      <c r="AR3"/>
      <c r="AS3"/>
      <c r="AT3"/>
      <c r="AU3"/>
      <c r="AV3"/>
      <c r="AW3"/>
      <c r="AX3"/>
      <c r="AY3"/>
      <c r="AZ3"/>
      <c r="BA3"/>
      <c r="BB3"/>
      <c r="BC3" s="4" t="s">
        <v>2</v>
      </c>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7.649999999999999" customHeight="1">
      <c r="A4" s="964" t="s">
        <v>3</v>
      </c>
      <c r="B4" s="964"/>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75" customHeight="1">
      <c r="A5" s="965" t="s">
        <v>913</v>
      </c>
      <c r="B5" s="965"/>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7.649999999999999"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8.5" customHeight="1">
      <c r="A7" s="958" t="s">
        <v>618</v>
      </c>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8"/>
      <c r="AY7" s="958"/>
      <c r="AZ7" s="958"/>
      <c r="BA7" s="958"/>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75" customHeight="1">
      <c r="A8" s="962" t="s">
        <v>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1" customHeight="1">
      <c r="A9" s="288"/>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9.65" customHeight="1">
      <c r="A10" s="966" t="s">
        <v>847</v>
      </c>
      <c r="B10" s="966"/>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966"/>
      <c r="AN10" s="966"/>
      <c r="AO10" s="966"/>
      <c r="AP10" s="966"/>
      <c r="AQ10" s="966"/>
      <c r="AR10" s="966"/>
      <c r="AS10" s="966"/>
      <c r="AT10" s="966"/>
      <c r="AU10" s="966"/>
      <c r="AV10" s="966"/>
      <c r="AW10" s="966"/>
      <c r="AX10" s="966"/>
      <c r="AY10" s="966"/>
      <c r="AZ10" s="966"/>
      <c r="BA10" s="966"/>
      <c r="BB10" s="288"/>
      <c r="BC10" s="288"/>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51.6" customHeight="1">
      <c r="A11" s="444"/>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3"/>
      <c r="AG11" s="443"/>
      <c r="AH11" s="443"/>
      <c r="AI11" s="443"/>
      <c r="AJ11" s="443"/>
      <c r="AK11" s="443"/>
      <c r="AL11" s="443"/>
      <c r="AM11" s="443"/>
      <c r="AN11" s="443"/>
      <c r="AO11" s="443"/>
      <c r="AP11" s="443"/>
      <c r="AQ11" s="443"/>
      <c r="AR11" s="443"/>
      <c r="AS11" s="443"/>
      <c r="AT11" s="443"/>
      <c r="AU11" s="443"/>
      <c r="AV11" s="444"/>
      <c r="AW11" s="444"/>
      <c r="AX11" s="444"/>
      <c r="AY11" s="444"/>
      <c r="AZ11" s="444"/>
      <c r="BA11" s="444"/>
      <c r="BB11" s="288"/>
      <c r="BC11" s="288"/>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5" customFormat="1" ht="33.950000000000003" customHeight="1">
      <c r="A12" s="967" t="s">
        <v>840</v>
      </c>
      <c r="B12" s="967"/>
      <c r="C12" s="967"/>
      <c r="D12" s="967"/>
      <c r="E12" s="967"/>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7"/>
      <c r="AI12" s="967"/>
      <c r="AJ12" s="967"/>
      <c r="AK12" s="967"/>
      <c r="AL12" s="967"/>
      <c r="AM12" s="967"/>
      <c r="AN12" s="967"/>
      <c r="AO12" s="967"/>
      <c r="AP12" s="967"/>
      <c r="AQ12" s="967"/>
      <c r="AR12" s="967"/>
      <c r="AS12" s="967"/>
      <c r="AT12" s="967"/>
      <c r="AU12" s="967"/>
      <c r="AV12" s="967"/>
      <c r="AW12" s="967"/>
      <c r="AX12" s="967"/>
      <c r="AY12" s="967"/>
      <c r="AZ12" s="967"/>
      <c r="BA12" s="967"/>
      <c r="BB12" s="378"/>
      <c r="BC12" s="378"/>
      <c r="BD12" s="8"/>
      <c r="BE12" s="8"/>
      <c r="BF12" s="8"/>
      <c r="BG12" s="8"/>
      <c r="BH12" s="8"/>
      <c r="BI12" s="8"/>
      <c r="BJ12" s="8"/>
      <c r="BK12" s="8"/>
      <c r="BL12" s="8"/>
      <c r="BM12" s="8"/>
      <c r="BN12" s="8"/>
    </row>
    <row r="13" spans="1:256" ht="39.6" customHeight="1">
      <c r="A13" s="968" t="s">
        <v>5</v>
      </c>
      <c r="B13" s="968"/>
      <c r="C13" s="968"/>
      <c r="D13" s="968"/>
      <c r="E13" s="968"/>
      <c r="F13" s="968"/>
      <c r="G13" s="968"/>
      <c r="H13" s="968"/>
      <c r="I13" s="968"/>
      <c r="J13" s="968"/>
      <c r="K13" s="968"/>
      <c r="L13" s="968"/>
      <c r="M13" s="968"/>
      <c r="N13" s="968"/>
      <c r="O13" s="968"/>
      <c r="P13" s="968"/>
      <c r="Q13" s="968"/>
      <c r="R13" s="968"/>
      <c r="S13" s="968"/>
      <c r="T13" s="968"/>
      <c r="U13" s="968"/>
      <c r="V13" s="968"/>
      <c r="W13" s="968"/>
      <c r="X13" s="968"/>
      <c r="Y13" s="968"/>
      <c r="Z13" s="968"/>
      <c r="AA13" s="968"/>
      <c r="AB13" s="968"/>
      <c r="AC13" s="968"/>
      <c r="AD13" s="968"/>
      <c r="AE13" s="968"/>
      <c r="AF13" s="968"/>
      <c r="AG13" s="968"/>
      <c r="AH13" s="968"/>
      <c r="AI13" s="968"/>
      <c r="AJ13" s="968"/>
      <c r="AK13" s="968"/>
      <c r="AL13" s="968"/>
      <c r="AM13" s="968"/>
      <c r="AN13" s="968"/>
      <c r="AO13" s="968"/>
      <c r="AP13" s="968"/>
      <c r="AQ13" s="968"/>
      <c r="AR13" s="968"/>
      <c r="AS13" s="968"/>
      <c r="AT13" s="968"/>
      <c r="AU13" s="968"/>
      <c r="AV13" s="968"/>
      <c r="AW13" s="968"/>
      <c r="AX13" s="968"/>
      <c r="AY13" s="968"/>
      <c r="AZ13" s="968"/>
      <c r="BA13" s="968"/>
      <c r="BB13" s="445"/>
      <c r="BC13" s="445"/>
      <c r="BD13" s="9"/>
      <c r="BE13" s="9"/>
      <c r="BF13" s="9"/>
      <c r="BG13" s="9"/>
      <c r="BH13" s="9"/>
      <c r="BI13" s="9"/>
      <c r="BJ13" s="9"/>
      <c r="BK13" s="9"/>
      <c r="BL13" s="9"/>
      <c r="BM13" s="9"/>
      <c r="BN13" s="9"/>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2.85" customHeight="1">
      <c r="A14" s="967"/>
      <c r="B14" s="967"/>
      <c r="C14" s="967"/>
      <c r="D14" s="967"/>
      <c r="E14" s="967"/>
      <c r="F14" s="967"/>
      <c r="G14" s="967"/>
      <c r="H14" s="967"/>
      <c r="I14" s="967"/>
      <c r="J14" s="967"/>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7"/>
      <c r="AL14" s="967"/>
      <c r="AM14" s="967"/>
      <c r="AN14" s="967"/>
      <c r="AO14" s="967"/>
      <c r="AP14" s="967"/>
      <c r="AQ14" s="967"/>
      <c r="AR14" s="967"/>
      <c r="AS14" s="967"/>
      <c r="AT14" s="967"/>
      <c r="AU14" s="967"/>
      <c r="AV14" s="967"/>
      <c r="AW14" s="967"/>
      <c r="AX14" s="967"/>
      <c r="AY14" s="967"/>
      <c r="AZ14" s="967"/>
      <c r="BA14" s="967"/>
      <c r="BB14" s="378"/>
      <c r="BC14" s="378"/>
      <c r="BD14" s="8"/>
      <c r="BE14" s="8"/>
      <c r="BF14" s="8"/>
      <c r="BG14" s="8"/>
      <c r="BH14" s="8"/>
      <c r="BI14" s="8"/>
      <c r="BJ14" s="8"/>
      <c r="BK14" s="8"/>
      <c r="BL14" s="8"/>
      <c r="BM14" s="8"/>
      <c r="BN14" s="8"/>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1" customFormat="1" ht="16.7" customHeight="1">
      <c r="A15" s="957" t="s">
        <v>6</v>
      </c>
      <c r="B15" s="957" t="s">
        <v>7</v>
      </c>
      <c r="C15" s="957" t="s">
        <v>8</v>
      </c>
      <c r="D15" s="957" t="s">
        <v>9</v>
      </c>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57"/>
      <c r="AL15" s="957"/>
      <c r="AM15" s="957"/>
      <c r="AN15" s="957"/>
      <c r="AO15" s="957"/>
      <c r="AP15" s="957"/>
      <c r="AQ15" s="957"/>
      <c r="AR15" s="957"/>
      <c r="AS15" s="957"/>
      <c r="AT15" s="957"/>
      <c r="AU15" s="957"/>
      <c r="AV15" s="957"/>
      <c r="AW15" s="957"/>
      <c r="AX15" s="957"/>
      <c r="AY15" s="957"/>
      <c r="AZ15" s="957"/>
      <c r="BA15" s="957"/>
      <c r="BB15" s="957"/>
      <c r="BC15" s="957"/>
    </row>
    <row r="16" spans="1:256" ht="96.6" customHeight="1">
      <c r="A16" s="957"/>
      <c r="B16" s="957"/>
      <c r="C16" s="957"/>
      <c r="D16" s="957" t="s">
        <v>10</v>
      </c>
      <c r="E16" s="957"/>
      <c r="F16" s="957"/>
      <c r="G16" s="957"/>
      <c r="H16" s="957"/>
      <c r="I16" s="957"/>
      <c r="J16" s="957"/>
      <c r="K16" s="957"/>
      <c r="L16" s="957"/>
      <c r="M16" s="957"/>
      <c r="N16" s="957"/>
      <c r="O16" s="957"/>
      <c r="P16" s="957"/>
      <c r="Q16" s="957"/>
      <c r="R16" s="957"/>
      <c r="S16" s="957"/>
      <c r="T16" s="957"/>
      <c r="U16" s="957"/>
      <c r="V16" s="957" t="s">
        <v>11</v>
      </c>
      <c r="W16" s="957"/>
      <c r="X16" s="957"/>
      <c r="Y16" s="957"/>
      <c r="Z16" s="957"/>
      <c r="AA16" s="957"/>
      <c r="AB16" s="957"/>
      <c r="AC16" s="957"/>
      <c r="AD16" s="957"/>
      <c r="AE16" s="957"/>
      <c r="AF16" s="957"/>
      <c r="AG16" s="957"/>
      <c r="AH16" s="957" t="s">
        <v>12</v>
      </c>
      <c r="AI16" s="957"/>
      <c r="AJ16" s="957"/>
      <c r="AK16" s="957"/>
      <c r="AL16" s="957"/>
      <c r="AM16" s="957"/>
      <c r="AN16" s="957" t="s">
        <v>13</v>
      </c>
      <c r="AO16" s="957"/>
      <c r="AP16" s="957"/>
      <c r="AQ16" s="957"/>
      <c r="AR16" s="957" t="s">
        <v>14</v>
      </c>
      <c r="AS16" s="957"/>
      <c r="AT16" s="957"/>
      <c r="AU16" s="957"/>
      <c r="AV16" s="957"/>
      <c r="AW16" s="957"/>
      <c r="AX16" s="957" t="s">
        <v>15</v>
      </c>
      <c r="AY16" s="957"/>
      <c r="AZ16" s="957"/>
      <c r="BA16" s="957"/>
      <c r="BB16" s="957" t="s">
        <v>16</v>
      </c>
      <c r="BC16" s="957"/>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2" customFormat="1" ht="198" customHeight="1">
      <c r="A17" s="957"/>
      <c r="B17" s="957"/>
      <c r="C17" s="957"/>
      <c r="D17" s="955" t="s">
        <v>17</v>
      </c>
      <c r="E17" s="955"/>
      <c r="F17" s="955" t="s">
        <v>18</v>
      </c>
      <c r="G17" s="955"/>
      <c r="H17" s="955" t="s">
        <v>19</v>
      </c>
      <c r="I17" s="955"/>
      <c r="J17" s="955"/>
      <c r="K17" s="955"/>
      <c r="L17" s="955" t="s">
        <v>20</v>
      </c>
      <c r="M17" s="955"/>
      <c r="N17" s="955"/>
      <c r="O17" s="955"/>
      <c r="P17" s="955" t="s">
        <v>21</v>
      </c>
      <c r="Q17" s="955"/>
      <c r="R17" s="955" t="s">
        <v>22</v>
      </c>
      <c r="S17" s="955"/>
      <c r="T17" s="955" t="s">
        <v>23</v>
      </c>
      <c r="U17" s="955"/>
      <c r="V17" s="955" t="s">
        <v>24</v>
      </c>
      <c r="W17" s="955"/>
      <c r="X17" s="955" t="s">
        <v>25</v>
      </c>
      <c r="Y17" s="955"/>
      <c r="Z17" s="955" t="s">
        <v>25</v>
      </c>
      <c r="AA17" s="955"/>
      <c r="AB17" s="955" t="s">
        <v>26</v>
      </c>
      <c r="AC17" s="955"/>
      <c r="AD17" s="955" t="s">
        <v>27</v>
      </c>
      <c r="AE17" s="955"/>
      <c r="AF17" s="955" t="s">
        <v>28</v>
      </c>
      <c r="AG17" s="955"/>
      <c r="AH17" s="955" t="s">
        <v>29</v>
      </c>
      <c r="AI17" s="955"/>
      <c r="AJ17" s="955" t="s">
        <v>30</v>
      </c>
      <c r="AK17" s="955"/>
      <c r="AL17" s="955" t="s">
        <v>31</v>
      </c>
      <c r="AM17" s="955"/>
      <c r="AN17" s="955" t="s">
        <v>32</v>
      </c>
      <c r="AO17" s="955"/>
      <c r="AP17" s="955" t="s">
        <v>33</v>
      </c>
      <c r="AQ17" s="955"/>
      <c r="AR17" s="955" t="s">
        <v>34</v>
      </c>
      <c r="AS17" s="955"/>
      <c r="AT17" s="955" t="s">
        <v>35</v>
      </c>
      <c r="AU17" s="955"/>
      <c r="AV17" s="955" t="s">
        <v>36</v>
      </c>
      <c r="AW17" s="955"/>
      <c r="AX17" s="955" t="s">
        <v>37</v>
      </c>
      <c r="AY17" s="955"/>
      <c r="AZ17" s="955" t="s">
        <v>38</v>
      </c>
      <c r="BA17" s="955"/>
      <c r="BB17" s="955" t="s">
        <v>39</v>
      </c>
      <c r="BC17" s="955"/>
    </row>
    <row r="18" spans="1:256" ht="128.25" customHeight="1">
      <c r="A18" s="957"/>
      <c r="B18" s="957"/>
      <c r="C18" s="957"/>
      <c r="D18" s="945" t="s">
        <v>40</v>
      </c>
      <c r="E18" s="945" t="s">
        <v>41</v>
      </c>
      <c r="F18" s="945" t="s">
        <v>40</v>
      </c>
      <c r="G18" s="945" t="s">
        <v>41</v>
      </c>
      <c r="H18" s="945" t="s">
        <v>40</v>
      </c>
      <c r="I18" s="945" t="s">
        <v>41</v>
      </c>
      <c r="J18" s="945" t="s">
        <v>40</v>
      </c>
      <c r="K18" s="945" t="s">
        <v>41</v>
      </c>
      <c r="L18" s="945" t="s">
        <v>40</v>
      </c>
      <c r="M18" s="945" t="s">
        <v>41</v>
      </c>
      <c r="N18" s="945" t="s">
        <v>40</v>
      </c>
      <c r="O18" s="945" t="s">
        <v>41</v>
      </c>
      <c r="P18" s="945" t="s">
        <v>40</v>
      </c>
      <c r="Q18" s="945" t="s">
        <v>41</v>
      </c>
      <c r="R18" s="945" t="s">
        <v>40</v>
      </c>
      <c r="S18" s="945" t="s">
        <v>41</v>
      </c>
      <c r="T18" s="945" t="s">
        <v>40</v>
      </c>
      <c r="U18" s="945" t="s">
        <v>41</v>
      </c>
      <c r="V18" s="945" t="s">
        <v>40</v>
      </c>
      <c r="W18" s="945" t="s">
        <v>41</v>
      </c>
      <c r="X18" s="945" t="s">
        <v>40</v>
      </c>
      <c r="Y18" s="945" t="s">
        <v>41</v>
      </c>
      <c r="Z18" s="945" t="s">
        <v>40</v>
      </c>
      <c r="AA18" s="945" t="s">
        <v>41</v>
      </c>
      <c r="AB18" s="945" t="s">
        <v>40</v>
      </c>
      <c r="AC18" s="945" t="s">
        <v>41</v>
      </c>
      <c r="AD18" s="945" t="s">
        <v>40</v>
      </c>
      <c r="AE18" s="945" t="s">
        <v>41</v>
      </c>
      <c r="AF18" s="945" t="s">
        <v>40</v>
      </c>
      <c r="AG18" s="945" t="s">
        <v>41</v>
      </c>
      <c r="AH18" s="945" t="s">
        <v>40</v>
      </c>
      <c r="AI18" s="945" t="s">
        <v>41</v>
      </c>
      <c r="AJ18" s="945" t="s">
        <v>40</v>
      </c>
      <c r="AK18" s="945" t="s">
        <v>41</v>
      </c>
      <c r="AL18" s="945" t="s">
        <v>40</v>
      </c>
      <c r="AM18" s="945" t="s">
        <v>41</v>
      </c>
      <c r="AN18" s="945" t="s">
        <v>40</v>
      </c>
      <c r="AO18" s="945" t="s">
        <v>41</v>
      </c>
      <c r="AP18" s="945" t="s">
        <v>40</v>
      </c>
      <c r="AQ18" s="945" t="s">
        <v>41</v>
      </c>
      <c r="AR18" s="945" t="s">
        <v>40</v>
      </c>
      <c r="AS18" s="945" t="s">
        <v>41</v>
      </c>
      <c r="AT18" s="945" t="s">
        <v>40</v>
      </c>
      <c r="AU18" s="945" t="s">
        <v>41</v>
      </c>
      <c r="AV18" s="945" t="s">
        <v>40</v>
      </c>
      <c r="AW18" s="945" t="s">
        <v>41</v>
      </c>
      <c r="AX18" s="945" t="s">
        <v>40</v>
      </c>
      <c r="AY18" s="945" t="s">
        <v>41</v>
      </c>
      <c r="AZ18" s="945" t="s">
        <v>40</v>
      </c>
      <c r="BA18" s="945" t="s">
        <v>41</v>
      </c>
      <c r="BB18" s="945" t="s">
        <v>40</v>
      </c>
      <c r="BC18" s="945" t="s">
        <v>41</v>
      </c>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7.25" customHeight="1">
      <c r="A19" s="944"/>
      <c r="B19" s="944"/>
      <c r="C19" s="944"/>
      <c r="D19" s="956" t="s">
        <v>42</v>
      </c>
      <c r="E19" s="956"/>
      <c r="F19" s="956"/>
      <c r="G19" s="956"/>
      <c r="H19" s="956"/>
      <c r="I19" s="956"/>
      <c r="J19" s="956"/>
      <c r="K19" s="956"/>
      <c r="L19" s="956"/>
      <c r="M19" s="956"/>
      <c r="N19" s="956"/>
      <c r="O19" s="956"/>
      <c r="P19" s="956"/>
      <c r="Q19" s="956"/>
      <c r="R19" s="956"/>
      <c r="S19" s="956"/>
      <c r="T19" s="956"/>
      <c r="U19" s="956"/>
      <c r="V19" s="957" t="s">
        <v>42</v>
      </c>
      <c r="W19" s="957"/>
      <c r="X19" s="957"/>
      <c r="Y19" s="957"/>
      <c r="Z19" s="957"/>
      <c r="AA19" s="957"/>
      <c r="AB19" s="957"/>
      <c r="AC19" s="957"/>
      <c r="AD19" s="957"/>
      <c r="AE19" s="957"/>
      <c r="AF19" s="288"/>
      <c r="AG19" s="288"/>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7.25" customHeight="1">
      <c r="A20" s="944"/>
      <c r="B20" s="944"/>
      <c r="C20" s="944"/>
      <c r="D20" s="952" t="s">
        <v>43</v>
      </c>
      <c r="E20" s="952"/>
      <c r="F20" s="952" t="s">
        <v>43</v>
      </c>
      <c r="G20" s="952"/>
      <c r="H20" s="952" t="s">
        <v>43</v>
      </c>
      <c r="I20" s="952"/>
      <c r="J20" s="954">
        <v>0.4</v>
      </c>
      <c r="K20" s="954"/>
      <c r="L20" s="952" t="s">
        <v>43</v>
      </c>
      <c r="M20" s="952"/>
      <c r="N20" s="954">
        <v>0.4</v>
      </c>
      <c r="O20" s="954"/>
      <c r="P20" s="350"/>
      <c r="Q20" s="350"/>
      <c r="R20" s="350"/>
      <c r="S20" s="350"/>
      <c r="T20" s="350"/>
      <c r="U20" s="350"/>
      <c r="V20" s="952" t="s">
        <v>43</v>
      </c>
      <c r="W20" s="952"/>
      <c r="X20" s="952" t="s">
        <v>44</v>
      </c>
      <c r="Y20" s="952"/>
      <c r="Z20" s="952" t="s">
        <v>43</v>
      </c>
      <c r="AA20" s="952"/>
      <c r="AB20" s="954" t="s">
        <v>43</v>
      </c>
      <c r="AC20" s="954"/>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6" customFormat="1" ht="15.75">
      <c r="A21" s="247">
        <v>1</v>
      </c>
      <c r="B21" s="240">
        <v>2</v>
      </c>
      <c r="C21" s="247">
        <v>3</v>
      </c>
      <c r="D21" s="340" t="s">
        <v>45</v>
      </c>
      <c r="E21" s="340" t="s">
        <v>46</v>
      </c>
      <c r="F21" s="340" t="s">
        <v>47</v>
      </c>
      <c r="G21" s="340" t="s">
        <v>48</v>
      </c>
      <c r="H21" s="340" t="s">
        <v>49</v>
      </c>
      <c r="I21" s="340" t="s">
        <v>50</v>
      </c>
      <c r="J21" s="340" t="s">
        <v>51</v>
      </c>
      <c r="K21" s="340" t="s">
        <v>52</v>
      </c>
      <c r="L21" s="340" t="s">
        <v>53</v>
      </c>
      <c r="M21" s="340" t="s">
        <v>54</v>
      </c>
      <c r="N21" s="340" t="s">
        <v>55</v>
      </c>
      <c r="O21" s="340" t="s">
        <v>56</v>
      </c>
      <c r="P21" s="340" t="s">
        <v>57</v>
      </c>
      <c r="Q21" s="340" t="s">
        <v>58</v>
      </c>
      <c r="R21" s="340" t="s">
        <v>59</v>
      </c>
      <c r="S21" s="340" t="s">
        <v>60</v>
      </c>
      <c r="T21" s="340" t="s">
        <v>61</v>
      </c>
      <c r="U21" s="340" t="s">
        <v>62</v>
      </c>
      <c r="V21" s="340" t="s">
        <v>63</v>
      </c>
      <c r="W21" s="340" t="s">
        <v>64</v>
      </c>
      <c r="X21" s="340" t="s">
        <v>65</v>
      </c>
      <c r="Y21" s="340" t="s">
        <v>66</v>
      </c>
      <c r="Z21" s="340" t="s">
        <v>67</v>
      </c>
      <c r="AA21" s="340" t="s">
        <v>68</v>
      </c>
      <c r="AB21" s="340" t="s">
        <v>69</v>
      </c>
      <c r="AC21" s="340" t="s">
        <v>70</v>
      </c>
      <c r="AD21" s="340" t="s">
        <v>71</v>
      </c>
      <c r="AE21" s="340" t="s">
        <v>72</v>
      </c>
      <c r="AF21" s="340" t="s">
        <v>73</v>
      </c>
      <c r="AG21" s="340" t="s">
        <v>72</v>
      </c>
      <c r="AH21" s="340" t="s">
        <v>74</v>
      </c>
      <c r="AI21" s="340" t="s">
        <v>75</v>
      </c>
      <c r="AJ21" s="340" t="s">
        <v>76</v>
      </c>
      <c r="AK21" s="340" t="s">
        <v>77</v>
      </c>
      <c r="AL21" s="340" t="s">
        <v>78</v>
      </c>
      <c r="AM21" s="340" t="s">
        <v>79</v>
      </c>
      <c r="AN21" s="340" t="s">
        <v>80</v>
      </c>
      <c r="AO21" s="340" t="s">
        <v>81</v>
      </c>
      <c r="AP21" s="340" t="s">
        <v>82</v>
      </c>
      <c r="AQ21" s="340" t="s">
        <v>83</v>
      </c>
      <c r="AR21" s="340" t="s">
        <v>84</v>
      </c>
      <c r="AS21" s="340" t="s">
        <v>85</v>
      </c>
      <c r="AT21" s="340" t="s">
        <v>86</v>
      </c>
      <c r="AU21" s="340" t="s">
        <v>87</v>
      </c>
      <c r="AV21" s="340" t="s">
        <v>88</v>
      </c>
      <c r="AW21" s="340" t="s">
        <v>89</v>
      </c>
      <c r="AX21" s="340" t="s">
        <v>90</v>
      </c>
      <c r="AY21" s="340" t="s">
        <v>91</v>
      </c>
      <c r="AZ21" s="340" t="s">
        <v>92</v>
      </c>
      <c r="BA21" s="340" t="s">
        <v>93</v>
      </c>
      <c r="BB21" s="340" t="s">
        <v>94</v>
      </c>
      <c r="BC21" s="340" t="s">
        <v>95</v>
      </c>
    </row>
    <row r="22" spans="1:256" s="246" customFormat="1" ht="20.25" customHeight="1">
      <c r="A22" s="242">
        <v>0</v>
      </c>
      <c r="B22" s="243" t="s">
        <v>96</v>
      </c>
      <c r="C22" s="244" t="s">
        <v>97</v>
      </c>
      <c r="D22" s="244">
        <f>SUM(D23:D28)</f>
        <v>0</v>
      </c>
      <c r="E22" s="318" t="s">
        <v>97</v>
      </c>
      <c r="F22" s="244">
        <f>SUM(F23:F28)</f>
        <v>0</v>
      </c>
      <c r="G22" s="318" t="s">
        <v>97</v>
      </c>
      <c r="H22" s="244">
        <f>SUM(H23:H28)</f>
        <v>0</v>
      </c>
      <c r="I22" s="318" t="s">
        <v>97</v>
      </c>
      <c r="J22" s="244">
        <f>SUM(J23:J28)</f>
        <v>0</v>
      </c>
      <c r="K22" s="318" t="s">
        <v>97</v>
      </c>
      <c r="L22" s="244">
        <f>SUM(L23:L28)</f>
        <v>0</v>
      </c>
      <c r="M22" s="318" t="s">
        <v>97</v>
      </c>
      <c r="N22" s="244">
        <f>SUM(N23:N28)</f>
        <v>0</v>
      </c>
      <c r="O22" s="318" t="s">
        <v>97</v>
      </c>
      <c r="P22" s="244">
        <f>SUM(P23:P28)</f>
        <v>0</v>
      </c>
      <c r="Q22" s="318" t="s">
        <v>97</v>
      </c>
      <c r="R22" s="244">
        <f>SUM(R23:R28)</f>
        <v>0</v>
      </c>
      <c r="S22" s="318" t="s">
        <v>97</v>
      </c>
      <c r="T22" s="244">
        <f>SUM(T23:T28)</f>
        <v>0</v>
      </c>
      <c r="U22" s="318" t="s">
        <v>97</v>
      </c>
      <c r="V22" s="244">
        <f>SUM(V23:V28)</f>
        <v>0</v>
      </c>
      <c r="W22" s="318" t="s">
        <v>97</v>
      </c>
      <c r="X22" s="244">
        <f>SUM(X23:X28)</f>
        <v>11.15</v>
      </c>
      <c r="Y22" s="244" t="s">
        <v>97</v>
      </c>
      <c r="Z22" s="244">
        <f>SUM(Z23:Z28)</f>
        <v>0</v>
      </c>
      <c r="AA22" s="318" t="s">
        <v>97</v>
      </c>
      <c r="AB22" s="342">
        <f>SUM(AB23:AB28)</f>
        <v>0</v>
      </c>
      <c r="AC22" s="318" t="s">
        <v>97</v>
      </c>
      <c r="AD22" s="244">
        <f>SUM(AD23:AD28)</f>
        <v>0</v>
      </c>
      <c r="AE22" s="318" t="s">
        <v>97</v>
      </c>
      <c r="AF22" s="244">
        <f>SUM(AF23:AF28)</f>
        <v>0</v>
      </c>
      <c r="AG22" s="318" t="s">
        <v>97</v>
      </c>
      <c r="AH22" s="244">
        <f>SUM(AH23:AH28)</f>
        <v>0</v>
      </c>
      <c r="AI22" s="318" t="s">
        <v>97</v>
      </c>
      <c r="AJ22" s="244">
        <f>SUM(AJ23:AJ28)</f>
        <v>0</v>
      </c>
      <c r="AK22" s="318" t="s">
        <v>97</v>
      </c>
      <c r="AL22" s="342">
        <f>SUM(AL23:AL28)</f>
        <v>302</v>
      </c>
      <c r="AM22" s="342" t="s">
        <v>97</v>
      </c>
      <c r="AN22" s="244">
        <f>SUM(AN23:AN28)</f>
        <v>0</v>
      </c>
      <c r="AO22" s="318" t="s">
        <v>97</v>
      </c>
      <c r="AP22" s="244">
        <f>SUM(AP23:AP28)</f>
        <v>0</v>
      </c>
      <c r="AQ22" s="318" t="s">
        <v>97</v>
      </c>
      <c r="AR22" s="244">
        <f>SUM(AR23:AR28)</f>
        <v>0</v>
      </c>
      <c r="AS22" s="318" t="s">
        <v>97</v>
      </c>
      <c r="AT22" s="244">
        <f>SUM(AT23:AT28)</f>
        <v>0</v>
      </c>
      <c r="AU22" s="318" t="s">
        <v>97</v>
      </c>
      <c r="AV22" s="244">
        <f>SUM(AV23:AV28)</f>
        <v>0</v>
      </c>
      <c r="AW22" s="318" t="s">
        <v>97</v>
      </c>
      <c r="AX22" s="244">
        <f>SUM(AX23:AX28)</f>
        <v>0</v>
      </c>
      <c r="AY22" s="318" t="s">
        <v>97</v>
      </c>
      <c r="AZ22" s="343">
        <f>AZ24+AZ28+AZ25</f>
        <v>17.063000000000002</v>
      </c>
      <c r="BA22" s="343" t="s">
        <v>97</v>
      </c>
      <c r="BB22" s="244">
        <f>SUM(BB23:BB28)</f>
        <v>0</v>
      </c>
      <c r="BC22" s="318" t="s">
        <v>97</v>
      </c>
    </row>
    <row r="23" spans="1:256" s="246" customFormat="1" ht="20.25" customHeight="1">
      <c r="A23" s="247" t="s">
        <v>98</v>
      </c>
      <c r="B23" s="946" t="s">
        <v>99</v>
      </c>
      <c r="C23" s="252" t="s">
        <v>97</v>
      </c>
      <c r="D23" s="344">
        <f>D29</f>
        <v>0</v>
      </c>
      <c r="E23" s="252" t="s">
        <v>97</v>
      </c>
      <c r="F23" s="344">
        <f>F29</f>
        <v>0</v>
      </c>
      <c r="G23" s="252" t="s">
        <v>97</v>
      </c>
      <c r="H23" s="344">
        <f>H29</f>
        <v>0</v>
      </c>
      <c r="I23" s="252" t="s">
        <v>97</v>
      </c>
      <c r="J23" s="344">
        <f>J29</f>
        <v>0</v>
      </c>
      <c r="K23" s="252" t="s">
        <v>97</v>
      </c>
      <c r="L23" s="344">
        <f>L29</f>
        <v>0</v>
      </c>
      <c r="M23" s="252" t="s">
        <v>97</v>
      </c>
      <c r="N23" s="344">
        <f>N29</f>
        <v>0</v>
      </c>
      <c r="O23" s="252" t="s">
        <v>97</v>
      </c>
      <c r="P23" s="344">
        <f>P29</f>
        <v>0</v>
      </c>
      <c r="Q23" s="252" t="s">
        <v>97</v>
      </c>
      <c r="R23" s="344">
        <f>R29</f>
        <v>0</v>
      </c>
      <c r="S23" s="252" t="s">
        <v>97</v>
      </c>
      <c r="T23" s="344">
        <f>T29</f>
        <v>0</v>
      </c>
      <c r="U23" s="252" t="s">
        <v>97</v>
      </c>
      <c r="V23" s="344">
        <f>V29</f>
        <v>0</v>
      </c>
      <c r="W23" s="252" t="s">
        <v>97</v>
      </c>
      <c r="X23" s="344">
        <f>X29</f>
        <v>0</v>
      </c>
      <c r="Y23" s="344" t="s">
        <v>97</v>
      </c>
      <c r="Z23" s="344">
        <f>Z29</f>
        <v>0</v>
      </c>
      <c r="AA23" s="252" t="s">
        <v>97</v>
      </c>
      <c r="AB23" s="344">
        <f>AB29</f>
        <v>0</v>
      </c>
      <c r="AC23" s="252" t="s">
        <v>97</v>
      </c>
      <c r="AD23" s="344">
        <f>AD29</f>
        <v>0</v>
      </c>
      <c r="AE23" s="252" t="s">
        <v>97</v>
      </c>
      <c r="AF23" s="344">
        <f>AF29</f>
        <v>0</v>
      </c>
      <c r="AG23" s="252" t="s">
        <v>97</v>
      </c>
      <c r="AH23" s="344">
        <f>AH29</f>
        <v>0</v>
      </c>
      <c r="AI23" s="252" t="s">
        <v>97</v>
      </c>
      <c r="AJ23" s="344">
        <f>AJ29</f>
        <v>0</v>
      </c>
      <c r="AK23" s="252" t="s">
        <v>97</v>
      </c>
      <c r="AL23" s="345" t="str">
        <f>AL29</f>
        <v>нд</v>
      </c>
      <c r="AM23" s="345" t="s">
        <v>97</v>
      </c>
      <c r="AN23" s="344">
        <f>AN29</f>
        <v>0</v>
      </c>
      <c r="AO23" s="252" t="s">
        <v>97</v>
      </c>
      <c r="AP23" s="344">
        <f>AP29</f>
        <v>0</v>
      </c>
      <c r="AQ23" s="252" t="s">
        <v>97</v>
      </c>
      <c r="AR23" s="344">
        <f>AR29</f>
        <v>0</v>
      </c>
      <c r="AS23" s="252" t="s">
        <v>97</v>
      </c>
      <c r="AT23" s="344">
        <f>AT29</f>
        <v>0</v>
      </c>
      <c r="AU23" s="252" t="s">
        <v>97</v>
      </c>
      <c r="AV23" s="344">
        <f>AV29</f>
        <v>0</v>
      </c>
      <c r="AW23" s="252" t="s">
        <v>97</v>
      </c>
      <c r="AX23" s="344">
        <f>AX29</f>
        <v>0</v>
      </c>
      <c r="AY23" s="252" t="s">
        <v>97</v>
      </c>
      <c r="AZ23" s="344">
        <f>AZ29</f>
        <v>0</v>
      </c>
      <c r="BA23" s="344" t="s">
        <v>97</v>
      </c>
      <c r="BB23" s="344">
        <f>BB29</f>
        <v>0</v>
      </c>
      <c r="BC23" s="252" t="s">
        <v>97</v>
      </c>
    </row>
    <row r="24" spans="1:256" s="246" customFormat="1" ht="35.25" customHeight="1">
      <c r="A24" s="247" t="s">
        <v>100</v>
      </c>
      <c r="B24" s="946" t="s">
        <v>101</v>
      </c>
      <c r="C24" s="252" t="s">
        <v>97</v>
      </c>
      <c r="D24" s="344">
        <f>D49</f>
        <v>0</v>
      </c>
      <c r="E24" s="252" t="s">
        <v>97</v>
      </c>
      <c r="F24" s="344">
        <f>F49</f>
        <v>0</v>
      </c>
      <c r="G24" s="252" t="s">
        <v>97</v>
      </c>
      <c r="H24" s="344">
        <f>H49</f>
        <v>0</v>
      </c>
      <c r="I24" s="252" t="s">
        <v>97</v>
      </c>
      <c r="J24" s="344">
        <f>J49</f>
        <v>0</v>
      </c>
      <c r="K24" s="252" t="s">
        <v>97</v>
      </c>
      <c r="L24" s="344">
        <f>L49</f>
        <v>0</v>
      </c>
      <c r="M24" s="252" t="s">
        <v>97</v>
      </c>
      <c r="N24" s="344">
        <f>N49</f>
        <v>0</v>
      </c>
      <c r="O24" s="252" t="s">
        <v>97</v>
      </c>
      <c r="P24" s="344">
        <f>P49</f>
        <v>0</v>
      </c>
      <c r="Q24" s="252" t="s">
        <v>97</v>
      </c>
      <c r="R24" s="344">
        <f>R49</f>
        <v>0</v>
      </c>
      <c r="S24" s="252" t="s">
        <v>97</v>
      </c>
      <c r="T24" s="344">
        <f>T49</f>
        <v>0</v>
      </c>
      <c r="U24" s="252" t="s">
        <v>97</v>
      </c>
      <c r="V24" s="344">
        <f>V49</f>
        <v>0</v>
      </c>
      <c r="W24" s="252" t="s">
        <v>97</v>
      </c>
      <c r="X24" s="344">
        <f>X49</f>
        <v>11.15</v>
      </c>
      <c r="Y24" s="344" t="s">
        <v>97</v>
      </c>
      <c r="Z24" s="344">
        <f>Z49</f>
        <v>0</v>
      </c>
      <c r="AA24" s="252" t="s">
        <v>97</v>
      </c>
      <c r="AB24" s="344">
        <f>AB49</f>
        <v>0</v>
      </c>
      <c r="AC24" s="252" t="s">
        <v>97</v>
      </c>
      <c r="AD24" s="344">
        <f>AD49</f>
        <v>0</v>
      </c>
      <c r="AE24" s="252" t="s">
        <v>97</v>
      </c>
      <c r="AF24" s="344">
        <f>AF49</f>
        <v>0</v>
      </c>
      <c r="AG24" s="252" t="s">
        <v>97</v>
      </c>
      <c r="AH24" s="344">
        <f>AH49</f>
        <v>0</v>
      </c>
      <c r="AI24" s="252" t="s">
        <v>97</v>
      </c>
      <c r="AJ24" s="344">
        <f>AJ49</f>
        <v>0</v>
      </c>
      <c r="AK24" s="252" t="s">
        <v>97</v>
      </c>
      <c r="AL24" s="345">
        <f>AL49</f>
        <v>302</v>
      </c>
      <c r="AM24" s="345" t="s">
        <v>97</v>
      </c>
      <c r="AN24" s="344">
        <f>AN49</f>
        <v>0</v>
      </c>
      <c r="AO24" s="252" t="s">
        <v>97</v>
      </c>
      <c r="AP24" s="344">
        <f>AP49</f>
        <v>0</v>
      </c>
      <c r="AQ24" s="252" t="s">
        <v>97</v>
      </c>
      <c r="AR24" s="344">
        <f>AR49</f>
        <v>0</v>
      </c>
      <c r="AS24" s="252" t="s">
        <v>97</v>
      </c>
      <c r="AT24" s="344">
        <f>AT49</f>
        <v>0</v>
      </c>
      <c r="AU24" s="252" t="s">
        <v>97</v>
      </c>
      <c r="AV24" s="344">
        <f>AV49</f>
        <v>0</v>
      </c>
      <c r="AW24" s="252" t="s">
        <v>97</v>
      </c>
      <c r="AX24" s="344">
        <f>AX49</f>
        <v>0</v>
      </c>
      <c r="AY24" s="252" t="s">
        <v>97</v>
      </c>
      <c r="AZ24" s="344">
        <f>AZ49</f>
        <v>12.733000000000001</v>
      </c>
      <c r="BA24" s="344" t="s">
        <v>97</v>
      </c>
      <c r="BB24" s="344">
        <f>BB49</f>
        <v>0</v>
      </c>
      <c r="BC24" s="252" t="s">
        <v>97</v>
      </c>
    </row>
    <row r="25" spans="1:256" s="246" customFormat="1" ht="50.25" customHeight="1">
      <c r="A25" s="247" t="s">
        <v>102</v>
      </c>
      <c r="B25" s="946" t="s">
        <v>103</v>
      </c>
      <c r="C25" s="252" t="s">
        <v>97</v>
      </c>
      <c r="D25" s="344">
        <f>D73</f>
        <v>0</v>
      </c>
      <c r="E25" s="252" t="s">
        <v>97</v>
      </c>
      <c r="F25" s="344">
        <f>F73</f>
        <v>0</v>
      </c>
      <c r="G25" s="252" t="s">
        <v>97</v>
      </c>
      <c r="H25" s="344">
        <f>H73</f>
        <v>0</v>
      </c>
      <c r="I25" s="252" t="s">
        <v>97</v>
      </c>
      <c r="J25" s="344">
        <f>J73</f>
        <v>0</v>
      </c>
      <c r="K25" s="252" t="s">
        <v>97</v>
      </c>
      <c r="L25" s="344">
        <f>L73</f>
        <v>0</v>
      </c>
      <c r="M25" s="252" t="s">
        <v>97</v>
      </c>
      <c r="N25" s="344">
        <f>N73</f>
        <v>0</v>
      </c>
      <c r="O25" s="252" t="s">
        <v>97</v>
      </c>
      <c r="P25" s="344">
        <f>P73</f>
        <v>0</v>
      </c>
      <c r="Q25" s="252" t="s">
        <v>97</v>
      </c>
      <c r="R25" s="344">
        <f>R73</f>
        <v>0</v>
      </c>
      <c r="S25" s="252" t="s">
        <v>97</v>
      </c>
      <c r="T25" s="344">
        <f>T73</f>
        <v>0</v>
      </c>
      <c r="U25" s="252" t="s">
        <v>97</v>
      </c>
      <c r="V25" s="344">
        <f>V73</f>
        <v>0</v>
      </c>
      <c r="W25" s="252" t="s">
        <v>97</v>
      </c>
      <c r="X25" s="344">
        <f>X73</f>
        <v>0</v>
      </c>
      <c r="Y25" s="344" t="s">
        <v>97</v>
      </c>
      <c r="Z25" s="344">
        <f>Z73</f>
        <v>0</v>
      </c>
      <c r="AA25" s="252" t="s">
        <v>97</v>
      </c>
      <c r="AB25" s="344">
        <f>AB73</f>
        <v>0</v>
      </c>
      <c r="AC25" s="252" t="s">
        <v>97</v>
      </c>
      <c r="AD25" s="344">
        <f>AD73</f>
        <v>0</v>
      </c>
      <c r="AE25" s="252" t="s">
        <v>97</v>
      </c>
      <c r="AF25" s="344">
        <f>AF73</f>
        <v>0</v>
      </c>
      <c r="AG25" s="252" t="s">
        <v>97</v>
      </c>
      <c r="AH25" s="344">
        <f>AH73</f>
        <v>0</v>
      </c>
      <c r="AI25" s="252" t="s">
        <v>97</v>
      </c>
      <c r="AJ25" s="344">
        <f>AJ73</f>
        <v>0</v>
      </c>
      <c r="AK25" s="252" t="s">
        <v>97</v>
      </c>
      <c r="AL25" s="252" t="s">
        <v>97</v>
      </c>
      <c r="AM25" s="345" t="s">
        <v>97</v>
      </c>
      <c r="AN25" s="344">
        <f>AN73</f>
        <v>0</v>
      </c>
      <c r="AO25" s="252" t="s">
        <v>97</v>
      </c>
      <c r="AP25" s="344">
        <f>AP73</f>
        <v>0</v>
      </c>
      <c r="AQ25" s="252" t="s">
        <v>97</v>
      </c>
      <c r="AR25" s="344">
        <f>AR73</f>
        <v>0</v>
      </c>
      <c r="AS25" s="252" t="s">
        <v>97</v>
      </c>
      <c r="AT25" s="344">
        <f>AT73</f>
        <v>0</v>
      </c>
      <c r="AU25" s="252" t="s">
        <v>97</v>
      </c>
      <c r="AV25" s="344">
        <f>AV73</f>
        <v>0</v>
      </c>
      <c r="AW25" s="252" t="s">
        <v>97</v>
      </c>
      <c r="AX25" s="344">
        <f>AX73</f>
        <v>0</v>
      </c>
      <c r="AY25" s="252" t="s">
        <v>97</v>
      </c>
      <c r="AZ25" s="344">
        <v>0</v>
      </c>
      <c r="BA25" s="344" t="s">
        <v>97</v>
      </c>
      <c r="BB25" s="344">
        <f>BB73</f>
        <v>0</v>
      </c>
      <c r="BC25" s="252" t="s">
        <v>97</v>
      </c>
    </row>
    <row r="26" spans="1:256" s="246" customFormat="1" ht="37.9" customHeight="1">
      <c r="A26" s="247" t="s">
        <v>104</v>
      </c>
      <c r="B26" s="946" t="s">
        <v>105</v>
      </c>
      <c r="C26" s="252" t="s">
        <v>97</v>
      </c>
      <c r="D26" s="344">
        <f>D76</f>
        <v>0</v>
      </c>
      <c r="E26" s="252" t="s">
        <v>97</v>
      </c>
      <c r="F26" s="344">
        <f>F76</f>
        <v>0</v>
      </c>
      <c r="G26" s="252" t="s">
        <v>97</v>
      </c>
      <c r="H26" s="344">
        <f>H76</f>
        <v>0</v>
      </c>
      <c r="I26" s="252" t="s">
        <v>97</v>
      </c>
      <c r="J26" s="344">
        <f>J76</f>
        <v>0</v>
      </c>
      <c r="K26" s="252" t="s">
        <v>97</v>
      </c>
      <c r="L26" s="344">
        <f>L76</f>
        <v>0</v>
      </c>
      <c r="M26" s="252" t="s">
        <v>97</v>
      </c>
      <c r="N26" s="344">
        <f>N76</f>
        <v>0</v>
      </c>
      <c r="O26" s="252" t="s">
        <v>97</v>
      </c>
      <c r="P26" s="344">
        <f>P76</f>
        <v>0</v>
      </c>
      <c r="Q26" s="252" t="s">
        <v>97</v>
      </c>
      <c r="R26" s="344">
        <f>R76</f>
        <v>0</v>
      </c>
      <c r="S26" s="252" t="s">
        <v>97</v>
      </c>
      <c r="T26" s="344">
        <f>T76</f>
        <v>0</v>
      </c>
      <c r="U26" s="252" t="s">
        <v>97</v>
      </c>
      <c r="V26" s="344">
        <f>V76</f>
        <v>0</v>
      </c>
      <c r="W26" s="252" t="s">
        <v>97</v>
      </c>
      <c r="X26" s="344">
        <f t="shared" ref="X26:Z28" si="0">X76</f>
        <v>0</v>
      </c>
      <c r="Y26" s="344" t="s">
        <v>97</v>
      </c>
      <c r="Z26" s="344">
        <f t="shared" si="0"/>
        <v>0</v>
      </c>
      <c r="AA26" s="252" t="s">
        <v>97</v>
      </c>
      <c r="AB26" s="344">
        <f>AB76</f>
        <v>0</v>
      </c>
      <c r="AC26" s="252" t="s">
        <v>97</v>
      </c>
      <c r="AD26" s="344">
        <f>AD76</f>
        <v>0</v>
      </c>
      <c r="AE26" s="252" t="s">
        <v>97</v>
      </c>
      <c r="AF26" s="344">
        <f>AF76</f>
        <v>0</v>
      </c>
      <c r="AG26" s="252" t="s">
        <v>97</v>
      </c>
      <c r="AH26" s="344">
        <f>AH76</f>
        <v>0</v>
      </c>
      <c r="AI26" s="252" t="s">
        <v>97</v>
      </c>
      <c r="AJ26" s="344">
        <f>AJ76</f>
        <v>0</v>
      </c>
      <c r="AK26" s="252" t="s">
        <v>97</v>
      </c>
      <c r="AL26" s="252" t="s">
        <v>97</v>
      </c>
      <c r="AM26" s="345" t="s">
        <v>97</v>
      </c>
      <c r="AN26" s="344">
        <f>AN76</f>
        <v>0</v>
      </c>
      <c r="AO26" s="252" t="s">
        <v>97</v>
      </c>
      <c r="AP26" s="344">
        <f>AP76</f>
        <v>0</v>
      </c>
      <c r="AQ26" s="252" t="s">
        <v>97</v>
      </c>
      <c r="AR26" s="344">
        <f>AR76</f>
        <v>0</v>
      </c>
      <c r="AS26" s="252" t="s">
        <v>97</v>
      </c>
      <c r="AT26" s="344">
        <f>AT76</f>
        <v>0</v>
      </c>
      <c r="AU26" s="252" t="s">
        <v>97</v>
      </c>
      <c r="AV26" s="344">
        <f>AV76</f>
        <v>0</v>
      </c>
      <c r="AW26" s="252" t="s">
        <v>97</v>
      </c>
      <c r="AX26" s="344">
        <f>AX76</f>
        <v>0</v>
      </c>
      <c r="AY26" s="252" t="s">
        <v>97</v>
      </c>
      <c r="AZ26" s="344">
        <f t="shared" ref="AZ26:BB27" si="1">AZ76</f>
        <v>0</v>
      </c>
      <c r="BA26" s="344" t="s">
        <v>97</v>
      </c>
      <c r="BB26" s="344">
        <f t="shared" si="1"/>
        <v>0</v>
      </c>
      <c r="BC26" s="252" t="s">
        <v>97</v>
      </c>
    </row>
    <row r="27" spans="1:256" s="246" customFormat="1" ht="35.25" customHeight="1">
      <c r="A27" s="247" t="s">
        <v>106</v>
      </c>
      <c r="B27" s="946" t="s">
        <v>107</v>
      </c>
      <c r="C27" s="252" t="s">
        <v>97</v>
      </c>
      <c r="D27" s="344">
        <f>D77</f>
        <v>0</v>
      </c>
      <c r="E27" s="252" t="s">
        <v>97</v>
      </c>
      <c r="F27" s="344">
        <f>F77</f>
        <v>0</v>
      </c>
      <c r="G27" s="252" t="s">
        <v>97</v>
      </c>
      <c r="H27" s="344">
        <f>H77</f>
        <v>0</v>
      </c>
      <c r="I27" s="252" t="s">
        <v>97</v>
      </c>
      <c r="J27" s="344">
        <f>J77</f>
        <v>0</v>
      </c>
      <c r="K27" s="252" t="s">
        <v>97</v>
      </c>
      <c r="L27" s="344">
        <f>L77</f>
        <v>0</v>
      </c>
      <c r="M27" s="252" t="s">
        <v>97</v>
      </c>
      <c r="N27" s="344">
        <f>N77</f>
        <v>0</v>
      </c>
      <c r="O27" s="252" t="s">
        <v>97</v>
      </c>
      <c r="P27" s="344">
        <f>P77</f>
        <v>0</v>
      </c>
      <c r="Q27" s="252" t="s">
        <v>97</v>
      </c>
      <c r="R27" s="344">
        <f>R77</f>
        <v>0</v>
      </c>
      <c r="S27" s="252" t="s">
        <v>97</v>
      </c>
      <c r="T27" s="344">
        <f>T77</f>
        <v>0</v>
      </c>
      <c r="U27" s="252" t="s">
        <v>97</v>
      </c>
      <c r="V27" s="344">
        <f>V77</f>
        <v>0</v>
      </c>
      <c r="W27" s="252" t="s">
        <v>97</v>
      </c>
      <c r="X27" s="344">
        <f t="shared" si="0"/>
        <v>0</v>
      </c>
      <c r="Y27" s="344" t="s">
        <v>97</v>
      </c>
      <c r="Z27" s="344">
        <f t="shared" si="0"/>
        <v>0</v>
      </c>
      <c r="AA27" s="252" t="s">
        <v>97</v>
      </c>
      <c r="AB27" s="344">
        <f>AB77</f>
        <v>0</v>
      </c>
      <c r="AC27" s="252" t="s">
        <v>97</v>
      </c>
      <c r="AD27" s="344">
        <f>AD77</f>
        <v>0</v>
      </c>
      <c r="AE27" s="252" t="s">
        <v>97</v>
      </c>
      <c r="AF27" s="344">
        <f>AF77</f>
        <v>0</v>
      </c>
      <c r="AG27" s="252" t="s">
        <v>97</v>
      </c>
      <c r="AH27" s="344">
        <f>AH77</f>
        <v>0</v>
      </c>
      <c r="AI27" s="252" t="s">
        <v>97</v>
      </c>
      <c r="AJ27" s="344">
        <f>AJ77</f>
        <v>0</v>
      </c>
      <c r="AK27" s="252" t="s">
        <v>97</v>
      </c>
      <c r="AL27" s="252" t="s">
        <v>97</v>
      </c>
      <c r="AM27" s="345" t="s">
        <v>97</v>
      </c>
      <c r="AN27" s="344">
        <f>AN77</f>
        <v>0</v>
      </c>
      <c r="AO27" s="252" t="s">
        <v>97</v>
      </c>
      <c r="AP27" s="344">
        <f>AP77</f>
        <v>0</v>
      </c>
      <c r="AQ27" s="252" t="s">
        <v>97</v>
      </c>
      <c r="AR27" s="344">
        <f>AR77</f>
        <v>0</v>
      </c>
      <c r="AS27" s="252" t="s">
        <v>97</v>
      </c>
      <c r="AT27" s="344">
        <f>AT77</f>
        <v>0</v>
      </c>
      <c r="AU27" s="252" t="s">
        <v>97</v>
      </c>
      <c r="AV27" s="344">
        <f>AV77</f>
        <v>0</v>
      </c>
      <c r="AW27" s="252" t="s">
        <v>97</v>
      </c>
      <c r="AX27" s="344">
        <f>AX77</f>
        <v>0</v>
      </c>
      <c r="AY27" s="252" t="s">
        <v>97</v>
      </c>
      <c r="AZ27" s="344">
        <f t="shared" si="1"/>
        <v>0</v>
      </c>
      <c r="BA27" s="344" t="s">
        <v>97</v>
      </c>
      <c r="BB27" s="344">
        <f t="shared" si="1"/>
        <v>0</v>
      </c>
      <c r="BC27" s="252" t="s">
        <v>97</v>
      </c>
    </row>
    <row r="28" spans="1:256" s="246" customFormat="1" ht="20.25" customHeight="1">
      <c r="A28" s="247" t="s">
        <v>108</v>
      </c>
      <c r="B28" s="946" t="s">
        <v>109</v>
      </c>
      <c r="C28" s="252" t="s">
        <v>97</v>
      </c>
      <c r="D28" s="344">
        <f>D78</f>
        <v>0</v>
      </c>
      <c r="E28" s="252" t="s">
        <v>97</v>
      </c>
      <c r="F28" s="344">
        <f>F78</f>
        <v>0</v>
      </c>
      <c r="G28" s="252" t="s">
        <v>97</v>
      </c>
      <c r="H28" s="344">
        <f>H78</f>
        <v>0</v>
      </c>
      <c r="I28" s="252" t="s">
        <v>97</v>
      </c>
      <c r="J28" s="344">
        <f>J78</f>
        <v>0</v>
      </c>
      <c r="K28" s="252" t="s">
        <v>97</v>
      </c>
      <c r="L28" s="344">
        <f>L78</f>
        <v>0</v>
      </c>
      <c r="M28" s="252" t="s">
        <v>97</v>
      </c>
      <c r="N28" s="344">
        <f>N78</f>
        <v>0</v>
      </c>
      <c r="O28" s="252" t="s">
        <v>97</v>
      </c>
      <c r="P28" s="344">
        <f>P78</f>
        <v>0</v>
      </c>
      <c r="Q28" s="252" t="s">
        <v>97</v>
      </c>
      <c r="R28" s="344">
        <f>R78</f>
        <v>0</v>
      </c>
      <c r="S28" s="252" t="s">
        <v>97</v>
      </c>
      <c r="T28" s="344">
        <f>T78</f>
        <v>0</v>
      </c>
      <c r="U28" s="252" t="s">
        <v>97</v>
      </c>
      <c r="V28" s="344">
        <f>V78</f>
        <v>0</v>
      </c>
      <c r="W28" s="252" t="s">
        <v>97</v>
      </c>
      <c r="X28" s="344">
        <f t="shared" si="0"/>
        <v>0</v>
      </c>
      <c r="Y28" s="344" t="s">
        <v>97</v>
      </c>
      <c r="Z28" s="344">
        <f t="shared" si="0"/>
        <v>0</v>
      </c>
      <c r="AA28" s="252" t="s">
        <v>97</v>
      </c>
      <c r="AB28" s="344">
        <f>AB78</f>
        <v>0</v>
      </c>
      <c r="AC28" s="252" t="s">
        <v>97</v>
      </c>
      <c r="AD28" s="344">
        <f>AD78</f>
        <v>0</v>
      </c>
      <c r="AE28" s="252" t="s">
        <v>97</v>
      </c>
      <c r="AF28" s="344">
        <f>AF78</f>
        <v>0</v>
      </c>
      <c r="AG28" s="252" t="s">
        <v>97</v>
      </c>
      <c r="AH28" s="344">
        <f>AH78</f>
        <v>0</v>
      </c>
      <c r="AI28" s="252" t="s">
        <v>97</v>
      </c>
      <c r="AJ28" s="344">
        <f>AJ78</f>
        <v>0</v>
      </c>
      <c r="AK28" s="252" t="s">
        <v>97</v>
      </c>
      <c r="AL28" s="252" t="s">
        <v>97</v>
      </c>
      <c r="AM28" s="345" t="s">
        <v>97</v>
      </c>
      <c r="AN28" s="344">
        <f>AN78</f>
        <v>0</v>
      </c>
      <c r="AO28" s="252" t="s">
        <v>97</v>
      </c>
      <c r="AP28" s="344">
        <f>AP78</f>
        <v>0</v>
      </c>
      <c r="AQ28" s="252" t="s">
        <v>97</v>
      </c>
      <c r="AR28" s="344">
        <f>AR78</f>
        <v>0</v>
      </c>
      <c r="AS28" s="252" t="s">
        <v>97</v>
      </c>
      <c r="AT28" s="344">
        <f>AT78</f>
        <v>0</v>
      </c>
      <c r="AU28" s="252" t="s">
        <v>97</v>
      </c>
      <c r="AV28" s="344">
        <f>AV78</f>
        <v>0</v>
      </c>
      <c r="AW28" s="252" t="s">
        <v>97</v>
      </c>
      <c r="AX28" s="344">
        <f>AX78</f>
        <v>0</v>
      </c>
      <c r="AY28" s="252" t="s">
        <v>97</v>
      </c>
      <c r="AZ28" s="344">
        <f>AZ78</f>
        <v>4.33</v>
      </c>
      <c r="BA28" s="344" t="s">
        <v>97</v>
      </c>
      <c r="BB28" s="344">
        <f>BB78</f>
        <v>0</v>
      </c>
      <c r="BC28" s="252" t="s">
        <v>97</v>
      </c>
    </row>
    <row r="29" spans="1:256" s="246" customFormat="1" ht="21" customHeight="1">
      <c r="A29" s="238" t="s">
        <v>110</v>
      </c>
      <c r="B29" s="944" t="s">
        <v>111</v>
      </c>
      <c r="C29" s="252" t="s">
        <v>97</v>
      </c>
      <c r="D29" s="344">
        <f>D30</f>
        <v>0</v>
      </c>
      <c r="E29" s="252" t="s">
        <v>97</v>
      </c>
      <c r="F29" s="344">
        <f>F30</f>
        <v>0</v>
      </c>
      <c r="G29" s="252" t="s">
        <v>97</v>
      </c>
      <c r="H29" s="344">
        <f>H30</f>
        <v>0</v>
      </c>
      <c r="I29" s="252" t="s">
        <v>97</v>
      </c>
      <c r="J29" s="344">
        <f>J30</f>
        <v>0</v>
      </c>
      <c r="K29" s="252" t="s">
        <v>97</v>
      </c>
      <c r="L29" s="344">
        <f>L30</f>
        <v>0</v>
      </c>
      <c r="M29" s="252" t="s">
        <v>97</v>
      </c>
      <c r="N29" s="344">
        <f>N30</f>
        <v>0</v>
      </c>
      <c r="O29" s="252" t="s">
        <v>97</v>
      </c>
      <c r="P29" s="344">
        <f>P30</f>
        <v>0</v>
      </c>
      <c r="Q29" s="252" t="s">
        <v>97</v>
      </c>
      <c r="R29" s="344">
        <f>R30</f>
        <v>0</v>
      </c>
      <c r="S29" s="252" t="s">
        <v>97</v>
      </c>
      <c r="T29" s="344">
        <f>T30</f>
        <v>0</v>
      </c>
      <c r="U29" s="252" t="s">
        <v>97</v>
      </c>
      <c r="V29" s="344">
        <f>V30</f>
        <v>0</v>
      </c>
      <c r="W29" s="252" t="s">
        <v>97</v>
      </c>
      <c r="X29" s="344">
        <f>X30</f>
        <v>0</v>
      </c>
      <c r="Y29" s="344" t="s">
        <v>97</v>
      </c>
      <c r="Z29" s="344">
        <f>Z30</f>
        <v>0</v>
      </c>
      <c r="AA29" s="252" t="s">
        <v>97</v>
      </c>
      <c r="AB29" s="344">
        <f>AB30</f>
        <v>0</v>
      </c>
      <c r="AC29" s="252" t="s">
        <v>97</v>
      </c>
      <c r="AD29" s="344">
        <f>AD30</f>
        <v>0</v>
      </c>
      <c r="AE29" s="252" t="s">
        <v>97</v>
      </c>
      <c r="AF29" s="344">
        <f>AF30</f>
        <v>0</v>
      </c>
      <c r="AG29" s="252" t="s">
        <v>97</v>
      </c>
      <c r="AH29" s="344">
        <f>AH30</f>
        <v>0</v>
      </c>
      <c r="AI29" s="252" t="s">
        <v>97</v>
      </c>
      <c r="AJ29" s="344">
        <f>AJ30</f>
        <v>0</v>
      </c>
      <c r="AK29" s="252" t="s">
        <v>97</v>
      </c>
      <c r="AL29" s="252" t="s">
        <v>97</v>
      </c>
      <c r="AM29" s="345" t="s">
        <v>97</v>
      </c>
      <c r="AN29" s="344">
        <f>AN30</f>
        <v>0</v>
      </c>
      <c r="AO29" s="252" t="s">
        <v>97</v>
      </c>
      <c r="AP29" s="344">
        <f>AP30</f>
        <v>0</v>
      </c>
      <c r="AQ29" s="252" t="s">
        <v>97</v>
      </c>
      <c r="AR29" s="344">
        <f>AR30</f>
        <v>0</v>
      </c>
      <c r="AS29" s="252" t="s">
        <v>97</v>
      </c>
      <c r="AT29" s="344">
        <f>AT30</f>
        <v>0</v>
      </c>
      <c r="AU29" s="252" t="s">
        <v>97</v>
      </c>
      <c r="AV29" s="344">
        <f>AV30</f>
        <v>0</v>
      </c>
      <c r="AW29" s="252" t="s">
        <v>97</v>
      </c>
      <c r="AX29" s="344">
        <f>AX30</f>
        <v>0</v>
      </c>
      <c r="AY29" s="252" t="s">
        <v>97</v>
      </c>
      <c r="AZ29" s="344">
        <f>AZ30</f>
        <v>0</v>
      </c>
      <c r="BA29" s="344" t="s">
        <v>97</v>
      </c>
      <c r="BB29" s="344">
        <f>BB30</f>
        <v>0</v>
      </c>
      <c r="BC29" s="252" t="s">
        <v>97</v>
      </c>
    </row>
    <row r="30" spans="1:256" s="246" customFormat="1" ht="44.85" customHeight="1">
      <c r="A30" s="238" t="s">
        <v>112</v>
      </c>
      <c r="B30" s="944" t="s">
        <v>113</v>
      </c>
      <c r="C30" s="252" t="s">
        <v>97</v>
      </c>
      <c r="D30" s="344">
        <f>D31+D32+D33</f>
        <v>0</v>
      </c>
      <c r="E30" s="252" t="s">
        <v>97</v>
      </c>
      <c r="F30" s="344">
        <f>F31+F32+F33</f>
        <v>0</v>
      </c>
      <c r="G30" s="252" t="s">
        <v>97</v>
      </c>
      <c r="H30" s="344">
        <f>H31+H32+H33</f>
        <v>0</v>
      </c>
      <c r="I30" s="252" t="s">
        <v>97</v>
      </c>
      <c r="J30" s="344">
        <f>J31+J32+J33</f>
        <v>0</v>
      </c>
      <c r="K30" s="252" t="s">
        <v>97</v>
      </c>
      <c r="L30" s="344">
        <f>L31+L32+L33</f>
        <v>0</v>
      </c>
      <c r="M30" s="252" t="s">
        <v>97</v>
      </c>
      <c r="N30" s="344">
        <f>N31+N32+N33</f>
        <v>0</v>
      </c>
      <c r="O30" s="252" t="s">
        <v>97</v>
      </c>
      <c r="P30" s="344">
        <f>P31+P32+P33</f>
        <v>0</v>
      </c>
      <c r="Q30" s="252" t="s">
        <v>97</v>
      </c>
      <c r="R30" s="344">
        <f>R31+R32+R33</f>
        <v>0</v>
      </c>
      <c r="S30" s="252" t="s">
        <v>97</v>
      </c>
      <c r="T30" s="344">
        <f>T31+T32+T33</f>
        <v>0</v>
      </c>
      <c r="U30" s="252" t="s">
        <v>97</v>
      </c>
      <c r="V30" s="344">
        <f>V31+V32+V33</f>
        <v>0</v>
      </c>
      <c r="W30" s="252" t="s">
        <v>97</v>
      </c>
      <c r="X30" s="344">
        <f>X31</f>
        <v>0</v>
      </c>
      <c r="Y30" s="344" t="s">
        <v>97</v>
      </c>
      <c r="Z30" s="344">
        <f>Z31+Z32+Z33</f>
        <v>0</v>
      </c>
      <c r="AA30" s="252" t="s">
        <v>97</v>
      </c>
      <c r="AB30" s="344">
        <f>AB31</f>
        <v>0</v>
      </c>
      <c r="AC30" s="252" t="s">
        <v>97</v>
      </c>
      <c r="AD30" s="344">
        <f>AD31+AD32+AD33</f>
        <v>0</v>
      </c>
      <c r="AE30" s="252" t="s">
        <v>97</v>
      </c>
      <c r="AF30" s="344">
        <f>AF31+AF32+AF33</f>
        <v>0</v>
      </c>
      <c r="AG30" s="252" t="s">
        <v>97</v>
      </c>
      <c r="AH30" s="344">
        <f>AH31+AH32+AH33</f>
        <v>0</v>
      </c>
      <c r="AI30" s="252" t="s">
        <v>97</v>
      </c>
      <c r="AJ30" s="344">
        <f>AJ31+AJ32+AJ33</f>
        <v>0</v>
      </c>
      <c r="AK30" s="252" t="s">
        <v>97</v>
      </c>
      <c r="AL30" s="252" t="s">
        <v>97</v>
      </c>
      <c r="AM30" s="345" t="s">
        <v>97</v>
      </c>
      <c r="AN30" s="344">
        <f>AN31+AN32+AN33</f>
        <v>0</v>
      </c>
      <c r="AO30" s="252" t="s">
        <v>97</v>
      </c>
      <c r="AP30" s="344">
        <f>AP31+AP32+AP33</f>
        <v>0</v>
      </c>
      <c r="AQ30" s="252" t="s">
        <v>97</v>
      </c>
      <c r="AR30" s="344">
        <f>AR31+AR32+AR33</f>
        <v>0</v>
      </c>
      <c r="AS30" s="252" t="s">
        <v>97</v>
      </c>
      <c r="AT30" s="344">
        <f>AT31+AT32+AT33</f>
        <v>0</v>
      </c>
      <c r="AU30" s="252" t="s">
        <v>97</v>
      </c>
      <c r="AV30" s="344">
        <f>AV31+AV32+AV33</f>
        <v>0</v>
      </c>
      <c r="AW30" s="252" t="s">
        <v>97</v>
      </c>
      <c r="AX30" s="344">
        <f>AX31+AX32+AX33</f>
        <v>0</v>
      </c>
      <c r="AY30" s="252" t="s">
        <v>97</v>
      </c>
      <c r="AZ30" s="344">
        <f>AZ31</f>
        <v>0</v>
      </c>
      <c r="BA30" s="344" t="s">
        <v>97</v>
      </c>
      <c r="BB30" s="344">
        <f>BB31+BB32+BB33</f>
        <v>0</v>
      </c>
      <c r="BC30" s="252" t="s">
        <v>97</v>
      </c>
    </row>
    <row r="31" spans="1:256" s="246" customFormat="1" ht="51.6" hidden="1" customHeight="1">
      <c r="A31" s="238" t="s">
        <v>114</v>
      </c>
      <c r="B31" s="944" t="s">
        <v>115</v>
      </c>
      <c r="C31" s="252" t="s">
        <v>97</v>
      </c>
      <c r="D31" s="344">
        <f>D32</f>
        <v>0</v>
      </c>
      <c r="E31" s="252" t="s">
        <v>97</v>
      </c>
      <c r="F31" s="344">
        <f>F32</f>
        <v>0</v>
      </c>
      <c r="G31" s="252" t="s">
        <v>97</v>
      </c>
      <c r="H31" s="344">
        <f>H32</f>
        <v>0</v>
      </c>
      <c r="I31" s="252" t="s">
        <v>97</v>
      </c>
      <c r="J31" s="344">
        <f>J32</f>
        <v>0</v>
      </c>
      <c r="K31" s="252" t="s">
        <v>97</v>
      </c>
      <c r="L31" s="344">
        <f>L32</f>
        <v>0</v>
      </c>
      <c r="M31" s="252" t="s">
        <v>97</v>
      </c>
      <c r="N31" s="344">
        <f>N32</f>
        <v>0</v>
      </c>
      <c r="O31" s="252" t="s">
        <v>97</v>
      </c>
      <c r="P31" s="344">
        <f>P32</f>
        <v>0</v>
      </c>
      <c r="Q31" s="252" t="s">
        <v>97</v>
      </c>
      <c r="R31" s="344">
        <f>R32</f>
        <v>0</v>
      </c>
      <c r="S31" s="252" t="s">
        <v>97</v>
      </c>
      <c r="T31" s="344">
        <f>T32</f>
        <v>0</v>
      </c>
      <c r="U31" s="252" t="s">
        <v>97</v>
      </c>
      <c r="V31" s="344">
        <f>V32</f>
        <v>0</v>
      </c>
      <c r="W31" s="252" t="s">
        <v>97</v>
      </c>
      <c r="X31" s="344">
        <f>X32</f>
        <v>0</v>
      </c>
      <c r="Y31" s="344" t="s">
        <v>97</v>
      </c>
      <c r="Z31" s="344">
        <f>Z32</f>
        <v>0</v>
      </c>
      <c r="AA31" s="252" t="s">
        <v>97</v>
      </c>
      <c r="AB31" s="344">
        <f>AB32</f>
        <v>0</v>
      </c>
      <c r="AC31" s="252" t="s">
        <v>97</v>
      </c>
      <c r="AD31" s="344">
        <f>AD32</f>
        <v>0</v>
      </c>
      <c r="AE31" s="252" t="s">
        <v>97</v>
      </c>
      <c r="AF31" s="344">
        <f>AF32</f>
        <v>0</v>
      </c>
      <c r="AG31" s="252" t="s">
        <v>97</v>
      </c>
      <c r="AH31" s="344">
        <f>AH32</f>
        <v>0</v>
      </c>
      <c r="AI31" s="252" t="s">
        <v>97</v>
      </c>
      <c r="AJ31" s="344">
        <f>AJ32</f>
        <v>0</v>
      </c>
      <c r="AK31" s="252" t="s">
        <v>97</v>
      </c>
      <c r="AL31" s="252" t="s">
        <v>97</v>
      </c>
      <c r="AM31" s="345" t="s">
        <v>97</v>
      </c>
      <c r="AN31" s="344">
        <f>AN32</f>
        <v>0</v>
      </c>
      <c r="AO31" s="252" t="s">
        <v>97</v>
      </c>
      <c r="AP31" s="344">
        <f>AP32</f>
        <v>0</v>
      </c>
      <c r="AQ31" s="252" t="s">
        <v>97</v>
      </c>
      <c r="AR31" s="344">
        <f>AR32</f>
        <v>0</v>
      </c>
      <c r="AS31" s="252" t="s">
        <v>97</v>
      </c>
      <c r="AT31" s="344">
        <f>AT32</f>
        <v>0</v>
      </c>
      <c r="AU31" s="252" t="s">
        <v>97</v>
      </c>
      <c r="AV31" s="344">
        <f>AV32</f>
        <v>0</v>
      </c>
      <c r="AW31" s="252" t="s">
        <v>97</v>
      </c>
      <c r="AX31" s="344">
        <f>AX32</f>
        <v>0</v>
      </c>
      <c r="AY31" s="252" t="s">
        <v>97</v>
      </c>
      <c r="AZ31" s="344">
        <f>AZ32</f>
        <v>0</v>
      </c>
      <c r="BA31" s="344" t="s">
        <v>97</v>
      </c>
      <c r="BB31" s="344">
        <f>BB32</f>
        <v>0</v>
      </c>
      <c r="BC31" s="252" t="s">
        <v>97</v>
      </c>
    </row>
    <row r="32" spans="1:256" s="246" customFormat="1" ht="58.35" hidden="1" customHeight="1">
      <c r="A32" s="238" t="s">
        <v>116</v>
      </c>
      <c r="B32" s="944" t="s">
        <v>117</v>
      </c>
      <c r="C32" s="252" t="s">
        <v>97</v>
      </c>
      <c r="D32" s="344">
        <v>0</v>
      </c>
      <c r="E32" s="252" t="s">
        <v>97</v>
      </c>
      <c r="F32" s="344">
        <v>0</v>
      </c>
      <c r="G32" s="252" t="s">
        <v>97</v>
      </c>
      <c r="H32" s="344">
        <v>0</v>
      </c>
      <c r="I32" s="252" t="s">
        <v>97</v>
      </c>
      <c r="J32" s="344">
        <v>0</v>
      </c>
      <c r="K32" s="252" t="s">
        <v>97</v>
      </c>
      <c r="L32" s="344">
        <v>0</v>
      </c>
      <c r="M32" s="252" t="s">
        <v>97</v>
      </c>
      <c r="N32" s="344">
        <v>0</v>
      </c>
      <c r="O32" s="252" t="s">
        <v>97</v>
      </c>
      <c r="P32" s="344">
        <v>0</v>
      </c>
      <c r="Q32" s="252" t="s">
        <v>97</v>
      </c>
      <c r="R32" s="344">
        <v>0</v>
      </c>
      <c r="S32" s="252" t="s">
        <v>97</v>
      </c>
      <c r="T32" s="344">
        <v>0</v>
      </c>
      <c r="U32" s="252" t="s">
        <v>97</v>
      </c>
      <c r="V32" s="344">
        <v>0</v>
      </c>
      <c r="W32" s="252" t="s">
        <v>97</v>
      </c>
      <c r="X32" s="344">
        <v>0</v>
      </c>
      <c r="Y32" s="344" t="s">
        <v>97</v>
      </c>
      <c r="Z32" s="344">
        <v>0</v>
      </c>
      <c r="AA32" s="252" t="s">
        <v>97</v>
      </c>
      <c r="AB32" s="344">
        <v>0</v>
      </c>
      <c r="AC32" s="252" t="s">
        <v>97</v>
      </c>
      <c r="AD32" s="344">
        <v>0</v>
      </c>
      <c r="AE32" s="252" t="s">
        <v>97</v>
      </c>
      <c r="AF32" s="344">
        <v>0</v>
      </c>
      <c r="AG32" s="252" t="s">
        <v>97</v>
      </c>
      <c r="AH32" s="344">
        <v>0</v>
      </c>
      <c r="AI32" s="252" t="s">
        <v>97</v>
      </c>
      <c r="AJ32" s="344">
        <v>0</v>
      </c>
      <c r="AK32" s="252" t="s">
        <v>97</v>
      </c>
      <c r="AL32" s="252" t="s">
        <v>97</v>
      </c>
      <c r="AM32" s="345" t="s">
        <v>97</v>
      </c>
      <c r="AN32" s="344">
        <v>0</v>
      </c>
      <c r="AO32" s="252" t="s">
        <v>97</v>
      </c>
      <c r="AP32" s="344">
        <v>0</v>
      </c>
      <c r="AQ32" s="252" t="s">
        <v>97</v>
      </c>
      <c r="AR32" s="344">
        <v>0</v>
      </c>
      <c r="AS32" s="252" t="s">
        <v>97</v>
      </c>
      <c r="AT32" s="344">
        <v>0</v>
      </c>
      <c r="AU32" s="252" t="s">
        <v>97</v>
      </c>
      <c r="AV32" s="344">
        <v>0</v>
      </c>
      <c r="AW32" s="252" t="s">
        <v>97</v>
      </c>
      <c r="AX32" s="344">
        <v>0</v>
      </c>
      <c r="AY32" s="252" t="s">
        <v>97</v>
      </c>
      <c r="AZ32" s="344">
        <v>0</v>
      </c>
      <c r="BA32" s="344" t="s">
        <v>97</v>
      </c>
      <c r="BB32" s="344">
        <v>0</v>
      </c>
      <c r="BC32" s="252" t="s">
        <v>97</v>
      </c>
    </row>
    <row r="33" spans="1:55" s="246" customFormat="1" ht="51" hidden="1" customHeight="1">
      <c r="A33" s="238" t="s">
        <v>118</v>
      </c>
      <c r="B33" s="944" t="s">
        <v>119</v>
      </c>
      <c r="C33" s="252" t="s">
        <v>97</v>
      </c>
      <c r="D33" s="344">
        <v>0</v>
      </c>
      <c r="E33" s="252" t="s">
        <v>97</v>
      </c>
      <c r="F33" s="344">
        <v>0</v>
      </c>
      <c r="G33" s="252" t="s">
        <v>97</v>
      </c>
      <c r="H33" s="344">
        <v>0</v>
      </c>
      <c r="I33" s="252" t="s">
        <v>97</v>
      </c>
      <c r="J33" s="344">
        <v>0</v>
      </c>
      <c r="K33" s="252" t="s">
        <v>97</v>
      </c>
      <c r="L33" s="344">
        <v>0</v>
      </c>
      <c r="M33" s="252" t="s">
        <v>97</v>
      </c>
      <c r="N33" s="344">
        <v>0</v>
      </c>
      <c r="O33" s="252" t="s">
        <v>97</v>
      </c>
      <c r="P33" s="344">
        <v>0</v>
      </c>
      <c r="Q33" s="252" t="s">
        <v>97</v>
      </c>
      <c r="R33" s="344">
        <v>0</v>
      </c>
      <c r="S33" s="252" t="s">
        <v>97</v>
      </c>
      <c r="T33" s="344">
        <v>0</v>
      </c>
      <c r="U33" s="252" t="s">
        <v>97</v>
      </c>
      <c r="V33" s="344">
        <v>0</v>
      </c>
      <c r="W33" s="252" t="s">
        <v>97</v>
      </c>
      <c r="X33" s="344">
        <v>0</v>
      </c>
      <c r="Y33" s="344" t="s">
        <v>97</v>
      </c>
      <c r="Z33" s="344">
        <v>0</v>
      </c>
      <c r="AA33" s="252" t="s">
        <v>97</v>
      </c>
      <c r="AB33" s="344">
        <v>0</v>
      </c>
      <c r="AC33" s="252" t="s">
        <v>97</v>
      </c>
      <c r="AD33" s="344">
        <v>0</v>
      </c>
      <c r="AE33" s="252" t="s">
        <v>97</v>
      </c>
      <c r="AF33" s="344">
        <v>0</v>
      </c>
      <c r="AG33" s="252" t="s">
        <v>97</v>
      </c>
      <c r="AH33" s="344">
        <v>0</v>
      </c>
      <c r="AI33" s="252" t="s">
        <v>97</v>
      </c>
      <c r="AJ33" s="344">
        <v>0</v>
      </c>
      <c r="AK33" s="252" t="s">
        <v>97</v>
      </c>
      <c r="AL33" s="252" t="s">
        <v>97</v>
      </c>
      <c r="AM33" s="345" t="s">
        <v>97</v>
      </c>
      <c r="AN33" s="344">
        <v>0</v>
      </c>
      <c r="AO33" s="252" t="s">
        <v>97</v>
      </c>
      <c r="AP33" s="344">
        <v>0</v>
      </c>
      <c r="AQ33" s="252" t="s">
        <v>97</v>
      </c>
      <c r="AR33" s="344">
        <v>0</v>
      </c>
      <c r="AS33" s="252" t="s">
        <v>97</v>
      </c>
      <c r="AT33" s="344">
        <v>0</v>
      </c>
      <c r="AU33" s="252" t="s">
        <v>97</v>
      </c>
      <c r="AV33" s="344">
        <v>0</v>
      </c>
      <c r="AW33" s="252" t="s">
        <v>97</v>
      </c>
      <c r="AX33" s="344">
        <v>0</v>
      </c>
      <c r="AY33" s="252" t="s">
        <v>97</v>
      </c>
      <c r="AZ33" s="344">
        <v>0</v>
      </c>
      <c r="BA33" s="344" t="s">
        <v>97</v>
      </c>
      <c r="BB33" s="344">
        <v>0</v>
      </c>
      <c r="BC33" s="252" t="s">
        <v>97</v>
      </c>
    </row>
    <row r="34" spans="1:55" s="246" customFormat="1" ht="47.25" hidden="1" customHeight="1">
      <c r="A34" s="238" t="s">
        <v>120</v>
      </c>
      <c r="B34" s="944" t="s">
        <v>121</v>
      </c>
      <c r="C34" s="252" t="s">
        <v>97</v>
      </c>
      <c r="D34" s="344">
        <v>0</v>
      </c>
      <c r="E34" s="252" t="s">
        <v>97</v>
      </c>
      <c r="F34" s="344">
        <v>0</v>
      </c>
      <c r="G34" s="252" t="s">
        <v>97</v>
      </c>
      <c r="H34" s="344">
        <v>0</v>
      </c>
      <c r="I34" s="252" t="s">
        <v>97</v>
      </c>
      <c r="J34" s="344">
        <v>0</v>
      </c>
      <c r="K34" s="252" t="s">
        <v>97</v>
      </c>
      <c r="L34" s="344">
        <v>0</v>
      </c>
      <c r="M34" s="252" t="s">
        <v>97</v>
      </c>
      <c r="N34" s="344">
        <v>0</v>
      </c>
      <c r="O34" s="252" t="s">
        <v>97</v>
      </c>
      <c r="P34" s="344">
        <v>0</v>
      </c>
      <c r="Q34" s="252" t="s">
        <v>97</v>
      </c>
      <c r="R34" s="344">
        <v>0</v>
      </c>
      <c r="S34" s="252" t="s">
        <v>97</v>
      </c>
      <c r="T34" s="344">
        <v>0</v>
      </c>
      <c r="U34" s="252" t="s">
        <v>97</v>
      </c>
      <c r="V34" s="344">
        <v>0</v>
      </c>
      <c r="W34" s="252" t="s">
        <v>97</v>
      </c>
      <c r="X34" s="344">
        <v>0</v>
      </c>
      <c r="Y34" s="344" t="s">
        <v>97</v>
      </c>
      <c r="Z34" s="344">
        <v>0</v>
      </c>
      <c r="AA34" s="252" t="s">
        <v>97</v>
      </c>
      <c r="AB34" s="344">
        <v>0</v>
      </c>
      <c r="AC34" s="252" t="s">
        <v>97</v>
      </c>
      <c r="AD34" s="344">
        <v>0</v>
      </c>
      <c r="AE34" s="252" t="s">
        <v>97</v>
      </c>
      <c r="AF34" s="344">
        <v>0</v>
      </c>
      <c r="AG34" s="252" t="s">
        <v>97</v>
      </c>
      <c r="AH34" s="344">
        <v>0</v>
      </c>
      <c r="AI34" s="252" t="s">
        <v>97</v>
      </c>
      <c r="AJ34" s="344">
        <v>0</v>
      </c>
      <c r="AK34" s="252" t="s">
        <v>97</v>
      </c>
      <c r="AL34" s="252" t="s">
        <v>97</v>
      </c>
      <c r="AM34" s="345" t="s">
        <v>97</v>
      </c>
      <c r="AN34" s="344">
        <v>0</v>
      </c>
      <c r="AO34" s="252" t="s">
        <v>97</v>
      </c>
      <c r="AP34" s="344">
        <v>0</v>
      </c>
      <c r="AQ34" s="252" t="s">
        <v>97</v>
      </c>
      <c r="AR34" s="344">
        <v>0</v>
      </c>
      <c r="AS34" s="252" t="s">
        <v>97</v>
      </c>
      <c r="AT34" s="344">
        <v>0</v>
      </c>
      <c r="AU34" s="252" t="s">
        <v>97</v>
      </c>
      <c r="AV34" s="344">
        <v>0</v>
      </c>
      <c r="AW34" s="252" t="s">
        <v>97</v>
      </c>
      <c r="AX34" s="344">
        <v>0</v>
      </c>
      <c r="AY34" s="252" t="s">
        <v>97</v>
      </c>
      <c r="AZ34" s="344">
        <v>0</v>
      </c>
      <c r="BA34" s="344" t="s">
        <v>97</v>
      </c>
      <c r="BB34" s="344">
        <v>0</v>
      </c>
      <c r="BC34" s="252" t="s">
        <v>97</v>
      </c>
    </row>
    <row r="35" spans="1:55" s="246" customFormat="1" ht="52.9" hidden="1" customHeight="1">
      <c r="A35" s="238" t="s">
        <v>122</v>
      </c>
      <c r="B35" s="944" t="s">
        <v>123</v>
      </c>
      <c r="C35" s="252" t="s">
        <v>97</v>
      </c>
      <c r="D35" s="344">
        <v>0</v>
      </c>
      <c r="E35" s="252" t="s">
        <v>97</v>
      </c>
      <c r="F35" s="344">
        <v>0</v>
      </c>
      <c r="G35" s="252" t="s">
        <v>97</v>
      </c>
      <c r="H35" s="344">
        <v>0</v>
      </c>
      <c r="I35" s="252" t="s">
        <v>97</v>
      </c>
      <c r="J35" s="344">
        <v>0</v>
      </c>
      <c r="K35" s="252" t="s">
        <v>97</v>
      </c>
      <c r="L35" s="344">
        <v>0</v>
      </c>
      <c r="M35" s="252" t="s">
        <v>97</v>
      </c>
      <c r="N35" s="344">
        <v>0</v>
      </c>
      <c r="O35" s="252" t="s">
        <v>97</v>
      </c>
      <c r="P35" s="344">
        <v>0</v>
      </c>
      <c r="Q35" s="252" t="s">
        <v>97</v>
      </c>
      <c r="R35" s="344">
        <v>0</v>
      </c>
      <c r="S35" s="252" t="s">
        <v>97</v>
      </c>
      <c r="T35" s="344">
        <v>0</v>
      </c>
      <c r="U35" s="252" t="s">
        <v>97</v>
      </c>
      <c r="V35" s="344">
        <v>0</v>
      </c>
      <c r="W35" s="252" t="s">
        <v>97</v>
      </c>
      <c r="X35" s="344">
        <v>0</v>
      </c>
      <c r="Y35" s="344" t="s">
        <v>97</v>
      </c>
      <c r="Z35" s="344">
        <v>0</v>
      </c>
      <c r="AA35" s="252" t="s">
        <v>97</v>
      </c>
      <c r="AB35" s="344">
        <v>0</v>
      </c>
      <c r="AC35" s="252" t="s">
        <v>97</v>
      </c>
      <c r="AD35" s="344">
        <v>0</v>
      </c>
      <c r="AE35" s="252" t="s">
        <v>97</v>
      </c>
      <c r="AF35" s="344">
        <v>0</v>
      </c>
      <c r="AG35" s="252" t="s">
        <v>97</v>
      </c>
      <c r="AH35" s="344">
        <v>0</v>
      </c>
      <c r="AI35" s="252" t="s">
        <v>97</v>
      </c>
      <c r="AJ35" s="344">
        <v>0</v>
      </c>
      <c r="AK35" s="252" t="s">
        <v>97</v>
      </c>
      <c r="AL35" s="252" t="s">
        <v>97</v>
      </c>
      <c r="AM35" s="345" t="s">
        <v>97</v>
      </c>
      <c r="AN35" s="344">
        <v>0</v>
      </c>
      <c r="AO35" s="252" t="s">
        <v>97</v>
      </c>
      <c r="AP35" s="344">
        <v>0</v>
      </c>
      <c r="AQ35" s="252" t="s">
        <v>97</v>
      </c>
      <c r="AR35" s="344">
        <v>0</v>
      </c>
      <c r="AS35" s="252" t="s">
        <v>97</v>
      </c>
      <c r="AT35" s="344">
        <v>0</v>
      </c>
      <c r="AU35" s="252" t="s">
        <v>97</v>
      </c>
      <c r="AV35" s="344">
        <v>0</v>
      </c>
      <c r="AW35" s="252" t="s">
        <v>97</v>
      </c>
      <c r="AX35" s="344">
        <v>0</v>
      </c>
      <c r="AY35" s="252" t="s">
        <v>97</v>
      </c>
      <c r="AZ35" s="344">
        <v>0</v>
      </c>
      <c r="BA35" s="344" t="s">
        <v>97</v>
      </c>
      <c r="BB35" s="344">
        <v>0</v>
      </c>
      <c r="BC35" s="252" t="s">
        <v>97</v>
      </c>
    </row>
    <row r="36" spans="1:55" s="246" customFormat="1" ht="51" hidden="1" customHeight="1">
      <c r="A36" s="238" t="s">
        <v>124</v>
      </c>
      <c r="B36" s="944" t="s">
        <v>125</v>
      </c>
      <c r="C36" s="252" t="s">
        <v>97</v>
      </c>
      <c r="D36" s="344">
        <v>0</v>
      </c>
      <c r="E36" s="252" t="s">
        <v>97</v>
      </c>
      <c r="F36" s="344">
        <v>0</v>
      </c>
      <c r="G36" s="252" t="s">
        <v>97</v>
      </c>
      <c r="H36" s="344">
        <v>0</v>
      </c>
      <c r="I36" s="252" t="s">
        <v>97</v>
      </c>
      <c r="J36" s="344">
        <v>0</v>
      </c>
      <c r="K36" s="252" t="s">
        <v>97</v>
      </c>
      <c r="L36" s="344">
        <v>0</v>
      </c>
      <c r="M36" s="252" t="s">
        <v>97</v>
      </c>
      <c r="N36" s="344">
        <v>0</v>
      </c>
      <c r="O36" s="252" t="s">
        <v>97</v>
      </c>
      <c r="P36" s="344">
        <v>0</v>
      </c>
      <c r="Q36" s="252" t="s">
        <v>97</v>
      </c>
      <c r="R36" s="344">
        <v>0</v>
      </c>
      <c r="S36" s="252" t="s">
        <v>97</v>
      </c>
      <c r="T36" s="344">
        <v>0</v>
      </c>
      <c r="U36" s="252" t="s">
        <v>97</v>
      </c>
      <c r="V36" s="344">
        <v>0</v>
      </c>
      <c r="W36" s="252" t="s">
        <v>97</v>
      </c>
      <c r="X36" s="344">
        <v>0</v>
      </c>
      <c r="Y36" s="344" t="s">
        <v>97</v>
      </c>
      <c r="Z36" s="344">
        <v>0</v>
      </c>
      <c r="AA36" s="252" t="s">
        <v>97</v>
      </c>
      <c r="AB36" s="344">
        <v>0</v>
      </c>
      <c r="AC36" s="252" t="s">
        <v>97</v>
      </c>
      <c r="AD36" s="344">
        <v>0</v>
      </c>
      <c r="AE36" s="252" t="s">
        <v>97</v>
      </c>
      <c r="AF36" s="344">
        <v>0</v>
      </c>
      <c r="AG36" s="252" t="s">
        <v>97</v>
      </c>
      <c r="AH36" s="344">
        <v>0</v>
      </c>
      <c r="AI36" s="252" t="s">
        <v>97</v>
      </c>
      <c r="AJ36" s="344">
        <v>0</v>
      </c>
      <c r="AK36" s="252" t="s">
        <v>97</v>
      </c>
      <c r="AL36" s="252" t="s">
        <v>97</v>
      </c>
      <c r="AM36" s="345" t="s">
        <v>97</v>
      </c>
      <c r="AN36" s="344">
        <v>0</v>
      </c>
      <c r="AO36" s="252" t="s">
        <v>97</v>
      </c>
      <c r="AP36" s="344">
        <v>0</v>
      </c>
      <c r="AQ36" s="252" t="s">
        <v>97</v>
      </c>
      <c r="AR36" s="344">
        <v>0</v>
      </c>
      <c r="AS36" s="252" t="s">
        <v>97</v>
      </c>
      <c r="AT36" s="344">
        <v>0</v>
      </c>
      <c r="AU36" s="252" t="s">
        <v>97</v>
      </c>
      <c r="AV36" s="344">
        <v>0</v>
      </c>
      <c r="AW36" s="252" t="s">
        <v>97</v>
      </c>
      <c r="AX36" s="344">
        <v>0</v>
      </c>
      <c r="AY36" s="252" t="s">
        <v>97</v>
      </c>
      <c r="AZ36" s="344">
        <v>0</v>
      </c>
      <c r="BA36" s="344" t="s">
        <v>97</v>
      </c>
      <c r="BB36" s="344">
        <v>0</v>
      </c>
      <c r="BC36" s="252" t="s">
        <v>97</v>
      </c>
    </row>
    <row r="37" spans="1:55" s="246" customFormat="1" ht="34.5" hidden="1" customHeight="1">
      <c r="A37" s="238" t="s">
        <v>126</v>
      </c>
      <c r="B37" s="944" t="s">
        <v>127</v>
      </c>
      <c r="C37" s="252" t="s">
        <v>97</v>
      </c>
      <c r="D37" s="344">
        <v>0</v>
      </c>
      <c r="E37" s="252" t="s">
        <v>97</v>
      </c>
      <c r="F37" s="344">
        <v>0</v>
      </c>
      <c r="G37" s="252" t="s">
        <v>97</v>
      </c>
      <c r="H37" s="344">
        <v>0</v>
      </c>
      <c r="I37" s="252" t="s">
        <v>97</v>
      </c>
      <c r="J37" s="344">
        <v>0</v>
      </c>
      <c r="K37" s="252" t="s">
        <v>97</v>
      </c>
      <c r="L37" s="344">
        <v>0</v>
      </c>
      <c r="M37" s="252" t="s">
        <v>97</v>
      </c>
      <c r="N37" s="344">
        <v>0</v>
      </c>
      <c r="O37" s="252" t="s">
        <v>97</v>
      </c>
      <c r="P37" s="344">
        <v>0</v>
      </c>
      <c r="Q37" s="252" t="s">
        <v>97</v>
      </c>
      <c r="R37" s="344">
        <v>0</v>
      </c>
      <c r="S37" s="252" t="s">
        <v>97</v>
      </c>
      <c r="T37" s="344">
        <v>0</v>
      </c>
      <c r="U37" s="252" t="s">
        <v>97</v>
      </c>
      <c r="V37" s="344">
        <v>0</v>
      </c>
      <c r="W37" s="252" t="s">
        <v>97</v>
      </c>
      <c r="X37" s="344">
        <v>0</v>
      </c>
      <c r="Y37" s="344" t="s">
        <v>97</v>
      </c>
      <c r="Z37" s="344">
        <v>0</v>
      </c>
      <c r="AA37" s="252" t="s">
        <v>97</v>
      </c>
      <c r="AB37" s="344">
        <v>0</v>
      </c>
      <c r="AC37" s="252" t="s">
        <v>97</v>
      </c>
      <c r="AD37" s="344">
        <v>0</v>
      </c>
      <c r="AE37" s="252" t="s">
        <v>97</v>
      </c>
      <c r="AF37" s="344">
        <v>0</v>
      </c>
      <c r="AG37" s="252" t="s">
        <v>97</v>
      </c>
      <c r="AH37" s="344">
        <v>0</v>
      </c>
      <c r="AI37" s="252" t="s">
        <v>97</v>
      </c>
      <c r="AJ37" s="344">
        <v>0</v>
      </c>
      <c r="AK37" s="252" t="s">
        <v>97</v>
      </c>
      <c r="AL37" s="252" t="s">
        <v>97</v>
      </c>
      <c r="AM37" s="345" t="s">
        <v>97</v>
      </c>
      <c r="AN37" s="344">
        <v>0</v>
      </c>
      <c r="AO37" s="252" t="s">
        <v>97</v>
      </c>
      <c r="AP37" s="344">
        <v>0</v>
      </c>
      <c r="AQ37" s="252" t="s">
        <v>97</v>
      </c>
      <c r="AR37" s="344">
        <v>0</v>
      </c>
      <c r="AS37" s="252" t="s">
        <v>97</v>
      </c>
      <c r="AT37" s="344">
        <v>0</v>
      </c>
      <c r="AU37" s="252" t="s">
        <v>97</v>
      </c>
      <c r="AV37" s="344">
        <v>0</v>
      </c>
      <c r="AW37" s="252" t="s">
        <v>97</v>
      </c>
      <c r="AX37" s="344">
        <v>0</v>
      </c>
      <c r="AY37" s="252" t="s">
        <v>97</v>
      </c>
      <c r="AZ37" s="344">
        <v>0</v>
      </c>
      <c r="BA37" s="344" t="s">
        <v>97</v>
      </c>
      <c r="BB37" s="344">
        <v>0</v>
      </c>
      <c r="BC37" s="252" t="s">
        <v>97</v>
      </c>
    </row>
    <row r="38" spans="1:55" s="246" customFormat="1" ht="38.25" hidden="1" customHeight="1">
      <c r="A38" s="238" t="s">
        <v>128</v>
      </c>
      <c r="B38" s="944" t="s">
        <v>129</v>
      </c>
      <c r="C38" s="252" t="s">
        <v>97</v>
      </c>
      <c r="D38" s="344">
        <v>0</v>
      </c>
      <c r="E38" s="252" t="s">
        <v>97</v>
      </c>
      <c r="F38" s="344">
        <v>0</v>
      </c>
      <c r="G38" s="252" t="s">
        <v>97</v>
      </c>
      <c r="H38" s="344">
        <v>0</v>
      </c>
      <c r="I38" s="252" t="s">
        <v>97</v>
      </c>
      <c r="J38" s="344">
        <v>0</v>
      </c>
      <c r="K38" s="252" t="s">
        <v>97</v>
      </c>
      <c r="L38" s="344">
        <v>0</v>
      </c>
      <c r="M38" s="252" t="s">
        <v>97</v>
      </c>
      <c r="N38" s="344">
        <v>0</v>
      </c>
      <c r="O38" s="252" t="s">
        <v>97</v>
      </c>
      <c r="P38" s="344">
        <v>0</v>
      </c>
      <c r="Q38" s="252" t="s">
        <v>97</v>
      </c>
      <c r="R38" s="344">
        <v>0</v>
      </c>
      <c r="S38" s="252" t="s">
        <v>97</v>
      </c>
      <c r="T38" s="344">
        <v>0</v>
      </c>
      <c r="U38" s="252" t="s">
        <v>97</v>
      </c>
      <c r="V38" s="344">
        <v>0</v>
      </c>
      <c r="W38" s="252" t="s">
        <v>97</v>
      </c>
      <c r="X38" s="344">
        <v>0</v>
      </c>
      <c r="Y38" s="344" t="s">
        <v>97</v>
      </c>
      <c r="Z38" s="344">
        <v>0</v>
      </c>
      <c r="AA38" s="252" t="s">
        <v>97</v>
      </c>
      <c r="AB38" s="344">
        <v>0</v>
      </c>
      <c r="AC38" s="252" t="s">
        <v>97</v>
      </c>
      <c r="AD38" s="344">
        <v>0</v>
      </c>
      <c r="AE38" s="252" t="s">
        <v>97</v>
      </c>
      <c r="AF38" s="344">
        <v>0</v>
      </c>
      <c r="AG38" s="252" t="s">
        <v>97</v>
      </c>
      <c r="AH38" s="344">
        <v>0</v>
      </c>
      <c r="AI38" s="252" t="s">
        <v>97</v>
      </c>
      <c r="AJ38" s="344">
        <v>0</v>
      </c>
      <c r="AK38" s="252" t="s">
        <v>97</v>
      </c>
      <c r="AL38" s="252" t="s">
        <v>97</v>
      </c>
      <c r="AM38" s="345" t="s">
        <v>97</v>
      </c>
      <c r="AN38" s="344">
        <v>0</v>
      </c>
      <c r="AO38" s="252" t="s">
        <v>97</v>
      </c>
      <c r="AP38" s="344">
        <v>0</v>
      </c>
      <c r="AQ38" s="252" t="s">
        <v>97</v>
      </c>
      <c r="AR38" s="344">
        <v>0</v>
      </c>
      <c r="AS38" s="252" t="s">
        <v>97</v>
      </c>
      <c r="AT38" s="344">
        <v>0</v>
      </c>
      <c r="AU38" s="252" t="s">
        <v>97</v>
      </c>
      <c r="AV38" s="344">
        <v>0</v>
      </c>
      <c r="AW38" s="252" t="s">
        <v>97</v>
      </c>
      <c r="AX38" s="344">
        <v>0</v>
      </c>
      <c r="AY38" s="252" t="s">
        <v>97</v>
      </c>
      <c r="AZ38" s="344">
        <v>0</v>
      </c>
      <c r="BA38" s="344" t="s">
        <v>97</v>
      </c>
      <c r="BB38" s="344">
        <v>0</v>
      </c>
      <c r="BC38" s="252" t="s">
        <v>97</v>
      </c>
    </row>
    <row r="39" spans="1:55" s="246" customFormat="1" ht="86.85" hidden="1" customHeight="1">
      <c r="A39" s="238" t="s">
        <v>128</v>
      </c>
      <c r="B39" s="944" t="s">
        <v>130</v>
      </c>
      <c r="C39" s="252" t="s">
        <v>97</v>
      </c>
      <c r="D39" s="344">
        <v>0</v>
      </c>
      <c r="E39" s="252" t="s">
        <v>97</v>
      </c>
      <c r="F39" s="344">
        <v>0</v>
      </c>
      <c r="G39" s="252" t="s">
        <v>97</v>
      </c>
      <c r="H39" s="344">
        <v>0</v>
      </c>
      <c r="I39" s="252" t="s">
        <v>97</v>
      </c>
      <c r="J39" s="344">
        <v>0</v>
      </c>
      <c r="K39" s="252" t="s">
        <v>97</v>
      </c>
      <c r="L39" s="344">
        <v>0</v>
      </c>
      <c r="M39" s="252" t="s">
        <v>97</v>
      </c>
      <c r="N39" s="344">
        <v>0</v>
      </c>
      <c r="O39" s="252" t="s">
        <v>97</v>
      </c>
      <c r="P39" s="344">
        <v>0</v>
      </c>
      <c r="Q39" s="252" t="s">
        <v>97</v>
      </c>
      <c r="R39" s="344">
        <v>0</v>
      </c>
      <c r="S39" s="252" t="s">
        <v>97</v>
      </c>
      <c r="T39" s="344">
        <v>0</v>
      </c>
      <c r="U39" s="252" t="s">
        <v>97</v>
      </c>
      <c r="V39" s="344">
        <v>0</v>
      </c>
      <c r="W39" s="252" t="s">
        <v>97</v>
      </c>
      <c r="X39" s="344">
        <v>0</v>
      </c>
      <c r="Y39" s="344" t="s">
        <v>97</v>
      </c>
      <c r="Z39" s="344">
        <v>0</v>
      </c>
      <c r="AA39" s="252" t="s">
        <v>97</v>
      </c>
      <c r="AB39" s="344">
        <v>0</v>
      </c>
      <c r="AC39" s="252" t="s">
        <v>97</v>
      </c>
      <c r="AD39" s="344">
        <v>0</v>
      </c>
      <c r="AE39" s="252" t="s">
        <v>97</v>
      </c>
      <c r="AF39" s="344">
        <v>0</v>
      </c>
      <c r="AG39" s="252" t="s">
        <v>97</v>
      </c>
      <c r="AH39" s="344">
        <v>0</v>
      </c>
      <c r="AI39" s="252" t="s">
        <v>97</v>
      </c>
      <c r="AJ39" s="344">
        <v>0</v>
      </c>
      <c r="AK39" s="252" t="s">
        <v>97</v>
      </c>
      <c r="AL39" s="252" t="s">
        <v>97</v>
      </c>
      <c r="AM39" s="345" t="s">
        <v>97</v>
      </c>
      <c r="AN39" s="344">
        <v>0</v>
      </c>
      <c r="AO39" s="252" t="s">
        <v>97</v>
      </c>
      <c r="AP39" s="344">
        <v>0</v>
      </c>
      <c r="AQ39" s="252" t="s">
        <v>97</v>
      </c>
      <c r="AR39" s="344">
        <v>0</v>
      </c>
      <c r="AS39" s="252" t="s">
        <v>97</v>
      </c>
      <c r="AT39" s="344">
        <v>0</v>
      </c>
      <c r="AU39" s="252" t="s">
        <v>97</v>
      </c>
      <c r="AV39" s="344">
        <v>0</v>
      </c>
      <c r="AW39" s="252" t="s">
        <v>97</v>
      </c>
      <c r="AX39" s="344">
        <v>0</v>
      </c>
      <c r="AY39" s="252" t="s">
        <v>97</v>
      </c>
      <c r="AZ39" s="344">
        <v>0</v>
      </c>
      <c r="BA39" s="344" t="s">
        <v>97</v>
      </c>
      <c r="BB39" s="344">
        <v>0</v>
      </c>
      <c r="BC39" s="252" t="s">
        <v>97</v>
      </c>
    </row>
    <row r="40" spans="1:55" s="246" customFormat="1" ht="81" hidden="1" customHeight="1">
      <c r="A40" s="238" t="s">
        <v>128</v>
      </c>
      <c r="B40" s="944" t="s">
        <v>131</v>
      </c>
      <c r="C40" s="252" t="s">
        <v>97</v>
      </c>
      <c r="D40" s="344">
        <v>0</v>
      </c>
      <c r="E40" s="252" t="s">
        <v>97</v>
      </c>
      <c r="F40" s="344">
        <v>0</v>
      </c>
      <c r="G40" s="252" t="s">
        <v>97</v>
      </c>
      <c r="H40" s="344">
        <v>0</v>
      </c>
      <c r="I40" s="252" t="s">
        <v>97</v>
      </c>
      <c r="J40" s="344">
        <v>0</v>
      </c>
      <c r="K40" s="252" t="s">
        <v>97</v>
      </c>
      <c r="L40" s="344">
        <v>0</v>
      </c>
      <c r="M40" s="252" t="s">
        <v>97</v>
      </c>
      <c r="N40" s="344">
        <v>0</v>
      </c>
      <c r="O40" s="252" t="s">
        <v>97</v>
      </c>
      <c r="P40" s="344">
        <v>0</v>
      </c>
      <c r="Q40" s="252" t="s">
        <v>97</v>
      </c>
      <c r="R40" s="344">
        <v>0</v>
      </c>
      <c r="S40" s="252" t="s">
        <v>97</v>
      </c>
      <c r="T40" s="344">
        <v>0</v>
      </c>
      <c r="U40" s="252" t="s">
        <v>97</v>
      </c>
      <c r="V40" s="344">
        <v>0</v>
      </c>
      <c r="W40" s="252" t="s">
        <v>97</v>
      </c>
      <c r="X40" s="344">
        <v>0</v>
      </c>
      <c r="Y40" s="344" t="s">
        <v>97</v>
      </c>
      <c r="Z40" s="344">
        <v>0</v>
      </c>
      <c r="AA40" s="252" t="s">
        <v>97</v>
      </c>
      <c r="AB40" s="344">
        <v>0</v>
      </c>
      <c r="AC40" s="252" t="s">
        <v>97</v>
      </c>
      <c r="AD40" s="344">
        <v>0</v>
      </c>
      <c r="AE40" s="252" t="s">
        <v>97</v>
      </c>
      <c r="AF40" s="344">
        <v>0</v>
      </c>
      <c r="AG40" s="252" t="s">
        <v>97</v>
      </c>
      <c r="AH40" s="344">
        <v>0</v>
      </c>
      <c r="AI40" s="252" t="s">
        <v>97</v>
      </c>
      <c r="AJ40" s="344">
        <v>0</v>
      </c>
      <c r="AK40" s="252" t="s">
        <v>97</v>
      </c>
      <c r="AL40" s="252" t="s">
        <v>97</v>
      </c>
      <c r="AM40" s="345" t="s">
        <v>97</v>
      </c>
      <c r="AN40" s="344">
        <v>0</v>
      </c>
      <c r="AO40" s="252" t="s">
        <v>97</v>
      </c>
      <c r="AP40" s="344">
        <v>0</v>
      </c>
      <c r="AQ40" s="252" t="s">
        <v>97</v>
      </c>
      <c r="AR40" s="344">
        <v>0</v>
      </c>
      <c r="AS40" s="252" t="s">
        <v>97</v>
      </c>
      <c r="AT40" s="344">
        <v>0</v>
      </c>
      <c r="AU40" s="252" t="s">
        <v>97</v>
      </c>
      <c r="AV40" s="344">
        <v>0</v>
      </c>
      <c r="AW40" s="252" t="s">
        <v>97</v>
      </c>
      <c r="AX40" s="344">
        <v>0</v>
      </c>
      <c r="AY40" s="252" t="s">
        <v>97</v>
      </c>
      <c r="AZ40" s="344">
        <v>0</v>
      </c>
      <c r="BA40" s="344" t="s">
        <v>97</v>
      </c>
      <c r="BB40" s="344">
        <v>0</v>
      </c>
      <c r="BC40" s="252" t="s">
        <v>97</v>
      </c>
    </row>
    <row r="41" spans="1:55" s="246" customFormat="1" ht="88.15" hidden="1" customHeight="1">
      <c r="A41" s="238" t="s">
        <v>128</v>
      </c>
      <c r="B41" s="944" t="s">
        <v>132</v>
      </c>
      <c r="C41" s="252" t="s">
        <v>97</v>
      </c>
      <c r="D41" s="344">
        <v>0</v>
      </c>
      <c r="E41" s="252" t="s">
        <v>97</v>
      </c>
      <c r="F41" s="344">
        <v>0</v>
      </c>
      <c r="G41" s="252" t="s">
        <v>97</v>
      </c>
      <c r="H41" s="344">
        <v>0</v>
      </c>
      <c r="I41" s="252" t="s">
        <v>97</v>
      </c>
      <c r="J41" s="344">
        <v>0</v>
      </c>
      <c r="K41" s="252" t="s">
        <v>97</v>
      </c>
      <c r="L41" s="344">
        <v>0</v>
      </c>
      <c r="M41" s="252" t="s">
        <v>97</v>
      </c>
      <c r="N41" s="344">
        <v>0</v>
      </c>
      <c r="O41" s="252" t="s">
        <v>97</v>
      </c>
      <c r="P41" s="344">
        <v>0</v>
      </c>
      <c r="Q41" s="252" t="s">
        <v>97</v>
      </c>
      <c r="R41" s="344">
        <v>0</v>
      </c>
      <c r="S41" s="252" t="s">
        <v>97</v>
      </c>
      <c r="T41" s="344">
        <v>0</v>
      </c>
      <c r="U41" s="252" t="s">
        <v>97</v>
      </c>
      <c r="V41" s="344">
        <v>0</v>
      </c>
      <c r="W41" s="252" t="s">
        <v>97</v>
      </c>
      <c r="X41" s="344">
        <v>0</v>
      </c>
      <c r="Y41" s="344" t="s">
        <v>97</v>
      </c>
      <c r="Z41" s="344">
        <v>0</v>
      </c>
      <c r="AA41" s="252" t="s">
        <v>97</v>
      </c>
      <c r="AB41" s="344">
        <v>0</v>
      </c>
      <c r="AC41" s="252" t="s">
        <v>97</v>
      </c>
      <c r="AD41" s="344">
        <v>0</v>
      </c>
      <c r="AE41" s="252" t="s">
        <v>97</v>
      </c>
      <c r="AF41" s="344">
        <v>0</v>
      </c>
      <c r="AG41" s="252" t="s">
        <v>97</v>
      </c>
      <c r="AH41" s="344">
        <v>0</v>
      </c>
      <c r="AI41" s="252" t="s">
        <v>97</v>
      </c>
      <c r="AJ41" s="344">
        <v>0</v>
      </c>
      <c r="AK41" s="252" t="s">
        <v>97</v>
      </c>
      <c r="AL41" s="252" t="s">
        <v>97</v>
      </c>
      <c r="AM41" s="345" t="s">
        <v>97</v>
      </c>
      <c r="AN41" s="344">
        <v>0</v>
      </c>
      <c r="AO41" s="252" t="s">
        <v>97</v>
      </c>
      <c r="AP41" s="344">
        <v>0</v>
      </c>
      <c r="AQ41" s="252" t="s">
        <v>97</v>
      </c>
      <c r="AR41" s="344">
        <v>0</v>
      </c>
      <c r="AS41" s="252" t="s">
        <v>97</v>
      </c>
      <c r="AT41" s="344">
        <v>0</v>
      </c>
      <c r="AU41" s="252" t="s">
        <v>97</v>
      </c>
      <c r="AV41" s="344">
        <v>0</v>
      </c>
      <c r="AW41" s="252" t="s">
        <v>97</v>
      </c>
      <c r="AX41" s="344">
        <v>0</v>
      </c>
      <c r="AY41" s="252" t="s">
        <v>97</v>
      </c>
      <c r="AZ41" s="344">
        <v>0</v>
      </c>
      <c r="BA41" s="344" t="s">
        <v>97</v>
      </c>
      <c r="BB41" s="344">
        <v>0</v>
      </c>
      <c r="BC41" s="252" t="s">
        <v>97</v>
      </c>
    </row>
    <row r="42" spans="1:55" s="246" customFormat="1" ht="82.5" hidden="1" customHeight="1">
      <c r="A42" s="238" t="s">
        <v>133</v>
      </c>
      <c r="B42" s="944" t="s">
        <v>129</v>
      </c>
      <c r="C42" s="252" t="s">
        <v>97</v>
      </c>
      <c r="D42" s="344">
        <v>0</v>
      </c>
      <c r="E42" s="252" t="s">
        <v>97</v>
      </c>
      <c r="F42" s="344">
        <v>0</v>
      </c>
      <c r="G42" s="252" t="s">
        <v>97</v>
      </c>
      <c r="H42" s="344">
        <v>0</v>
      </c>
      <c r="I42" s="252" t="s">
        <v>97</v>
      </c>
      <c r="J42" s="344">
        <v>0</v>
      </c>
      <c r="K42" s="252" t="s">
        <v>97</v>
      </c>
      <c r="L42" s="344">
        <v>0</v>
      </c>
      <c r="M42" s="252" t="s">
        <v>97</v>
      </c>
      <c r="N42" s="344">
        <v>0</v>
      </c>
      <c r="O42" s="252" t="s">
        <v>97</v>
      </c>
      <c r="P42" s="344">
        <v>0</v>
      </c>
      <c r="Q42" s="252" t="s">
        <v>97</v>
      </c>
      <c r="R42" s="344">
        <v>0</v>
      </c>
      <c r="S42" s="252" t="s">
        <v>97</v>
      </c>
      <c r="T42" s="344">
        <v>0</v>
      </c>
      <c r="U42" s="252" t="s">
        <v>97</v>
      </c>
      <c r="V42" s="344">
        <v>0</v>
      </c>
      <c r="W42" s="252" t="s">
        <v>97</v>
      </c>
      <c r="X42" s="344">
        <v>0</v>
      </c>
      <c r="Y42" s="344" t="s">
        <v>97</v>
      </c>
      <c r="Z42" s="344">
        <v>0</v>
      </c>
      <c r="AA42" s="252" t="s">
        <v>97</v>
      </c>
      <c r="AB42" s="344">
        <v>0</v>
      </c>
      <c r="AC42" s="252" t="s">
        <v>97</v>
      </c>
      <c r="AD42" s="344">
        <v>0</v>
      </c>
      <c r="AE42" s="252" t="s">
        <v>97</v>
      </c>
      <c r="AF42" s="344">
        <v>0</v>
      </c>
      <c r="AG42" s="252" t="s">
        <v>97</v>
      </c>
      <c r="AH42" s="344">
        <v>0</v>
      </c>
      <c r="AI42" s="252" t="s">
        <v>97</v>
      </c>
      <c r="AJ42" s="344">
        <v>0</v>
      </c>
      <c r="AK42" s="252" t="s">
        <v>97</v>
      </c>
      <c r="AL42" s="252" t="s">
        <v>97</v>
      </c>
      <c r="AM42" s="345" t="s">
        <v>97</v>
      </c>
      <c r="AN42" s="344">
        <v>0</v>
      </c>
      <c r="AO42" s="252" t="s">
        <v>97</v>
      </c>
      <c r="AP42" s="344">
        <v>0</v>
      </c>
      <c r="AQ42" s="252" t="s">
        <v>97</v>
      </c>
      <c r="AR42" s="344">
        <v>0</v>
      </c>
      <c r="AS42" s="252" t="s">
        <v>97</v>
      </c>
      <c r="AT42" s="344">
        <v>0</v>
      </c>
      <c r="AU42" s="252" t="s">
        <v>97</v>
      </c>
      <c r="AV42" s="344">
        <v>0</v>
      </c>
      <c r="AW42" s="252" t="s">
        <v>97</v>
      </c>
      <c r="AX42" s="344">
        <v>0</v>
      </c>
      <c r="AY42" s="252" t="s">
        <v>97</v>
      </c>
      <c r="AZ42" s="344">
        <v>0</v>
      </c>
      <c r="BA42" s="344" t="s">
        <v>97</v>
      </c>
      <c r="BB42" s="344">
        <v>0</v>
      </c>
      <c r="BC42" s="252" t="s">
        <v>97</v>
      </c>
    </row>
    <row r="43" spans="1:55" s="246" customFormat="1" ht="76.900000000000006" hidden="1" customHeight="1">
      <c r="A43" s="238" t="s">
        <v>133</v>
      </c>
      <c r="B43" s="944" t="s">
        <v>130</v>
      </c>
      <c r="C43" s="252" t="s">
        <v>97</v>
      </c>
      <c r="D43" s="344">
        <v>0</v>
      </c>
      <c r="E43" s="252" t="s">
        <v>97</v>
      </c>
      <c r="F43" s="344">
        <v>0</v>
      </c>
      <c r="G43" s="252" t="s">
        <v>97</v>
      </c>
      <c r="H43" s="344">
        <v>0</v>
      </c>
      <c r="I43" s="252" t="s">
        <v>97</v>
      </c>
      <c r="J43" s="344">
        <v>0</v>
      </c>
      <c r="K43" s="252" t="s">
        <v>97</v>
      </c>
      <c r="L43" s="344">
        <v>0</v>
      </c>
      <c r="M43" s="252" t="s">
        <v>97</v>
      </c>
      <c r="N43" s="344">
        <v>0</v>
      </c>
      <c r="O43" s="252" t="s">
        <v>97</v>
      </c>
      <c r="P43" s="344">
        <v>0</v>
      </c>
      <c r="Q43" s="252" t="s">
        <v>97</v>
      </c>
      <c r="R43" s="344">
        <v>0</v>
      </c>
      <c r="S43" s="252" t="s">
        <v>97</v>
      </c>
      <c r="T43" s="344">
        <v>0</v>
      </c>
      <c r="U43" s="252" t="s">
        <v>97</v>
      </c>
      <c r="V43" s="344">
        <v>0</v>
      </c>
      <c r="W43" s="252" t="s">
        <v>97</v>
      </c>
      <c r="X43" s="344">
        <v>0</v>
      </c>
      <c r="Y43" s="344" t="s">
        <v>97</v>
      </c>
      <c r="Z43" s="344">
        <v>0</v>
      </c>
      <c r="AA43" s="252" t="s">
        <v>97</v>
      </c>
      <c r="AB43" s="344">
        <v>0</v>
      </c>
      <c r="AC43" s="252" t="s">
        <v>97</v>
      </c>
      <c r="AD43" s="344">
        <v>0</v>
      </c>
      <c r="AE43" s="252" t="s">
        <v>97</v>
      </c>
      <c r="AF43" s="344">
        <v>0</v>
      </c>
      <c r="AG43" s="252" t="s">
        <v>97</v>
      </c>
      <c r="AH43" s="344">
        <v>0</v>
      </c>
      <c r="AI43" s="252" t="s">
        <v>97</v>
      </c>
      <c r="AJ43" s="344">
        <v>0</v>
      </c>
      <c r="AK43" s="252" t="s">
        <v>97</v>
      </c>
      <c r="AL43" s="252" t="s">
        <v>97</v>
      </c>
      <c r="AM43" s="345" t="s">
        <v>97</v>
      </c>
      <c r="AN43" s="344">
        <v>0</v>
      </c>
      <c r="AO43" s="252" t="s">
        <v>97</v>
      </c>
      <c r="AP43" s="344">
        <v>0</v>
      </c>
      <c r="AQ43" s="252" t="s">
        <v>97</v>
      </c>
      <c r="AR43" s="344">
        <v>0</v>
      </c>
      <c r="AS43" s="252" t="s">
        <v>97</v>
      </c>
      <c r="AT43" s="344">
        <v>0</v>
      </c>
      <c r="AU43" s="252" t="s">
        <v>97</v>
      </c>
      <c r="AV43" s="344">
        <v>0</v>
      </c>
      <c r="AW43" s="252" t="s">
        <v>97</v>
      </c>
      <c r="AX43" s="344">
        <v>0</v>
      </c>
      <c r="AY43" s="252" t="s">
        <v>97</v>
      </c>
      <c r="AZ43" s="344">
        <v>0</v>
      </c>
      <c r="BA43" s="344" t="s">
        <v>97</v>
      </c>
      <c r="BB43" s="344">
        <v>0</v>
      </c>
      <c r="BC43" s="252" t="s">
        <v>97</v>
      </c>
    </row>
    <row r="44" spans="1:55" s="246" customFormat="1" ht="84" hidden="1" customHeight="1">
      <c r="A44" s="238" t="s">
        <v>133</v>
      </c>
      <c r="B44" s="944" t="s">
        <v>131</v>
      </c>
      <c r="C44" s="252" t="s">
        <v>97</v>
      </c>
      <c r="D44" s="344">
        <v>0</v>
      </c>
      <c r="E44" s="252" t="s">
        <v>97</v>
      </c>
      <c r="F44" s="344">
        <v>0</v>
      </c>
      <c r="G44" s="252" t="s">
        <v>97</v>
      </c>
      <c r="H44" s="344">
        <v>0</v>
      </c>
      <c r="I44" s="252" t="s">
        <v>97</v>
      </c>
      <c r="J44" s="344">
        <v>0</v>
      </c>
      <c r="K44" s="252" t="s">
        <v>97</v>
      </c>
      <c r="L44" s="344">
        <v>0</v>
      </c>
      <c r="M44" s="252" t="s">
        <v>97</v>
      </c>
      <c r="N44" s="344">
        <v>0</v>
      </c>
      <c r="O44" s="252" t="s">
        <v>97</v>
      </c>
      <c r="P44" s="344">
        <v>0</v>
      </c>
      <c r="Q44" s="252" t="s">
        <v>97</v>
      </c>
      <c r="R44" s="344">
        <v>0</v>
      </c>
      <c r="S44" s="252" t="s">
        <v>97</v>
      </c>
      <c r="T44" s="344">
        <v>0</v>
      </c>
      <c r="U44" s="252" t="s">
        <v>97</v>
      </c>
      <c r="V44" s="344">
        <v>0</v>
      </c>
      <c r="W44" s="252" t="s">
        <v>97</v>
      </c>
      <c r="X44" s="344">
        <v>0</v>
      </c>
      <c r="Y44" s="344" t="s">
        <v>97</v>
      </c>
      <c r="Z44" s="344">
        <v>0</v>
      </c>
      <c r="AA44" s="252" t="s">
        <v>97</v>
      </c>
      <c r="AB44" s="344">
        <v>0</v>
      </c>
      <c r="AC44" s="252" t="s">
        <v>97</v>
      </c>
      <c r="AD44" s="344">
        <v>0</v>
      </c>
      <c r="AE44" s="252" t="s">
        <v>97</v>
      </c>
      <c r="AF44" s="344">
        <v>0</v>
      </c>
      <c r="AG44" s="252" t="s">
        <v>97</v>
      </c>
      <c r="AH44" s="344">
        <v>0</v>
      </c>
      <c r="AI44" s="252" t="s">
        <v>97</v>
      </c>
      <c r="AJ44" s="344">
        <v>0</v>
      </c>
      <c r="AK44" s="252" t="s">
        <v>97</v>
      </c>
      <c r="AL44" s="252" t="s">
        <v>97</v>
      </c>
      <c r="AM44" s="345" t="s">
        <v>97</v>
      </c>
      <c r="AN44" s="344">
        <v>0</v>
      </c>
      <c r="AO44" s="252" t="s">
        <v>97</v>
      </c>
      <c r="AP44" s="344">
        <v>0</v>
      </c>
      <c r="AQ44" s="252" t="s">
        <v>97</v>
      </c>
      <c r="AR44" s="344">
        <v>0</v>
      </c>
      <c r="AS44" s="252" t="s">
        <v>97</v>
      </c>
      <c r="AT44" s="344">
        <v>0</v>
      </c>
      <c r="AU44" s="252" t="s">
        <v>97</v>
      </c>
      <c r="AV44" s="344">
        <v>0</v>
      </c>
      <c r="AW44" s="252" t="s">
        <v>97</v>
      </c>
      <c r="AX44" s="344">
        <v>0</v>
      </c>
      <c r="AY44" s="252" t="s">
        <v>97</v>
      </c>
      <c r="AZ44" s="344">
        <v>0</v>
      </c>
      <c r="BA44" s="344" t="s">
        <v>97</v>
      </c>
      <c r="BB44" s="344">
        <v>0</v>
      </c>
      <c r="BC44" s="252" t="s">
        <v>97</v>
      </c>
    </row>
    <row r="45" spans="1:55" s="246" customFormat="1" ht="63" hidden="1">
      <c r="A45" s="238" t="s">
        <v>133</v>
      </c>
      <c r="B45" s="944" t="s">
        <v>134</v>
      </c>
      <c r="C45" s="252" t="s">
        <v>97</v>
      </c>
      <c r="D45" s="344">
        <v>0</v>
      </c>
      <c r="E45" s="252" t="s">
        <v>97</v>
      </c>
      <c r="F45" s="344">
        <v>0</v>
      </c>
      <c r="G45" s="252" t="s">
        <v>97</v>
      </c>
      <c r="H45" s="344">
        <v>0</v>
      </c>
      <c r="I45" s="252" t="s">
        <v>97</v>
      </c>
      <c r="J45" s="344">
        <v>0</v>
      </c>
      <c r="K45" s="252" t="s">
        <v>97</v>
      </c>
      <c r="L45" s="344">
        <v>0</v>
      </c>
      <c r="M45" s="252" t="s">
        <v>97</v>
      </c>
      <c r="N45" s="344">
        <v>0</v>
      </c>
      <c r="O45" s="252" t="s">
        <v>97</v>
      </c>
      <c r="P45" s="344">
        <v>0</v>
      </c>
      <c r="Q45" s="252" t="s">
        <v>97</v>
      </c>
      <c r="R45" s="344">
        <v>0</v>
      </c>
      <c r="S45" s="252" t="s">
        <v>97</v>
      </c>
      <c r="T45" s="344">
        <v>0</v>
      </c>
      <c r="U45" s="252" t="s">
        <v>97</v>
      </c>
      <c r="V45" s="344">
        <v>0</v>
      </c>
      <c r="W45" s="252" t="s">
        <v>97</v>
      </c>
      <c r="X45" s="344">
        <v>0</v>
      </c>
      <c r="Y45" s="344" t="s">
        <v>97</v>
      </c>
      <c r="Z45" s="344">
        <v>0</v>
      </c>
      <c r="AA45" s="252" t="s">
        <v>97</v>
      </c>
      <c r="AB45" s="344">
        <v>0</v>
      </c>
      <c r="AC45" s="252" t="s">
        <v>97</v>
      </c>
      <c r="AD45" s="344">
        <v>0</v>
      </c>
      <c r="AE45" s="252" t="s">
        <v>97</v>
      </c>
      <c r="AF45" s="344">
        <v>0</v>
      </c>
      <c r="AG45" s="252" t="s">
        <v>97</v>
      </c>
      <c r="AH45" s="344">
        <v>0</v>
      </c>
      <c r="AI45" s="252" t="s">
        <v>97</v>
      </c>
      <c r="AJ45" s="344">
        <v>0</v>
      </c>
      <c r="AK45" s="252" t="s">
        <v>97</v>
      </c>
      <c r="AL45" s="252" t="s">
        <v>97</v>
      </c>
      <c r="AM45" s="345" t="s">
        <v>97</v>
      </c>
      <c r="AN45" s="344">
        <v>0</v>
      </c>
      <c r="AO45" s="252" t="s">
        <v>97</v>
      </c>
      <c r="AP45" s="344">
        <v>0</v>
      </c>
      <c r="AQ45" s="252" t="s">
        <v>97</v>
      </c>
      <c r="AR45" s="344">
        <v>0</v>
      </c>
      <c r="AS45" s="252" t="s">
        <v>97</v>
      </c>
      <c r="AT45" s="344">
        <v>0</v>
      </c>
      <c r="AU45" s="252" t="s">
        <v>97</v>
      </c>
      <c r="AV45" s="344">
        <v>0</v>
      </c>
      <c r="AW45" s="252" t="s">
        <v>97</v>
      </c>
      <c r="AX45" s="344">
        <v>0</v>
      </c>
      <c r="AY45" s="252" t="s">
        <v>97</v>
      </c>
      <c r="AZ45" s="344">
        <v>0</v>
      </c>
      <c r="BA45" s="344" t="s">
        <v>97</v>
      </c>
      <c r="BB45" s="344">
        <v>0</v>
      </c>
      <c r="BC45" s="252" t="s">
        <v>97</v>
      </c>
    </row>
    <row r="46" spans="1:55" s="246" customFormat="1" ht="79.5" hidden="1" customHeight="1">
      <c r="A46" s="238" t="s">
        <v>135</v>
      </c>
      <c r="B46" s="944" t="s">
        <v>136</v>
      </c>
      <c r="C46" s="252" t="s">
        <v>97</v>
      </c>
      <c r="D46" s="344">
        <v>0</v>
      </c>
      <c r="E46" s="252" t="s">
        <v>97</v>
      </c>
      <c r="F46" s="344">
        <v>0</v>
      </c>
      <c r="G46" s="252" t="s">
        <v>97</v>
      </c>
      <c r="H46" s="344">
        <v>0</v>
      </c>
      <c r="I46" s="252" t="s">
        <v>97</v>
      </c>
      <c r="J46" s="344">
        <v>0</v>
      </c>
      <c r="K46" s="252" t="s">
        <v>97</v>
      </c>
      <c r="L46" s="344">
        <v>0</v>
      </c>
      <c r="M46" s="252" t="s">
        <v>97</v>
      </c>
      <c r="N46" s="344">
        <v>0</v>
      </c>
      <c r="O46" s="252" t="s">
        <v>97</v>
      </c>
      <c r="P46" s="344">
        <v>0</v>
      </c>
      <c r="Q46" s="252" t="s">
        <v>97</v>
      </c>
      <c r="R46" s="344">
        <v>0</v>
      </c>
      <c r="S46" s="252" t="s">
        <v>97</v>
      </c>
      <c r="T46" s="344">
        <v>0</v>
      </c>
      <c r="U46" s="252" t="s">
        <v>97</v>
      </c>
      <c r="V46" s="344">
        <v>0</v>
      </c>
      <c r="W46" s="252" t="s">
        <v>97</v>
      </c>
      <c r="X46" s="344">
        <v>0</v>
      </c>
      <c r="Y46" s="344" t="s">
        <v>97</v>
      </c>
      <c r="Z46" s="344">
        <v>0</v>
      </c>
      <c r="AA46" s="252" t="s">
        <v>97</v>
      </c>
      <c r="AB46" s="344">
        <v>0</v>
      </c>
      <c r="AC46" s="252" t="s">
        <v>97</v>
      </c>
      <c r="AD46" s="344">
        <v>0</v>
      </c>
      <c r="AE46" s="252" t="s">
        <v>97</v>
      </c>
      <c r="AF46" s="344">
        <v>0</v>
      </c>
      <c r="AG46" s="252" t="s">
        <v>97</v>
      </c>
      <c r="AH46" s="344">
        <v>0</v>
      </c>
      <c r="AI46" s="252" t="s">
        <v>97</v>
      </c>
      <c r="AJ46" s="344">
        <v>0</v>
      </c>
      <c r="AK46" s="252" t="s">
        <v>97</v>
      </c>
      <c r="AL46" s="252" t="s">
        <v>97</v>
      </c>
      <c r="AM46" s="345" t="s">
        <v>97</v>
      </c>
      <c r="AN46" s="344">
        <v>0</v>
      </c>
      <c r="AO46" s="252" t="s">
        <v>97</v>
      </c>
      <c r="AP46" s="344">
        <v>0</v>
      </c>
      <c r="AQ46" s="252" t="s">
        <v>97</v>
      </c>
      <c r="AR46" s="344">
        <v>0</v>
      </c>
      <c r="AS46" s="252" t="s">
        <v>97</v>
      </c>
      <c r="AT46" s="344">
        <v>0</v>
      </c>
      <c r="AU46" s="252" t="s">
        <v>97</v>
      </c>
      <c r="AV46" s="344">
        <v>0</v>
      </c>
      <c r="AW46" s="252" t="s">
        <v>97</v>
      </c>
      <c r="AX46" s="344">
        <v>0</v>
      </c>
      <c r="AY46" s="252" t="s">
        <v>97</v>
      </c>
      <c r="AZ46" s="344">
        <v>0</v>
      </c>
      <c r="BA46" s="344" t="s">
        <v>97</v>
      </c>
      <c r="BB46" s="344">
        <v>0</v>
      </c>
      <c r="BC46" s="252" t="s">
        <v>97</v>
      </c>
    </row>
    <row r="47" spans="1:55" s="246" customFormat="1" ht="63.75" hidden="1" customHeight="1">
      <c r="A47" s="238" t="s">
        <v>137</v>
      </c>
      <c r="B47" s="944" t="s">
        <v>138</v>
      </c>
      <c r="C47" s="252" t="s">
        <v>97</v>
      </c>
      <c r="D47" s="344">
        <v>0</v>
      </c>
      <c r="E47" s="252" t="s">
        <v>97</v>
      </c>
      <c r="F47" s="344">
        <v>0</v>
      </c>
      <c r="G47" s="252" t="s">
        <v>97</v>
      </c>
      <c r="H47" s="344">
        <v>0</v>
      </c>
      <c r="I47" s="252" t="s">
        <v>97</v>
      </c>
      <c r="J47" s="344">
        <v>0</v>
      </c>
      <c r="K47" s="252" t="s">
        <v>97</v>
      </c>
      <c r="L47" s="344">
        <v>0</v>
      </c>
      <c r="M47" s="252" t="s">
        <v>97</v>
      </c>
      <c r="N47" s="344">
        <v>0</v>
      </c>
      <c r="O47" s="252" t="s">
        <v>97</v>
      </c>
      <c r="P47" s="344">
        <v>0</v>
      </c>
      <c r="Q47" s="252" t="s">
        <v>97</v>
      </c>
      <c r="R47" s="344">
        <v>0</v>
      </c>
      <c r="S47" s="252" t="s">
        <v>97</v>
      </c>
      <c r="T47" s="344">
        <v>0</v>
      </c>
      <c r="U47" s="252" t="s">
        <v>97</v>
      </c>
      <c r="V47" s="344">
        <v>0</v>
      </c>
      <c r="W47" s="252" t="s">
        <v>97</v>
      </c>
      <c r="X47" s="344">
        <v>0</v>
      </c>
      <c r="Y47" s="344" t="s">
        <v>97</v>
      </c>
      <c r="Z47" s="344">
        <v>0</v>
      </c>
      <c r="AA47" s="252" t="s">
        <v>97</v>
      </c>
      <c r="AB47" s="344">
        <v>0</v>
      </c>
      <c r="AC47" s="252" t="s">
        <v>97</v>
      </c>
      <c r="AD47" s="344">
        <v>0</v>
      </c>
      <c r="AE47" s="252" t="s">
        <v>97</v>
      </c>
      <c r="AF47" s="344">
        <v>0</v>
      </c>
      <c r="AG47" s="252" t="s">
        <v>97</v>
      </c>
      <c r="AH47" s="344">
        <v>0</v>
      </c>
      <c r="AI47" s="252" t="s">
        <v>97</v>
      </c>
      <c r="AJ47" s="344">
        <v>0</v>
      </c>
      <c r="AK47" s="252" t="s">
        <v>97</v>
      </c>
      <c r="AL47" s="252" t="s">
        <v>97</v>
      </c>
      <c r="AM47" s="345" t="s">
        <v>97</v>
      </c>
      <c r="AN47" s="344">
        <v>0</v>
      </c>
      <c r="AO47" s="252" t="s">
        <v>97</v>
      </c>
      <c r="AP47" s="344">
        <v>0</v>
      </c>
      <c r="AQ47" s="252" t="s">
        <v>97</v>
      </c>
      <c r="AR47" s="344">
        <v>0</v>
      </c>
      <c r="AS47" s="252" t="s">
        <v>97</v>
      </c>
      <c r="AT47" s="344">
        <v>0</v>
      </c>
      <c r="AU47" s="252" t="s">
        <v>97</v>
      </c>
      <c r="AV47" s="344">
        <v>0</v>
      </c>
      <c r="AW47" s="252" t="s">
        <v>97</v>
      </c>
      <c r="AX47" s="344">
        <v>0</v>
      </c>
      <c r="AY47" s="252" t="s">
        <v>97</v>
      </c>
      <c r="AZ47" s="344">
        <v>0</v>
      </c>
      <c r="BA47" s="344" t="s">
        <v>97</v>
      </c>
      <c r="BB47" s="344">
        <v>0</v>
      </c>
      <c r="BC47" s="252" t="s">
        <v>97</v>
      </c>
    </row>
    <row r="48" spans="1:55" s="246" customFormat="1" ht="70.150000000000006" hidden="1" customHeight="1">
      <c r="A48" s="238" t="s">
        <v>139</v>
      </c>
      <c r="B48" s="944" t="s">
        <v>140</v>
      </c>
      <c r="C48" s="252" t="s">
        <v>97</v>
      </c>
      <c r="D48" s="344">
        <v>0</v>
      </c>
      <c r="E48" s="252" t="s">
        <v>97</v>
      </c>
      <c r="F48" s="344">
        <v>0</v>
      </c>
      <c r="G48" s="252" t="s">
        <v>97</v>
      </c>
      <c r="H48" s="344">
        <v>0</v>
      </c>
      <c r="I48" s="252" t="s">
        <v>97</v>
      </c>
      <c r="J48" s="344">
        <v>0</v>
      </c>
      <c r="K48" s="252" t="s">
        <v>97</v>
      </c>
      <c r="L48" s="344">
        <v>0</v>
      </c>
      <c r="M48" s="252" t="s">
        <v>97</v>
      </c>
      <c r="N48" s="344">
        <v>0</v>
      </c>
      <c r="O48" s="252" t="s">
        <v>97</v>
      </c>
      <c r="P48" s="344">
        <v>0</v>
      </c>
      <c r="Q48" s="252" t="s">
        <v>97</v>
      </c>
      <c r="R48" s="344">
        <v>0</v>
      </c>
      <c r="S48" s="252" t="s">
        <v>97</v>
      </c>
      <c r="T48" s="344">
        <v>0</v>
      </c>
      <c r="U48" s="252" t="s">
        <v>97</v>
      </c>
      <c r="V48" s="344">
        <v>0</v>
      </c>
      <c r="W48" s="252" t="s">
        <v>97</v>
      </c>
      <c r="X48" s="344">
        <v>0</v>
      </c>
      <c r="Y48" s="344" t="s">
        <v>97</v>
      </c>
      <c r="Z48" s="344">
        <v>0</v>
      </c>
      <c r="AA48" s="252" t="s">
        <v>97</v>
      </c>
      <c r="AB48" s="344">
        <v>0</v>
      </c>
      <c r="AC48" s="252" t="s">
        <v>97</v>
      </c>
      <c r="AD48" s="344">
        <v>0</v>
      </c>
      <c r="AE48" s="252" t="s">
        <v>97</v>
      </c>
      <c r="AF48" s="344">
        <v>0</v>
      </c>
      <c r="AG48" s="252" t="s">
        <v>97</v>
      </c>
      <c r="AH48" s="344">
        <v>0</v>
      </c>
      <c r="AI48" s="252" t="s">
        <v>97</v>
      </c>
      <c r="AJ48" s="344">
        <v>0</v>
      </c>
      <c r="AK48" s="252" t="s">
        <v>97</v>
      </c>
      <c r="AL48" s="252" t="s">
        <v>97</v>
      </c>
      <c r="AM48" s="345" t="s">
        <v>97</v>
      </c>
      <c r="AN48" s="344">
        <v>0</v>
      </c>
      <c r="AO48" s="252" t="s">
        <v>97</v>
      </c>
      <c r="AP48" s="344">
        <v>0</v>
      </c>
      <c r="AQ48" s="252" t="s">
        <v>97</v>
      </c>
      <c r="AR48" s="344">
        <v>0</v>
      </c>
      <c r="AS48" s="252" t="s">
        <v>97</v>
      </c>
      <c r="AT48" s="344">
        <v>0</v>
      </c>
      <c r="AU48" s="252" t="s">
        <v>97</v>
      </c>
      <c r="AV48" s="344">
        <v>0</v>
      </c>
      <c r="AW48" s="252" t="s">
        <v>97</v>
      </c>
      <c r="AX48" s="344">
        <v>0</v>
      </c>
      <c r="AY48" s="252" t="s">
        <v>97</v>
      </c>
      <c r="AZ48" s="344">
        <v>0</v>
      </c>
      <c r="BA48" s="344" t="s">
        <v>97</v>
      </c>
      <c r="BB48" s="344">
        <v>0</v>
      </c>
      <c r="BC48" s="252" t="s">
        <v>97</v>
      </c>
    </row>
    <row r="49" spans="1:82" s="542" customFormat="1" ht="34.5" customHeight="1">
      <c r="A49" s="483" t="s">
        <v>141</v>
      </c>
      <c r="B49" s="474" t="s">
        <v>142</v>
      </c>
      <c r="C49" s="530" t="s">
        <v>97</v>
      </c>
      <c r="D49" s="541">
        <v>0</v>
      </c>
      <c r="E49" s="530" t="s">
        <v>97</v>
      </c>
      <c r="F49" s="541">
        <v>0</v>
      </c>
      <c r="G49" s="530" t="s">
        <v>97</v>
      </c>
      <c r="H49" s="541">
        <v>0</v>
      </c>
      <c r="I49" s="530" t="s">
        <v>97</v>
      </c>
      <c r="J49" s="541">
        <v>0</v>
      </c>
      <c r="K49" s="530" t="s">
        <v>97</v>
      </c>
      <c r="L49" s="541">
        <v>0</v>
      </c>
      <c r="M49" s="530" t="s">
        <v>97</v>
      </c>
      <c r="N49" s="541">
        <v>0</v>
      </c>
      <c r="O49" s="530" t="s">
        <v>97</v>
      </c>
      <c r="P49" s="541">
        <v>0</v>
      </c>
      <c r="Q49" s="530" t="s">
        <v>97</v>
      </c>
      <c r="R49" s="541">
        <v>0</v>
      </c>
      <c r="S49" s="530" t="s">
        <v>97</v>
      </c>
      <c r="T49" s="541">
        <v>0</v>
      </c>
      <c r="U49" s="530" t="s">
        <v>97</v>
      </c>
      <c r="V49" s="541">
        <v>0</v>
      </c>
      <c r="W49" s="530" t="s">
        <v>97</v>
      </c>
      <c r="X49" s="541">
        <f>X51+X53+X60</f>
        <v>11.15</v>
      </c>
      <c r="Y49" s="344" t="s">
        <v>97</v>
      </c>
      <c r="Z49" s="541">
        <v>0</v>
      </c>
      <c r="AA49" s="530" t="s">
        <v>97</v>
      </c>
      <c r="AB49" s="541">
        <f>AB51</f>
        <v>0</v>
      </c>
      <c r="AC49" s="530" t="s">
        <v>97</v>
      </c>
      <c r="AD49" s="541">
        <v>0</v>
      </c>
      <c r="AE49" s="530" t="s">
        <v>97</v>
      </c>
      <c r="AF49" s="541">
        <v>0</v>
      </c>
      <c r="AG49" s="530" t="s">
        <v>97</v>
      </c>
      <c r="AH49" s="541">
        <v>0</v>
      </c>
      <c r="AI49" s="530" t="s">
        <v>97</v>
      </c>
      <c r="AJ49" s="541">
        <v>0</v>
      </c>
      <c r="AK49" s="530" t="s">
        <v>97</v>
      </c>
      <c r="AL49" s="530">
        <f>AL60</f>
        <v>302</v>
      </c>
      <c r="AM49" s="345" t="s">
        <v>97</v>
      </c>
      <c r="AN49" s="541">
        <v>0</v>
      </c>
      <c r="AO49" s="530" t="s">
        <v>97</v>
      </c>
      <c r="AP49" s="541">
        <v>0</v>
      </c>
      <c r="AQ49" s="530" t="s">
        <v>97</v>
      </c>
      <c r="AR49" s="541">
        <v>0</v>
      </c>
      <c r="AS49" s="530" t="s">
        <v>97</v>
      </c>
      <c r="AT49" s="541">
        <v>0</v>
      </c>
      <c r="AU49" s="530" t="s">
        <v>97</v>
      </c>
      <c r="AV49" s="541">
        <v>0</v>
      </c>
      <c r="AW49" s="530" t="s">
        <v>97</v>
      </c>
      <c r="AX49" s="541">
        <v>0</v>
      </c>
      <c r="AY49" s="530" t="s">
        <v>97</v>
      </c>
      <c r="AZ49" s="541">
        <f>AZ51+AZ53+AZ60</f>
        <v>12.733000000000001</v>
      </c>
      <c r="BA49" s="344" t="s">
        <v>97</v>
      </c>
      <c r="BB49" s="541">
        <v>0</v>
      </c>
      <c r="BC49" s="530" t="s">
        <v>97</v>
      </c>
      <c r="BD49" s="527"/>
      <c r="BE49" s="527"/>
      <c r="BF49" s="527"/>
      <c r="BG49" s="527"/>
      <c r="BH49" s="527"/>
      <c r="BI49" s="527"/>
      <c r="BJ49" s="527"/>
      <c r="BK49" s="527"/>
      <c r="BL49" s="527"/>
      <c r="BM49" s="527"/>
      <c r="BN49" s="527"/>
      <c r="BO49" s="527"/>
      <c r="BP49" s="527"/>
      <c r="BQ49" s="527"/>
      <c r="BR49" s="527"/>
      <c r="BS49" s="527"/>
      <c r="BT49" s="527"/>
      <c r="BU49" s="527"/>
      <c r="BV49" s="527"/>
      <c r="BW49" s="527"/>
      <c r="BX49" s="527"/>
      <c r="BY49" s="527"/>
      <c r="BZ49" s="527"/>
      <c r="CA49" s="527"/>
      <c r="CB49" s="527"/>
      <c r="CC49" s="527"/>
      <c r="CD49" s="527"/>
    </row>
    <row r="50" spans="1:82" s="246" customFormat="1" ht="54.75" customHeight="1">
      <c r="A50" s="238" t="s">
        <v>143</v>
      </c>
      <c r="B50" s="944" t="s">
        <v>144</v>
      </c>
      <c r="C50" s="252" t="s">
        <v>97</v>
      </c>
      <c r="D50" s="344">
        <v>0</v>
      </c>
      <c r="E50" s="252" t="s">
        <v>97</v>
      </c>
      <c r="F50" s="344">
        <v>0</v>
      </c>
      <c r="G50" s="252" t="s">
        <v>97</v>
      </c>
      <c r="H50" s="344">
        <v>0</v>
      </c>
      <c r="I50" s="252" t="s">
        <v>97</v>
      </c>
      <c r="J50" s="344">
        <v>0</v>
      </c>
      <c r="K50" s="252" t="s">
        <v>97</v>
      </c>
      <c r="L50" s="344">
        <v>0</v>
      </c>
      <c r="M50" s="252" t="s">
        <v>97</v>
      </c>
      <c r="N50" s="344">
        <v>0</v>
      </c>
      <c r="O50" s="252" t="s">
        <v>97</v>
      </c>
      <c r="P50" s="344">
        <v>0</v>
      </c>
      <c r="Q50" s="252" t="s">
        <v>97</v>
      </c>
      <c r="R50" s="344">
        <v>0</v>
      </c>
      <c r="S50" s="252" t="s">
        <v>97</v>
      </c>
      <c r="T50" s="344">
        <v>0</v>
      </c>
      <c r="U50" s="252" t="s">
        <v>97</v>
      </c>
      <c r="V50" s="344">
        <v>0</v>
      </c>
      <c r="W50" s="252" t="s">
        <v>97</v>
      </c>
      <c r="X50" s="344">
        <v>0</v>
      </c>
      <c r="Y50" s="344" t="s">
        <v>97</v>
      </c>
      <c r="Z50" s="344">
        <v>0</v>
      </c>
      <c r="AA50" s="252" t="s">
        <v>97</v>
      </c>
      <c r="AB50" s="344">
        <v>0</v>
      </c>
      <c r="AC50" s="252" t="s">
        <v>97</v>
      </c>
      <c r="AD50" s="344">
        <v>0</v>
      </c>
      <c r="AE50" s="252" t="s">
        <v>97</v>
      </c>
      <c r="AF50" s="344">
        <v>0</v>
      </c>
      <c r="AG50" s="252" t="s">
        <v>97</v>
      </c>
      <c r="AH50" s="344">
        <v>0</v>
      </c>
      <c r="AI50" s="252" t="s">
        <v>97</v>
      </c>
      <c r="AJ50" s="344">
        <v>0</v>
      </c>
      <c r="AK50" s="252" t="s">
        <v>97</v>
      </c>
      <c r="AL50" s="252" t="s">
        <v>97</v>
      </c>
      <c r="AM50" s="345" t="s">
        <v>97</v>
      </c>
      <c r="AN50" s="344">
        <v>0</v>
      </c>
      <c r="AO50" s="252" t="s">
        <v>97</v>
      </c>
      <c r="AP50" s="344">
        <v>0</v>
      </c>
      <c r="AQ50" s="252" t="s">
        <v>97</v>
      </c>
      <c r="AR50" s="344">
        <v>0</v>
      </c>
      <c r="AS50" s="252" t="s">
        <v>97</v>
      </c>
      <c r="AT50" s="344">
        <v>0</v>
      </c>
      <c r="AU50" s="252" t="s">
        <v>97</v>
      </c>
      <c r="AV50" s="344">
        <v>0</v>
      </c>
      <c r="AW50" s="252" t="s">
        <v>97</v>
      </c>
      <c r="AX50" s="344">
        <v>0</v>
      </c>
      <c r="AY50" s="252" t="s">
        <v>97</v>
      </c>
      <c r="AZ50" s="344">
        <f>AZ51</f>
        <v>0</v>
      </c>
      <c r="BA50" s="344" t="s">
        <v>97</v>
      </c>
      <c r="BB50" s="344">
        <v>0</v>
      </c>
      <c r="BC50" s="252" t="s">
        <v>97</v>
      </c>
    </row>
    <row r="51" spans="1:82" s="347" customFormat="1" ht="43.5" customHeight="1">
      <c r="A51" s="312" t="s">
        <v>145</v>
      </c>
      <c r="B51" s="313" t="s">
        <v>146</v>
      </c>
      <c r="C51" s="319" t="s">
        <v>97</v>
      </c>
      <c r="D51" s="346">
        <v>0</v>
      </c>
      <c r="E51" s="319" t="s">
        <v>97</v>
      </c>
      <c r="F51" s="346">
        <v>0</v>
      </c>
      <c r="G51" s="319" t="s">
        <v>97</v>
      </c>
      <c r="H51" s="346">
        <v>0</v>
      </c>
      <c r="I51" s="319" t="s">
        <v>97</v>
      </c>
      <c r="J51" s="346">
        <v>0</v>
      </c>
      <c r="K51" s="319" t="s">
        <v>97</v>
      </c>
      <c r="L51" s="346">
        <v>0</v>
      </c>
      <c r="M51" s="319" t="s">
        <v>97</v>
      </c>
      <c r="N51" s="346">
        <v>0</v>
      </c>
      <c r="O51" s="319" t="s">
        <v>97</v>
      </c>
      <c r="P51" s="346">
        <v>0</v>
      </c>
      <c r="Q51" s="319" t="s">
        <v>97</v>
      </c>
      <c r="R51" s="346">
        <v>0</v>
      </c>
      <c r="S51" s="319" t="s">
        <v>97</v>
      </c>
      <c r="T51" s="346">
        <v>0</v>
      </c>
      <c r="U51" s="319" t="s">
        <v>97</v>
      </c>
      <c r="V51" s="346">
        <v>0</v>
      </c>
      <c r="W51" s="319" t="s">
        <v>97</v>
      </c>
      <c r="X51" s="346">
        <v>0</v>
      </c>
      <c r="Y51" s="344" t="s">
        <v>97</v>
      </c>
      <c r="Z51" s="346">
        <v>0</v>
      </c>
      <c r="AA51" s="319" t="s">
        <v>97</v>
      </c>
      <c r="AB51" s="346">
        <f>AB62</f>
        <v>0</v>
      </c>
      <c r="AC51" s="319" t="s">
        <v>97</v>
      </c>
      <c r="AD51" s="346">
        <v>0</v>
      </c>
      <c r="AE51" s="319" t="s">
        <v>97</v>
      </c>
      <c r="AF51" s="346">
        <v>0</v>
      </c>
      <c r="AG51" s="319" t="s">
        <v>97</v>
      </c>
      <c r="AH51" s="346">
        <v>0</v>
      </c>
      <c r="AI51" s="319" t="s">
        <v>97</v>
      </c>
      <c r="AJ51" s="346">
        <v>0</v>
      </c>
      <c r="AK51" s="319" t="s">
        <v>97</v>
      </c>
      <c r="AL51" s="346" t="s">
        <v>97</v>
      </c>
      <c r="AM51" s="345" t="s">
        <v>97</v>
      </c>
      <c r="AN51" s="346">
        <v>0</v>
      </c>
      <c r="AO51" s="319" t="s">
        <v>97</v>
      </c>
      <c r="AP51" s="346">
        <v>0</v>
      </c>
      <c r="AQ51" s="319" t="s">
        <v>97</v>
      </c>
      <c r="AR51" s="346">
        <v>0</v>
      </c>
      <c r="AS51" s="319" t="s">
        <v>97</v>
      </c>
      <c r="AT51" s="346">
        <v>0</v>
      </c>
      <c r="AU51" s="319" t="s">
        <v>97</v>
      </c>
      <c r="AV51" s="346">
        <v>0</v>
      </c>
      <c r="AW51" s="319" t="s">
        <v>97</v>
      </c>
      <c r="AX51" s="346">
        <v>0</v>
      </c>
      <c r="AY51" s="319" t="s">
        <v>97</v>
      </c>
      <c r="AZ51" s="346">
        <f>SUM(AZ52:AZ52)</f>
        <v>0</v>
      </c>
      <c r="BA51" s="344" t="s">
        <v>97</v>
      </c>
      <c r="BB51" s="346">
        <v>0</v>
      </c>
      <c r="BC51" s="319" t="s">
        <v>97</v>
      </c>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row>
    <row r="52" spans="1:82" s="246" customFormat="1" ht="47.25">
      <c r="A52" s="238" t="s">
        <v>148</v>
      </c>
      <c r="B52" s="944" t="s">
        <v>149</v>
      </c>
      <c r="C52" s="252" t="s">
        <v>97</v>
      </c>
      <c r="D52" s="344">
        <v>0</v>
      </c>
      <c r="E52" s="252" t="s">
        <v>97</v>
      </c>
      <c r="F52" s="344">
        <v>0</v>
      </c>
      <c r="G52" s="252" t="s">
        <v>97</v>
      </c>
      <c r="H52" s="344">
        <v>0</v>
      </c>
      <c r="I52" s="252" t="s">
        <v>97</v>
      </c>
      <c r="J52" s="344">
        <v>0</v>
      </c>
      <c r="K52" s="252" t="s">
        <v>97</v>
      </c>
      <c r="L52" s="344">
        <v>0</v>
      </c>
      <c r="M52" s="252" t="s">
        <v>97</v>
      </c>
      <c r="N52" s="344">
        <v>0</v>
      </c>
      <c r="O52" s="252" t="s">
        <v>97</v>
      </c>
      <c r="P52" s="344">
        <v>0</v>
      </c>
      <c r="Q52" s="252" t="s">
        <v>97</v>
      </c>
      <c r="R52" s="344">
        <v>0</v>
      </c>
      <c r="S52" s="252" t="s">
        <v>97</v>
      </c>
      <c r="T52" s="344">
        <v>0</v>
      </c>
      <c r="U52" s="252" t="s">
        <v>97</v>
      </c>
      <c r="V52" s="344">
        <v>0</v>
      </c>
      <c r="W52" s="252" t="s">
        <v>97</v>
      </c>
      <c r="X52" s="344">
        <v>0</v>
      </c>
      <c r="Y52" s="344" t="s">
        <v>97</v>
      </c>
      <c r="Z52" s="344">
        <v>0</v>
      </c>
      <c r="AA52" s="252" t="s">
        <v>97</v>
      </c>
      <c r="AB52" s="344">
        <v>0</v>
      </c>
      <c r="AC52" s="252" t="s">
        <v>97</v>
      </c>
      <c r="AD52" s="344">
        <v>0</v>
      </c>
      <c r="AE52" s="252" t="s">
        <v>97</v>
      </c>
      <c r="AF52" s="344">
        <v>0</v>
      </c>
      <c r="AG52" s="252" t="s">
        <v>97</v>
      </c>
      <c r="AH52" s="344">
        <v>0</v>
      </c>
      <c r="AI52" s="252" t="s">
        <v>97</v>
      </c>
      <c r="AJ52" s="344">
        <v>0</v>
      </c>
      <c r="AK52" s="252" t="s">
        <v>97</v>
      </c>
      <c r="AL52" s="252" t="s">
        <v>97</v>
      </c>
      <c r="AM52" s="345" t="s">
        <v>97</v>
      </c>
      <c r="AN52" s="344">
        <v>0</v>
      </c>
      <c r="AO52" s="252" t="s">
        <v>97</v>
      </c>
      <c r="AP52" s="344">
        <v>0</v>
      </c>
      <c r="AQ52" s="252" t="s">
        <v>97</v>
      </c>
      <c r="AR52" s="344">
        <v>0</v>
      </c>
      <c r="AS52" s="252" t="s">
        <v>97</v>
      </c>
      <c r="AT52" s="344">
        <v>0</v>
      </c>
      <c r="AU52" s="252" t="s">
        <v>97</v>
      </c>
      <c r="AV52" s="344">
        <v>0</v>
      </c>
      <c r="AW52" s="252" t="s">
        <v>97</v>
      </c>
      <c r="AX52" s="344">
        <v>0</v>
      </c>
      <c r="AY52" s="252" t="s">
        <v>97</v>
      </c>
      <c r="AZ52" s="344">
        <v>0</v>
      </c>
      <c r="BA52" s="344" t="s">
        <v>97</v>
      </c>
      <c r="BB52" s="344">
        <v>0</v>
      </c>
      <c r="BC52" s="252" t="s">
        <v>97</v>
      </c>
    </row>
    <row r="53" spans="1:82" s="347" customFormat="1" ht="46.15" customHeight="1">
      <c r="A53" s="312" t="s">
        <v>150</v>
      </c>
      <c r="B53" s="313" t="s">
        <v>151</v>
      </c>
      <c r="C53" s="319" t="s">
        <v>97</v>
      </c>
      <c r="D53" s="346">
        <v>0</v>
      </c>
      <c r="E53" s="319" t="s">
        <v>97</v>
      </c>
      <c r="F53" s="346">
        <v>0</v>
      </c>
      <c r="G53" s="319" t="s">
        <v>97</v>
      </c>
      <c r="H53" s="346">
        <v>0</v>
      </c>
      <c r="I53" s="319" t="s">
        <v>97</v>
      </c>
      <c r="J53" s="346">
        <v>0</v>
      </c>
      <c r="K53" s="319" t="s">
        <v>97</v>
      </c>
      <c r="L53" s="346">
        <v>0</v>
      </c>
      <c r="M53" s="319" t="s">
        <v>97</v>
      </c>
      <c r="N53" s="346">
        <v>0</v>
      </c>
      <c r="O53" s="319" t="s">
        <v>97</v>
      </c>
      <c r="P53" s="346">
        <v>0</v>
      </c>
      <c r="Q53" s="319" t="s">
        <v>97</v>
      </c>
      <c r="R53" s="346">
        <v>0</v>
      </c>
      <c r="S53" s="319" t="s">
        <v>97</v>
      </c>
      <c r="T53" s="346">
        <v>0</v>
      </c>
      <c r="U53" s="319" t="s">
        <v>97</v>
      </c>
      <c r="V53" s="346">
        <v>0</v>
      </c>
      <c r="W53" s="319" t="s">
        <v>97</v>
      </c>
      <c r="X53" s="346">
        <f>X54</f>
        <v>11.15</v>
      </c>
      <c r="Y53" s="344" t="s">
        <v>97</v>
      </c>
      <c r="Z53" s="346">
        <v>0</v>
      </c>
      <c r="AA53" s="319" t="s">
        <v>97</v>
      </c>
      <c r="AB53" s="346">
        <v>0</v>
      </c>
      <c r="AC53" s="319" t="s">
        <v>97</v>
      </c>
      <c r="AD53" s="346">
        <v>0</v>
      </c>
      <c r="AE53" s="319" t="s">
        <v>97</v>
      </c>
      <c r="AF53" s="346">
        <v>0</v>
      </c>
      <c r="AG53" s="319" t="s">
        <v>97</v>
      </c>
      <c r="AH53" s="346">
        <v>0</v>
      </c>
      <c r="AI53" s="319" t="s">
        <v>97</v>
      </c>
      <c r="AJ53" s="346">
        <v>0</v>
      </c>
      <c r="AK53" s="319" t="s">
        <v>97</v>
      </c>
      <c r="AL53" s="319" t="s">
        <v>97</v>
      </c>
      <c r="AM53" s="345" t="s">
        <v>97</v>
      </c>
      <c r="AN53" s="346">
        <v>0</v>
      </c>
      <c r="AO53" s="319" t="s">
        <v>97</v>
      </c>
      <c r="AP53" s="346">
        <v>0</v>
      </c>
      <c r="AQ53" s="319" t="s">
        <v>97</v>
      </c>
      <c r="AR53" s="346">
        <v>0</v>
      </c>
      <c r="AS53" s="319" t="s">
        <v>97</v>
      </c>
      <c r="AT53" s="346">
        <v>0</v>
      </c>
      <c r="AU53" s="319" t="s">
        <v>97</v>
      </c>
      <c r="AV53" s="346">
        <v>0</v>
      </c>
      <c r="AW53" s="319" t="s">
        <v>97</v>
      </c>
      <c r="AX53" s="346">
        <v>0</v>
      </c>
      <c r="AY53" s="319" t="s">
        <v>97</v>
      </c>
      <c r="AZ53" s="346">
        <f>AZ54</f>
        <v>9.8020000000000014</v>
      </c>
      <c r="BA53" s="344" t="s">
        <v>97</v>
      </c>
      <c r="BB53" s="346">
        <v>0</v>
      </c>
      <c r="BC53" s="319" t="s">
        <v>97</v>
      </c>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row>
    <row r="54" spans="1:82" s="542" customFormat="1" ht="29.25" customHeight="1">
      <c r="A54" s="483" t="s">
        <v>152</v>
      </c>
      <c r="B54" s="474" t="s">
        <v>153</v>
      </c>
      <c r="C54" s="530" t="s">
        <v>97</v>
      </c>
      <c r="D54" s="541">
        <v>0</v>
      </c>
      <c r="E54" s="530" t="s">
        <v>97</v>
      </c>
      <c r="F54" s="541">
        <v>0</v>
      </c>
      <c r="G54" s="530" t="s">
        <v>97</v>
      </c>
      <c r="H54" s="541">
        <v>0</v>
      </c>
      <c r="I54" s="530" t="s">
        <v>97</v>
      </c>
      <c r="J54" s="541">
        <v>0</v>
      </c>
      <c r="K54" s="530" t="s">
        <v>97</v>
      </c>
      <c r="L54" s="541">
        <v>0</v>
      </c>
      <c r="M54" s="530" t="s">
        <v>97</v>
      </c>
      <c r="N54" s="541">
        <v>0</v>
      </c>
      <c r="O54" s="530" t="s">
        <v>97</v>
      </c>
      <c r="P54" s="541">
        <v>0</v>
      </c>
      <c r="Q54" s="530" t="s">
        <v>97</v>
      </c>
      <c r="R54" s="541">
        <v>0</v>
      </c>
      <c r="S54" s="530" t="s">
        <v>97</v>
      </c>
      <c r="T54" s="541">
        <v>0</v>
      </c>
      <c r="U54" s="530" t="s">
        <v>97</v>
      </c>
      <c r="V54" s="541">
        <v>0</v>
      </c>
      <c r="W54" s="530" t="s">
        <v>97</v>
      </c>
      <c r="X54" s="541">
        <f>SUM(X55:X58)</f>
        <v>11.15</v>
      </c>
      <c r="Y54" s="344" t="s">
        <v>97</v>
      </c>
      <c r="Z54" s="541">
        <v>0</v>
      </c>
      <c r="AA54" s="530" t="s">
        <v>97</v>
      </c>
      <c r="AB54" s="541">
        <v>0</v>
      </c>
      <c r="AC54" s="530" t="s">
        <v>97</v>
      </c>
      <c r="AD54" s="541">
        <v>0</v>
      </c>
      <c r="AE54" s="530" t="s">
        <v>97</v>
      </c>
      <c r="AF54" s="541">
        <v>0</v>
      </c>
      <c r="AG54" s="530" t="s">
        <v>97</v>
      </c>
      <c r="AH54" s="541">
        <v>0</v>
      </c>
      <c r="AI54" s="530" t="s">
        <v>97</v>
      </c>
      <c r="AJ54" s="541">
        <v>0</v>
      </c>
      <c r="AK54" s="530" t="s">
        <v>97</v>
      </c>
      <c r="AL54" s="530" t="s">
        <v>97</v>
      </c>
      <c r="AM54" s="345" t="s">
        <v>97</v>
      </c>
      <c r="AN54" s="541">
        <v>0</v>
      </c>
      <c r="AO54" s="530" t="s">
        <v>97</v>
      </c>
      <c r="AP54" s="541">
        <v>0</v>
      </c>
      <c r="AQ54" s="530" t="s">
        <v>97</v>
      </c>
      <c r="AR54" s="541">
        <v>0</v>
      </c>
      <c r="AS54" s="530" t="s">
        <v>97</v>
      </c>
      <c r="AT54" s="541">
        <v>0</v>
      </c>
      <c r="AU54" s="530" t="s">
        <v>97</v>
      </c>
      <c r="AV54" s="541">
        <v>0</v>
      </c>
      <c r="AW54" s="530" t="s">
        <v>97</v>
      </c>
      <c r="AX54" s="541">
        <v>0</v>
      </c>
      <c r="AY54" s="530" t="s">
        <v>97</v>
      </c>
      <c r="AZ54" s="541">
        <f>AZ55+AZ56+AZ57+AZ58</f>
        <v>9.8020000000000014</v>
      </c>
      <c r="BA54" s="344" t="s">
        <v>97</v>
      </c>
      <c r="BB54" s="541">
        <v>0</v>
      </c>
      <c r="BC54" s="530" t="s">
        <v>97</v>
      </c>
      <c r="BD54" s="527"/>
      <c r="BE54" s="527"/>
      <c r="BF54" s="527"/>
      <c r="BG54" s="527"/>
      <c r="BH54" s="527"/>
      <c r="BI54" s="527"/>
      <c r="BJ54" s="527"/>
      <c r="BK54" s="527"/>
      <c r="BL54" s="527"/>
      <c r="BM54" s="527"/>
      <c r="BN54" s="527"/>
      <c r="BO54" s="527"/>
      <c r="BP54" s="527"/>
      <c r="BQ54" s="527"/>
      <c r="BR54" s="527"/>
      <c r="BS54" s="527"/>
      <c r="BT54" s="527"/>
      <c r="BU54" s="527"/>
      <c r="BV54" s="527"/>
      <c r="BW54" s="527"/>
      <c r="BX54" s="527"/>
      <c r="BY54" s="527"/>
      <c r="BZ54" s="527"/>
      <c r="CA54" s="527"/>
      <c r="CB54" s="527"/>
      <c r="CC54" s="527"/>
      <c r="CD54" s="527"/>
    </row>
    <row r="55" spans="1:82" s="133" customFormat="1" ht="39.75" customHeight="1">
      <c r="A55" s="399" t="s">
        <v>629</v>
      </c>
      <c r="B55" s="492" t="s">
        <v>859</v>
      </c>
      <c r="C55" s="217" t="s">
        <v>1003</v>
      </c>
      <c r="D55" s="368">
        <v>0</v>
      </c>
      <c r="E55" s="255" t="s">
        <v>97</v>
      </c>
      <c r="F55" s="368">
        <v>0</v>
      </c>
      <c r="G55" s="255" t="s">
        <v>97</v>
      </c>
      <c r="H55" s="368">
        <v>0</v>
      </c>
      <c r="I55" s="255" t="s">
        <v>97</v>
      </c>
      <c r="J55" s="368">
        <v>0</v>
      </c>
      <c r="K55" s="255" t="s">
        <v>97</v>
      </c>
      <c r="L55" s="368">
        <v>0</v>
      </c>
      <c r="M55" s="255" t="s">
        <v>97</v>
      </c>
      <c r="N55" s="368">
        <v>0</v>
      </c>
      <c r="O55" s="255" t="s">
        <v>97</v>
      </c>
      <c r="P55" s="368">
        <v>0</v>
      </c>
      <c r="Q55" s="255" t="s">
        <v>97</v>
      </c>
      <c r="R55" s="368">
        <v>0</v>
      </c>
      <c r="S55" s="255" t="s">
        <v>97</v>
      </c>
      <c r="T55" s="368">
        <v>0</v>
      </c>
      <c r="U55" s="255" t="s">
        <v>97</v>
      </c>
      <c r="V55" s="368">
        <v>0</v>
      </c>
      <c r="W55" s="255" t="s">
        <v>97</v>
      </c>
      <c r="X55" s="368">
        <v>8.15</v>
      </c>
      <c r="Y55" s="344" t="s">
        <v>97</v>
      </c>
      <c r="Z55" s="368">
        <v>0</v>
      </c>
      <c r="AA55" s="255" t="s">
        <v>97</v>
      </c>
      <c r="AB55" s="368">
        <v>0</v>
      </c>
      <c r="AC55" s="255" t="s">
        <v>97</v>
      </c>
      <c r="AD55" s="368">
        <v>0</v>
      </c>
      <c r="AE55" s="255" t="s">
        <v>97</v>
      </c>
      <c r="AF55" s="368">
        <v>0</v>
      </c>
      <c r="AG55" s="255" t="s">
        <v>97</v>
      </c>
      <c r="AH55" s="368">
        <v>0</v>
      </c>
      <c r="AI55" s="255" t="s">
        <v>97</v>
      </c>
      <c r="AJ55" s="368">
        <v>0</v>
      </c>
      <c r="AK55" s="255" t="s">
        <v>97</v>
      </c>
      <c r="AL55" s="255" t="s">
        <v>97</v>
      </c>
      <c r="AM55" s="345" t="s">
        <v>97</v>
      </c>
      <c r="AN55" s="368">
        <v>0</v>
      </c>
      <c r="AO55" s="255" t="s">
        <v>97</v>
      </c>
      <c r="AP55" s="368">
        <v>0</v>
      </c>
      <c r="AQ55" s="255" t="s">
        <v>97</v>
      </c>
      <c r="AR55" s="368">
        <v>0</v>
      </c>
      <c r="AS55" s="255" t="s">
        <v>97</v>
      </c>
      <c r="AT55" s="368">
        <v>0</v>
      </c>
      <c r="AU55" s="255" t="s">
        <v>97</v>
      </c>
      <c r="AV55" s="368">
        <v>0</v>
      </c>
      <c r="AW55" s="255" t="s">
        <v>97</v>
      </c>
      <c r="AX55" s="368">
        <v>0</v>
      </c>
      <c r="AY55" s="255" t="s">
        <v>97</v>
      </c>
      <c r="AZ55" s="370">
        <v>6.1890000000000001</v>
      </c>
      <c r="BA55" s="344" t="s">
        <v>97</v>
      </c>
      <c r="BB55" s="368">
        <v>0</v>
      </c>
      <c r="BC55" s="255" t="s">
        <v>97</v>
      </c>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row>
    <row r="56" spans="1:82" s="133" customFormat="1" ht="30.75" customHeight="1">
      <c r="A56" s="399" t="s">
        <v>867</v>
      </c>
      <c r="B56" s="492" t="s">
        <v>859</v>
      </c>
      <c r="C56" s="217" t="s">
        <v>1004</v>
      </c>
      <c r="D56" s="368">
        <v>0</v>
      </c>
      <c r="E56" s="255" t="s">
        <v>97</v>
      </c>
      <c r="F56" s="368">
        <v>0</v>
      </c>
      <c r="G56" s="255" t="s">
        <v>97</v>
      </c>
      <c r="H56" s="368">
        <v>0</v>
      </c>
      <c r="I56" s="255" t="s">
        <v>97</v>
      </c>
      <c r="J56" s="368">
        <v>0</v>
      </c>
      <c r="K56" s="255" t="s">
        <v>97</v>
      </c>
      <c r="L56" s="368">
        <v>0</v>
      </c>
      <c r="M56" s="255" t="s">
        <v>97</v>
      </c>
      <c r="N56" s="368">
        <v>0</v>
      </c>
      <c r="O56" s="255" t="s">
        <v>97</v>
      </c>
      <c r="P56" s="368">
        <v>0</v>
      </c>
      <c r="Q56" s="255" t="s">
        <v>97</v>
      </c>
      <c r="R56" s="368">
        <v>0</v>
      </c>
      <c r="S56" s="255" t="s">
        <v>97</v>
      </c>
      <c r="T56" s="368">
        <v>0</v>
      </c>
      <c r="U56" s="255" t="s">
        <v>97</v>
      </c>
      <c r="V56" s="368">
        <v>0</v>
      </c>
      <c r="W56" s="255" t="s">
        <v>97</v>
      </c>
      <c r="X56" s="368">
        <v>0</v>
      </c>
      <c r="Y56" s="344" t="s">
        <v>97</v>
      </c>
      <c r="Z56" s="368">
        <v>0</v>
      </c>
      <c r="AA56" s="255" t="s">
        <v>97</v>
      </c>
      <c r="AB56" s="368">
        <v>0</v>
      </c>
      <c r="AC56" s="255" t="s">
        <v>97</v>
      </c>
      <c r="AD56" s="368">
        <v>0</v>
      </c>
      <c r="AE56" s="255" t="s">
        <v>97</v>
      </c>
      <c r="AF56" s="368">
        <v>0</v>
      </c>
      <c r="AG56" s="255" t="s">
        <v>97</v>
      </c>
      <c r="AH56" s="368">
        <v>0</v>
      </c>
      <c r="AI56" s="255" t="s">
        <v>97</v>
      </c>
      <c r="AJ56" s="368">
        <v>0</v>
      </c>
      <c r="AK56" s="255" t="s">
        <v>97</v>
      </c>
      <c r="AL56" s="255" t="s">
        <v>97</v>
      </c>
      <c r="AM56" s="345" t="s">
        <v>97</v>
      </c>
      <c r="AN56" s="368">
        <v>0</v>
      </c>
      <c r="AO56" s="255" t="s">
        <v>97</v>
      </c>
      <c r="AP56" s="368">
        <v>0</v>
      </c>
      <c r="AQ56" s="255" t="s">
        <v>97</v>
      </c>
      <c r="AR56" s="368">
        <v>0</v>
      </c>
      <c r="AS56" s="255" t="s">
        <v>97</v>
      </c>
      <c r="AT56" s="368">
        <v>0</v>
      </c>
      <c r="AU56" s="255" t="s">
        <v>97</v>
      </c>
      <c r="AV56" s="368">
        <v>0</v>
      </c>
      <c r="AW56" s="255" t="s">
        <v>97</v>
      </c>
      <c r="AX56" s="368">
        <v>0</v>
      </c>
      <c r="AY56" s="255" t="s">
        <v>97</v>
      </c>
      <c r="AZ56" s="370">
        <v>0.91900000000000004</v>
      </c>
      <c r="BA56" s="344" t="s">
        <v>97</v>
      </c>
      <c r="BB56" s="368">
        <v>0</v>
      </c>
      <c r="BC56" s="255" t="s">
        <v>97</v>
      </c>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row>
    <row r="57" spans="1:82" s="133" customFormat="1" ht="26.25" customHeight="1">
      <c r="A57" s="399" t="s">
        <v>630</v>
      </c>
      <c r="B57" s="492" t="s">
        <v>860</v>
      </c>
      <c r="C57" s="217" t="s">
        <v>1005</v>
      </c>
      <c r="D57" s="368">
        <v>1</v>
      </c>
      <c r="E57" s="255" t="s">
        <v>97</v>
      </c>
      <c r="F57" s="368">
        <v>1</v>
      </c>
      <c r="G57" s="255" t="s">
        <v>97</v>
      </c>
      <c r="H57" s="368">
        <v>1</v>
      </c>
      <c r="I57" s="255" t="s">
        <v>97</v>
      </c>
      <c r="J57" s="368">
        <v>1</v>
      </c>
      <c r="K57" s="255" t="s">
        <v>97</v>
      </c>
      <c r="L57" s="368">
        <v>0</v>
      </c>
      <c r="M57" s="255" t="s">
        <v>97</v>
      </c>
      <c r="N57" s="368">
        <v>0</v>
      </c>
      <c r="O57" s="255" t="s">
        <v>97</v>
      </c>
      <c r="P57" s="368">
        <v>0</v>
      </c>
      <c r="Q57" s="255" t="s">
        <v>97</v>
      </c>
      <c r="R57" s="368">
        <v>0</v>
      </c>
      <c r="S57" s="255" t="s">
        <v>97</v>
      </c>
      <c r="T57" s="368">
        <v>0</v>
      </c>
      <c r="U57" s="255" t="s">
        <v>97</v>
      </c>
      <c r="V57" s="368">
        <v>0</v>
      </c>
      <c r="W57" s="255" t="s">
        <v>97</v>
      </c>
      <c r="X57" s="368">
        <v>3</v>
      </c>
      <c r="Y57" s="344" t="s">
        <v>97</v>
      </c>
      <c r="Z57" s="368">
        <v>0</v>
      </c>
      <c r="AA57" s="255" t="s">
        <v>97</v>
      </c>
      <c r="AB57" s="368">
        <v>0</v>
      </c>
      <c r="AC57" s="255" t="s">
        <v>97</v>
      </c>
      <c r="AD57" s="368">
        <v>0</v>
      </c>
      <c r="AE57" s="255" t="s">
        <v>97</v>
      </c>
      <c r="AF57" s="368">
        <v>0</v>
      </c>
      <c r="AG57" s="255" t="s">
        <v>97</v>
      </c>
      <c r="AH57" s="368">
        <v>0</v>
      </c>
      <c r="AI57" s="255" t="s">
        <v>97</v>
      </c>
      <c r="AJ57" s="368">
        <v>0</v>
      </c>
      <c r="AK57" s="255" t="s">
        <v>97</v>
      </c>
      <c r="AL57" s="255" t="s">
        <v>97</v>
      </c>
      <c r="AM57" s="345" t="s">
        <v>97</v>
      </c>
      <c r="AN57" s="368">
        <v>0</v>
      </c>
      <c r="AO57" s="255" t="s">
        <v>97</v>
      </c>
      <c r="AP57" s="368">
        <v>0</v>
      </c>
      <c r="AQ57" s="255" t="s">
        <v>97</v>
      </c>
      <c r="AR57" s="368">
        <v>0</v>
      </c>
      <c r="AS57" s="255" t="s">
        <v>97</v>
      </c>
      <c r="AT57" s="368">
        <v>0</v>
      </c>
      <c r="AU57" s="255" t="s">
        <v>97</v>
      </c>
      <c r="AV57" s="368">
        <v>0</v>
      </c>
      <c r="AW57" s="255" t="s">
        <v>97</v>
      </c>
      <c r="AX57" s="368">
        <v>0</v>
      </c>
      <c r="AY57" s="255" t="s">
        <v>97</v>
      </c>
      <c r="AZ57" s="370">
        <v>2.3610000000000002</v>
      </c>
      <c r="BA57" s="344" t="s">
        <v>97</v>
      </c>
      <c r="BB57" s="368">
        <v>0</v>
      </c>
      <c r="BC57" s="255" t="s">
        <v>97</v>
      </c>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row>
    <row r="58" spans="1:82" s="133" customFormat="1" ht="30" customHeight="1">
      <c r="A58" s="399" t="s">
        <v>871</v>
      </c>
      <c r="B58" s="492" t="s">
        <v>860</v>
      </c>
      <c r="C58" s="217" t="s">
        <v>1006</v>
      </c>
      <c r="D58" s="368">
        <v>0</v>
      </c>
      <c r="E58" s="255" t="s">
        <v>97</v>
      </c>
      <c r="F58" s="368">
        <v>0</v>
      </c>
      <c r="G58" s="255" t="s">
        <v>97</v>
      </c>
      <c r="H58" s="368">
        <v>0</v>
      </c>
      <c r="I58" s="255" t="s">
        <v>97</v>
      </c>
      <c r="J58" s="368">
        <v>0</v>
      </c>
      <c r="K58" s="255" t="s">
        <v>97</v>
      </c>
      <c r="L58" s="368">
        <v>0</v>
      </c>
      <c r="M58" s="255" t="s">
        <v>97</v>
      </c>
      <c r="N58" s="368">
        <v>0</v>
      </c>
      <c r="O58" s="255" t="s">
        <v>97</v>
      </c>
      <c r="P58" s="368">
        <v>0</v>
      </c>
      <c r="Q58" s="255" t="s">
        <v>97</v>
      </c>
      <c r="R58" s="368">
        <v>0</v>
      </c>
      <c r="S58" s="255" t="s">
        <v>97</v>
      </c>
      <c r="T58" s="368">
        <v>0</v>
      </c>
      <c r="U58" s="255" t="s">
        <v>97</v>
      </c>
      <c r="V58" s="368">
        <v>0</v>
      </c>
      <c r="W58" s="255" t="s">
        <v>97</v>
      </c>
      <c r="X58" s="368">
        <v>0</v>
      </c>
      <c r="Y58" s="344" t="s">
        <v>97</v>
      </c>
      <c r="Z58" s="368">
        <v>0</v>
      </c>
      <c r="AA58" s="255" t="s">
        <v>97</v>
      </c>
      <c r="AB58" s="368">
        <v>0</v>
      </c>
      <c r="AC58" s="255" t="s">
        <v>97</v>
      </c>
      <c r="AD58" s="368">
        <v>0</v>
      </c>
      <c r="AE58" s="255" t="s">
        <v>97</v>
      </c>
      <c r="AF58" s="368">
        <v>0</v>
      </c>
      <c r="AG58" s="255" t="s">
        <v>97</v>
      </c>
      <c r="AH58" s="368">
        <v>0</v>
      </c>
      <c r="AI58" s="255" t="s">
        <v>97</v>
      </c>
      <c r="AJ58" s="368">
        <v>0</v>
      </c>
      <c r="AK58" s="255" t="s">
        <v>97</v>
      </c>
      <c r="AL58" s="255" t="s">
        <v>97</v>
      </c>
      <c r="AM58" s="345" t="s">
        <v>97</v>
      </c>
      <c r="AN58" s="368">
        <v>0</v>
      </c>
      <c r="AO58" s="255" t="s">
        <v>97</v>
      </c>
      <c r="AP58" s="368">
        <v>0</v>
      </c>
      <c r="AQ58" s="255" t="s">
        <v>97</v>
      </c>
      <c r="AR58" s="368">
        <v>0</v>
      </c>
      <c r="AS58" s="255" t="s">
        <v>97</v>
      </c>
      <c r="AT58" s="368">
        <v>0</v>
      </c>
      <c r="AU58" s="255" t="s">
        <v>97</v>
      </c>
      <c r="AV58" s="368">
        <v>0</v>
      </c>
      <c r="AW58" s="255" t="s">
        <v>97</v>
      </c>
      <c r="AX58" s="368">
        <v>0</v>
      </c>
      <c r="AY58" s="255" t="s">
        <v>97</v>
      </c>
      <c r="AZ58" s="370">
        <v>0.33300000000000002</v>
      </c>
      <c r="BA58" s="344" t="s">
        <v>97</v>
      </c>
      <c r="BB58" s="368">
        <v>0</v>
      </c>
      <c r="BC58" s="255" t="s">
        <v>97</v>
      </c>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row>
    <row r="59" spans="1:82" s="246" customFormat="1" ht="42" customHeight="1">
      <c r="A59" s="238" t="s">
        <v>154</v>
      </c>
      <c r="B59" s="944" t="s">
        <v>155</v>
      </c>
      <c r="C59" s="252" t="s">
        <v>97</v>
      </c>
      <c r="D59" s="344">
        <v>0</v>
      </c>
      <c r="E59" s="252" t="s">
        <v>97</v>
      </c>
      <c r="F59" s="344">
        <v>0</v>
      </c>
      <c r="G59" s="252" t="s">
        <v>97</v>
      </c>
      <c r="H59" s="344">
        <v>0</v>
      </c>
      <c r="I59" s="252" t="s">
        <v>97</v>
      </c>
      <c r="J59" s="344">
        <v>0</v>
      </c>
      <c r="K59" s="252" t="s">
        <v>97</v>
      </c>
      <c r="L59" s="344">
        <v>0</v>
      </c>
      <c r="M59" s="252" t="s">
        <v>97</v>
      </c>
      <c r="N59" s="344">
        <v>0</v>
      </c>
      <c r="O59" s="252" t="s">
        <v>97</v>
      </c>
      <c r="P59" s="344">
        <v>0</v>
      </c>
      <c r="Q59" s="252" t="s">
        <v>97</v>
      </c>
      <c r="R59" s="344">
        <v>0</v>
      </c>
      <c r="S59" s="252" t="s">
        <v>97</v>
      </c>
      <c r="T59" s="344">
        <v>0</v>
      </c>
      <c r="U59" s="252" t="s">
        <v>97</v>
      </c>
      <c r="V59" s="344">
        <v>0</v>
      </c>
      <c r="W59" s="252" t="s">
        <v>97</v>
      </c>
      <c r="X59" s="344">
        <v>0</v>
      </c>
      <c r="Y59" s="344" t="s">
        <v>97</v>
      </c>
      <c r="Z59" s="344">
        <v>0</v>
      </c>
      <c r="AA59" s="252" t="s">
        <v>97</v>
      </c>
      <c r="AB59" s="344">
        <v>0</v>
      </c>
      <c r="AC59" s="252" t="s">
        <v>97</v>
      </c>
      <c r="AD59" s="344">
        <v>0</v>
      </c>
      <c r="AE59" s="252" t="s">
        <v>97</v>
      </c>
      <c r="AF59" s="344">
        <v>0</v>
      </c>
      <c r="AG59" s="252" t="s">
        <v>97</v>
      </c>
      <c r="AH59" s="344">
        <v>0</v>
      </c>
      <c r="AI59" s="252" t="s">
        <v>97</v>
      </c>
      <c r="AJ59" s="344">
        <v>0</v>
      </c>
      <c r="AK59" s="252" t="s">
        <v>97</v>
      </c>
      <c r="AL59" s="252" t="s">
        <v>97</v>
      </c>
      <c r="AM59" s="345" t="s">
        <v>97</v>
      </c>
      <c r="AN59" s="344">
        <v>0</v>
      </c>
      <c r="AO59" s="252" t="s">
        <v>97</v>
      </c>
      <c r="AP59" s="344">
        <v>0</v>
      </c>
      <c r="AQ59" s="252" t="s">
        <v>97</v>
      </c>
      <c r="AR59" s="344">
        <v>0</v>
      </c>
      <c r="AS59" s="252" t="s">
        <v>97</v>
      </c>
      <c r="AT59" s="344">
        <v>0</v>
      </c>
      <c r="AU59" s="252" t="s">
        <v>97</v>
      </c>
      <c r="AV59" s="344">
        <v>0</v>
      </c>
      <c r="AW59" s="252" t="s">
        <v>97</v>
      </c>
      <c r="AX59" s="344">
        <v>0</v>
      </c>
      <c r="AY59" s="252" t="s">
        <v>97</v>
      </c>
      <c r="AZ59" s="344">
        <v>0</v>
      </c>
      <c r="BA59" s="344" t="s">
        <v>97</v>
      </c>
      <c r="BB59" s="344">
        <v>0</v>
      </c>
      <c r="BC59" s="252" t="s">
        <v>97</v>
      </c>
    </row>
    <row r="60" spans="1:82" s="542" customFormat="1" ht="42" customHeight="1">
      <c r="A60" s="483" t="s">
        <v>156</v>
      </c>
      <c r="B60" s="474" t="s">
        <v>157</v>
      </c>
      <c r="C60" s="530" t="s">
        <v>97</v>
      </c>
      <c r="D60" s="541">
        <v>0</v>
      </c>
      <c r="E60" s="530" t="s">
        <v>97</v>
      </c>
      <c r="F60" s="541">
        <v>0</v>
      </c>
      <c r="G60" s="530" t="s">
        <v>97</v>
      </c>
      <c r="H60" s="541">
        <v>0</v>
      </c>
      <c r="I60" s="530" t="s">
        <v>97</v>
      </c>
      <c r="J60" s="541">
        <v>0</v>
      </c>
      <c r="K60" s="530" t="s">
        <v>97</v>
      </c>
      <c r="L60" s="541">
        <v>0</v>
      </c>
      <c r="M60" s="530" t="s">
        <v>97</v>
      </c>
      <c r="N60" s="541">
        <v>0</v>
      </c>
      <c r="O60" s="530" t="s">
        <v>97</v>
      </c>
      <c r="P60" s="541">
        <v>0</v>
      </c>
      <c r="Q60" s="530" t="s">
        <v>97</v>
      </c>
      <c r="R60" s="541">
        <v>0</v>
      </c>
      <c r="S60" s="530" t="s">
        <v>97</v>
      </c>
      <c r="T60" s="541">
        <v>0</v>
      </c>
      <c r="U60" s="530" t="s">
        <v>97</v>
      </c>
      <c r="V60" s="541">
        <v>0</v>
      </c>
      <c r="W60" s="530" t="s">
        <v>97</v>
      </c>
      <c r="X60" s="541">
        <v>0</v>
      </c>
      <c r="Y60" s="344" t="s">
        <v>97</v>
      </c>
      <c r="Z60" s="541">
        <v>0</v>
      </c>
      <c r="AA60" s="530" t="s">
        <v>97</v>
      </c>
      <c r="AB60" s="541">
        <v>0</v>
      </c>
      <c r="AC60" s="530" t="s">
        <v>97</v>
      </c>
      <c r="AD60" s="541">
        <v>0</v>
      </c>
      <c r="AE60" s="530" t="s">
        <v>97</v>
      </c>
      <c r="AF60" s="541">
        <v>0</v>
      </c>
      <c r="AG60" s="530" t="s">
        <v>97</v>
      </c>
      <c r="AH60" s="541">
        <v>0</v>
      </c>
      <c r="AI60" s="530" t="s">
        <v>97</v>
      </c>
      <c r="AJ60" s="541">
        <v>0</v>
      </c>
      <c r="AK60" s="530" t="s">
        <v>97</v>
      </c>
      <c r="AL60" s="530">
        <f>AL62</f>
        <v>302</v>
      </c>
      <c r="AM60" s="345" t="s">
        <v>97</v>
      </c>
      <c r="AN60" s="541">
        <v>0</v>
      </c>
      <c r="AO60" s="530" t="s">
        <v>97</v>
      </c>
      <c r="AP60" s="541">
        <v>0</v>
      </c>
      <c r="AQ60" s="530" t="s">
        <v>97</v>
      </c>
      <c r="AR60" s="541">
        <v>0</v>
      </c>
      <c r="AS60" s="530" t="s">
        <v>97</v>
      </c>
      <c r="AT60" s="541">
        <v>0</v>
      </c>
      <c r="AU60" s="530" t="s">
        <v>97</v>
      </c>
      <c r="AV60" s="541">
        <v>0</v>
      </c>
      <c r="AW60" s="530" t="s">
        <v>97</v>
      </c>
      <c r="AX60" s="541">
        <v>0</v>
      </c>
      <c r="AY60" s="530" t="s">
        <v>97</v>
      </c>
      <c r="AZ60" s="541">
        <f>AZ62</f>
        <v>2.931</v>
      </c>
      <c r="BA60" s="344" t="s">
        <v>97</v>
      </c>
      <c r="BB60" s="541">
        <v>0</v>
      </c>
      <c r="BC60" s="530" t="s">
        <v>97</v>
      </c>
      <c r="BD60" s="527"/>
      <c r="BE60" s="527"/>
      <c r="BF60" s="527"/>
      <c r="BG60" s="527"/>
      <c r="BH60" s="527"/>
      <c r="BI60" s="527"/>
      <c r="BJ60" s="527"/>
      <c r="BK60" s="527"/>
      <c r="BL60" s="527"/>
      <c r="BM60" s="527"/>
      <c r="BN60" s="527"/>
      <c r="BO60" s="527"/>
      <c r="BP60" s="527"/>
      <c r="BQ60" s="527"/>
      <c r="BR60" s="527"/>
      <c r="BS60" s="527"/>
      <c r="BT60" s="527"/>
      <c r="BU60" s="527"/>
      <c r="BV60" s="527"/>
      <c r="BW60" s="527"/>
      <c r="BX60" s="527"/>
      <c r="BY60" s="527"/>
      <c r="BZ60" s="527"/>
      <c r="CA60" s="527"/>
      <c r="CB60" s="527"/>
      <c r="CC60" s="527"/>
      <c r="CD60" s="527"/>
    </row>
    <row r="61" spans="1:82" s="246" customFormat="1" ht="48.75" customHeight="1">
      <c r="A61" s="238" t="s">
        <v>158</v>
      </c>
      <c r="B61" s="944" t="s">
        <v>159</v>
      </c>
      <c r="C61" s="252" t="s">
        <v>97</v>
      </c>
      <c r="D61" s="344">
        <v>0</v>
      </c>
      <c r="E61" s="252" t="s">
        <v>97</v>
      </c>
      <c r="F61" s="344">
        <v>0</v>
      </c>
      <c r="G61" s="252" t="s">
        <v>97</v>
      </c>
      <c r="H61" s="344">
        <v>0</v>
      </c>
      <c r="I61" s="252" t="s">
        <v>97</v>
      </c>
      <c r="J61" s="344">
        <v>0</v>
      </c>
      <c r="K61" s="252" t="s">
        <v>97</v>
      </c>
      <c r="L61" s="344">
        <v>0</v>
      </c>
      <c r="M61" s="252" t="s">
        <v>97</v>
      </c>
      <c r="N61" s="344">
        <v>0</v>
      </c>
      <c r="O61" s="252" t="s">
        <v>97</v>
      </c>
      <c r="P61" s="344">
        <v>0</v>
      </c>
      <c r="Q61" s="252" t="s">
        <v>97</v>
      </c>
      <c r="R61" s="344">
        <v>0</v>
      </c>
      <c r="S61" s="252" t="s">
        <v>97</v>
      </c>
      <c r="T61" s="344">
        <v>0</v>
      </c>
      <c r="U61" s="252" t="s">
        <v>97</v>
      </c>
      <c r="V61" s="344">
        <v>0</v>
      </c>
      <c r="W61" s="252" t="s">
        <v>97</v>
      </c>
      <c r="X61" s="344">
        <v>0</v>
      </c>
      <c r="Y61" s="344" t="s">
        <v>97</v>
      </c>
      <c r="Z61" s="344">
        <v>0</v>
      </c>
      <c r="AA61" s="252" t="s">
        <v>97</v>
      </c>
      <c r="AB61" s="344">
        <v>0</v>
      </c>
      <c r="AC61" s="252" t="s">
        <v>97</v>
      </c>
      <c r="AD61" s="344">
        <v>0</v>
      </c>
      <c r="AE61" s="252" t="s">
        <v>97</v>
      </c>
      <c r="AF61" s="344">
        <v>0</v>
      </c>
      <c r="AG61" s="252" t="s">
        <v>97</v>
      </c>
      <c r="AH61" s="344">
        <v>0</v>
      </c>
      <c r="AI61" s="252" t="s">
        <v>97</v>
      </c>
      <c r="AJ61" s="344">
        <v>0</v>
      </c>
      <c r="AK61" s="252" t="s">
        <v>97</v>
      </c>
      <c r="AL61" s="252" t="s">
        <v>97</v>
      </c>
      <c r="AM61" s="345" t="s">
        <v>97</v>
      </c>
      <c r="AN61" s="344">
        <v>0</v>
      </c>
      <c r="AO61" s="252" t="s">
        <v>97</v>
      </c>
      <c r="AP61" s="344">
        <v>0</v>
      </c>
      <c r="AQ61" s="252" t="s">
        <v>97</v>
      </c>
      <c r="AR61" s="344">
        <v>0</v>
      </c>
      <c r="AS61" s="252" t="s">
        <v>97</v>
      </c>
      <c r="AT61" s="344">
        <v>0</v>
      </c>
      <c r="AU61" s="252" t="s">
        <v>97</v>
      </c>
      <c r="AV61" s="344">
        <v>0</v>
      </c>
      <c r="AW61" s="252" t="s">
        <v>97</v>
      </c>
      <c r="AX61" s="344">
        <v>0</v>
      </c>
      <c r="AY61" s="252" t="s">
        <v>97</v>
      </c>
      <c r="AZ61" s="344">
        <f>AZ62</f>
        <v>2.931</v>
      </c>
      <c r="BA61" s="344" t="s">
        <v>97</v>
      </c>
      <c r="BB61" s="344">
        <v>0</v>
      </c>
      <c r="BC61" s="252" t="s">
        <v>97</v>
      </c>
    </row>
    <row r="62" spans="1:82" s="133" customFormat="1" ht="48.75" customHeight="1">
      <c r="A62" s="262" t="s">
        <v>633</v>
      </c>
      <c r="B62" s="265" t="s">
        <v>826</v>
      </c>
      <c r="C62" s="217" t="s">
        <v>996</v>
      </c>
      <c r="D62" s="368">
        <v>0</v>
      </c>
      <c r="E62" s="255" t="s">
        <v>97</v>
      </c>
      <c r="F62" s="368">
        <v>0</v>
      </c>
      <c r="G62" s="255" t="s">
        <v>97</v>
      </c>
      <c r="H62" s="368">
        <v>0</v>
      </c>
      <c r="I62" s="255" t="s">
        <v>97</v>
      </c>
      <c r="J62" s="368">
        <v>0</v>
      </c>
      <c r="K62" s="255" t="s">
        <v>97</v>
      </c>
      <c r="L62" s="368">
        <v>0</v>
      </c>
      <c r="M62" s="255" t="s">
        <v>97</v>
      </c>
      <c r="N62" s="368">
        <v>0</v>
      </c>
      <c r="O62" s="255" t="s">
        <v>97</v>
      </c>
      <c r="P62" s="368">
        <v>0</v>
      </c>
      <c r="Q62" s="255" t="s">
        <v>97</v>
      </c>
      <c r="R62" s="368">
        <v>0</v>
      </c>
      <c r="S62" s="255" t="s">
        <v>97</v>
      </c>
      <c r="T62" s="368">
        <v>0</v>
      </c>
      <c r="U62" s="255" t="s">
        <v>97</v>
      </c>
      <c r="V62" s="368">
        <v>0</v>
      </c>
      <c r="W62" s="255" t="s">
        <v>97</v>
      </c>
      <c r="X62" s="368">
        <v>0</v>
      </c>
      <c r="Y62" s="344" t="s">
        <v>97</v>
      </c>
      <c r="Z62" s="368">
        <v>0</v>
      </c>
      <c r="AA62" s="255" t="s">
        <v>97</v>
      </c>
      <c r="AB62" s="369">
        <v>0</v>
      </c>
      <c r="AC62" s="255" t="s">
        <v>97</v>
      </c>
      <c r="AD62" s="368">
        <v>0</v>
      </c>
      <c r="AE62" s="255" t="s">
        <v>97</v>
      </c>
      <c r="AF62" s="368">
        <v>0</v>
      </c>
      <c r="AG62" s="255" t="s">
        <v>97</v>
      </c>
      <c r="AH62" s="368">
        <v>0</v>
      </c>
      <c r="AI62" s="255" t="s">
        <v>97</v>
      </c>
      <c r="AJ62" s="368">
        <v>0</v>
      </c>
      <c r="AK62" s="255" t="s">
        <v>97</v>
      </c>
      <c r="AL62" s="255">
        <v>302</v>
      </c>
      <c r="AM62" s="345" t="s">
        <v>97</v>
      </c>
      <c r="AN62" s="368">
        <v>0</v>
      </c>
      <c r="AO62" s="255" t="s">
        <v>97</v>
      </c>
      <c r="AP62" s="368">
        <v>0</v>
      </c>
      <c r="AQ62" s="255" t="s">
        <v>97</v>
      </c>
      <c r="AR62" s="368">
        <v>0</v>
      </c>
      <c r="AS62" s="255" t="s">
        <v>97</v>
      </c>
      <c r="AT62" s="368">
        <v>0</v>
      </c>
      <c r="AU62" s="255" t="s">
        <v>97</v>
      </c>
      <c r="AV62" s="368">
        <v>0</v>
      </c>
      <c r="AW62" s="255" t="s">
        <v>97</v>
      </c>
      <c r="AX62" s="368">
        <v>0</v>
      </c>
      <c r="AY62" s="255" t="s">
        <v>97</v>
      </c>
      <c r="AZ62" s="368">
        <v>2.931</v>
      </c>
      <c r="BA62" s="344" t="s">
        <v>97</v>
      </c>
      <c r="BB62" s="368">
        <v>0</v>
      </c>
      <c r="BC62" s="255" t="s">
        <v>97</v>
      </c>
      <c r="BD62" s="246"/>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row>
    <row r="63" spans="1:82" s="246" customFormat="1" ht="50.25" hidden="1" customHeight="1">
      <c r="A63" s="238" t="s">
        <v>160</v>
      </c>
      <c r="B63" s="944" t="s">
        <v>161</v>
      </c>
      <c r="C63" s="252" t="s">
        <v>97</v>
      </c>
      <c r="D63" s="344">
        <v>0</v>
      </c>
      <c r="E63" s="252" t="s">
        <v>97</v>
      </c>
      <c r="F63" s="344">
        <v>0</v>
      </c>
      <c r="G63" s="252" t="s">
        <v>97</v>
      </c>
      <c r="H63" s="344">
        <v>0</v>
      </c>
      <c r="I63" s="252" t="s">
        <v>97</v>
      </c>
      <c r="J63" s="344">
        <v>0</v>
      </c>
      <c r="K63" s="252" t="s">
        <v>97</v>
      </c>
      <c r="L63" s="344">
        <v>0</v>
      </c>
      <c r="M63" s="252" t="s">
        <v>97</v>
      </c>
      <c r="N63" s="344">
        <v>0</v>
      </c>
      <c r="O63" s="252" t="s">
        <v>97</v>
      </c>
      <c r="P63" s="344">
        <v>0</v>
      </c>
      <c r="Q63" s="252" t="s">
        <v>97</v>
      </c>
      <c r="R63" s="344">
        <v>0</v>
      </c>
      <c r="S63" s="252" t="s">
        <v>97</v>
      </c>
      <c r="T63" s="344">
        <v>0</v>
      </c>
      <c r="U63" s="252" t="s">
        <v>97</v>
      </c>
      <c r="V63" s="344">
        <v>0</v>
      </c>
      <c r="W63" s="252" t="s">
        <v>97</v>
      </c>
      <c r="X63" s="344">
        <v>0</v>
      </c>
      <c r="Y63" s="344" t="s">
        <v>97</v>
      </c>
      <c r="Z63" s="344">
        <v>0</v>
      </c>
      <c r="AA63" s="252" t="s">
        <v>97</v>
      </c>
      <c r="AB63" s="344">
        <v>0</v>
      </c>
      <c r="AC63" s="252" t="s">
        <v>97</v>
      </c>
      <c r="AD63" s="344">
        <v>0</v>
      </c>
      <c r="AE63" s="252" t="s">
        <v>97</v>
      </c>
      <c r="AF63" s="344">
        <v>0</v>
      </c>
      <c r="AG63" s="252" t="s">
        <v>97</v>
      </c>
      <c r="AH63" s="344">
        <v>0</v>
      </c>
      <c r="AI63" s="252" t="s">
        <v>97</v>
      </c>
      <c r="AJ63" s="344">
        <v>0</v>
      </c>
      <c r="AK63" s="252" t="s">
        <v>97</v>
      </c>
      <c r="AL63" s="252" t="s">
        <v>97</v>
      </c>
      <c r="AM63" s="345" t="s">
        <v>97</v>
      </c>
      <c r="AN63" s="344">
        <v>0</v>
      </c>
      <c r="AO63" s="252" t="s">
        <v>97</v>
      </c>
      <c r="AP63" s="344">
        <v>0</v>
      </c>
      <c r="AQ63" s="252" t="s">
        <v>97</v>
      </c>
      <c r="AR63" s="344">
        <v>0</v>
      </c>
      <c r="AS63" s="252" t="s">
        <v>97</v>
      </c>
      <c r="AT63" s="344">
        <v>0</v>
      </c>
      <c r="AU63" s="252" t="s">
        <v>97</v>
      </c>
      <c r="AV63" s="344">
        <v>0</v>
      </c>
      <c r="AW63" s="252" t="s">
        <v>97</v>
      </c>
      <c r="AX63" s="344">
        <v>0</v>
      </c>
      <c r="AY63" s="252" t="s">
        <v>97</v>
      </c>
      <c r="AZ63" s="344">
        <v>0</v>
      </c>
      <c r="BA63" s="344" t="s">
        <v>97</v>
      </c>
      <c r="BB63" s="344">
        <v>0</v>
      </c>
      <c r="BC63" s="252" t="s">
        <v>97</v>
      </c>
    </row>
    <row r="64" spans="1:82" s="246" customFormat="1" ht="50.25" hidden="1" customHeight="1">
      <c r="A64" s="238" t="s">
        <v>163</v>
      </c>
      <c r="B64" s="944" t="s">
        <v>164</v>
      </c>
      <c r="C64" s="252" t="s">
        <v>97</v>
      </c>
      <c r="D64" s="344">
        <v>0</v>
      </c>
      <c r="E64" s="252" t="s">
        <v>97</v>
      </c>
      <c r="F64" s="344">
        <v>0</v>
      </c>
      <c r="G64" s="252" t="s">
        <v>97</v>
      </c>
      <c r="H64" s="344">
        <v>0</v>
      </c>
      <c r="I64" s="252" t="s">
        <v>97</v>
      </c>
      <c r="J64" s="344">
        <v>0</v>
      </c>
      <c r="K64" s="252" t="s">
        <v>97</v>
      </c>
      <c r="L64" s="344">
        <v>0</v>
      </c>
      <c r="M64" s="252" t="s">
        <v>97</v>
      </c>
      <c r="N64" s="344">
        <v>0</v>
      </c>
      <c r="O64" s="252" t="s">
        <v>97</v>
      </c>
      <c r="P64" s="344">
        <v>0</v>
      </c>
      <c r="Q64" s="252" t="s">
        <v>97</v>
      </c>
      <c r="R64" s="344">
        <v>0</v>
      </c>
      <c r="S64" s="252" t="s">
        <v>97</v>
      </c>
      <c r="T64" s="344">
        <v>0</v>
      </c>
      <c r="U64" s="252" t="s">
        <v>97</v>
      </c>
      <c r="V64" s="344">
        <v>0</v>
      </c>
      <c r="W64" s="252" t="s">
        <v>97</v>
      </c>
      <c r="X64" s="344">
        <v>0</v>
      </c>
      <c r="Y64" s="344" t="s">
        <v>97</v>
      </c>
      <c r="Z64" s="344">
        <v>0</v>
      </c>
      <c r="AA64" s="252" t="s">
        <v>97</v>
      </c>
      <c r="AB64" s="344">
        <v>0</v>
      </c>
      <c r="AC64" s="252" t="s">
        <v>97</v>
      </c>
      <c r="AD64" s="344">
        <v>0</v>
      </c>
      <c r="AE64" s="252" t="s">
        <v>97</v>
      </c>
      <c r="AF64" s="344">
        <v>0</v>
      </c>
      <c r="AG64" s="252" t="s">
        <v>97</v>
      </c>
      <c r="AH64" s="344">
        <v>0</v>
      </c>
      <c r="AI64" s="252" t="s">
        <v>97</v>
      </c>
      <c r="AJ64" s="344">
        <v>0</v>
      </c>
      <c r="AK64" s="252" t="s">
        <v>97</v>
      </c>
      <c r="AL64" s="252" t="s">
        <v>97</v>
      </c>
      <c r="AM64" s="345" t="s">
        <v>97</v>
      </c>
      <c r="AN64" s="344">
        <v>0</v>
      </c>
      <c r="AO64" s="252" t="s">
        <v>97</v>
      </c>
      <c r="AP64" s="344">
        <v>0</v>
      </c>
      <c r="AQ64" s="252" t="s">
        <v>97</v>
      </c>
      <c r="AR64" s="344">
        <v>0</v>
      </c>
      <c r="AS64" s="252" t="s">
        <v>97</v>
      </c>
      <c r="AT64" s="344">
        <v>0</v>
      </c>
      <c r="AU64" s="252" t="s">
        <v>97</v>
      </c>
      <c r="AV64" s="344">
        <v>0</v>
      </c>
      <c r="AW64" s="252" t="s">
        <v>97</v>
      </c>
      <c r="AX64" s="344">
        <v>0</v>
      </c>
      <c r="AY64" s="252" t="s">
        <v>97</v>
      </c>
      <c r="AZ64" s="344">
        <v>0</v>
      </c>
      <c r="BA64" s="344" t="s">
        <v>97</v>
      </c>
      <c r="BB64" s="344">
        <v>0</v>
      </c>
      <c r="BC64" s="252" t="s">
        <v>97</v>
      </c>
    </row>
    <row r="65" spans="1:256" s="246" customFormat="1" ht="43.35" hidden="1" customHeight="1">
      <c r="A65" s="238" t="s">
        <v>165</v>
      </c>
      <c r="B65" s="944" t="s">
        <v>166</v>
      </c>
      <c r="C65" s="252" t="s">
        <v>97</v>
      </c>
      <c r="D65" s="344">
        <v>0</v>
      </c>
      <c r="E65" s="252" t="s">
        <v>97</v>
      </c>
      <c r="F65" s="344">
        <v>0</v>
      </c>
      <c r="G65" s="252" t="s">
        <v>97</v>
      </c>
      <c r="H65" s="344">
        <v>0</v>
      </c>
      <c r="I65" s="252" t="s">
        <v>97</v>
      </c>
      <c r="J65" s="344">
        <v>0</v>
      </c>
      <c r="K65" s="252" t="s">
        <v>97</v>
      </c>
      <c r="L65" s="344">
        <v>0</v>
      </c>
      <c r="M65" s="252" t="s">
        <v>97</v>
      </c>
      <c r="N65" s="344">
        <v>0</v>
      </c>
      <c r="O65" s="252" t="s">
        <v>97</v>
      </c>
      <c r="P65" s="344">
        <v>0</v>
      </c>
      <c r="Q65" s="252" t="s">
        <v>97</v>
      </c>
      <c r="R65" s="344">
        <v>0</v>
      </c>
      <c r="S65" s="252" t="s">
        <v>97</v>
      </c>
      <c r="T65" s="344">
        <v>0</v>
      </c>
      <c r="U65" s="252" t="s">
        <v>97</v>
      </c>
      <c r="V65" s="344">
        <v>0</v>
      </c>
      <c r="W65" s="252" t="s">
        <v>97</v>
      </c>
      <c r="X65" s="344">
        <v>0</v>
      </c>
      <c r="Y65" s="344" t="s">
        <v>97</v>
      </c>
      <c r="Z65" s="344">
        <v>0</v>
      </c>
      <c r="AA65" s="252" t="s">
        <v>97</v>
      </c>
      <c r="AB65" s="344">
        <v>0</v>
      </c>
      <c r="AC65" s="252" t="s">
        <v>97</v>
      </c>
      <c r="AD65" s="344">
        <v>0</v>
      </c>
      <c r="AE65" s="252" t="s">
        <v>97</v>
      </c>
      <c r="AF65" s="344">
        <v>0</v>
      </c>
      <c r="AG65" s="252" t="s">
        <v>97</v>
      </c>
      <c r="AH65" s="344">
        <v>0</v>
      </c>
      <c r="AI65" s="252" t="s">
        <v>97</v>
      </c>
      <c r="AJ65" s="344">
        <v>0</v>
      </c>
      <c r="AK65" s="252" t="s">
        <v>97</v>
      </c>
      <c r="AL65" s="252" t="s">
        <v>97</v>
      </c>
      <c r="AM65" s="345" t="s">
        <v>97</v>
      </c>
      <c r="AN65" s="344">
        <v>0</v>
      </c>
      <c r="AO65" s="252" t="s">
        <v>97</v>
      </c>
      <c r="AP65" s="344">
        <v>0</v>
      </c>
      <c r="AQ65" s="252" t="s">
        <v>97</v>
      </c>
      <c r="AR65" s="344">
        <v>0</v>
      </c>
      <c r="AS65" s="252" t="s">
        <v>97</v>
      </c>
      <c r="AT65" s="344">
        <v>0</v>
      </c>
      <c r="AU65" s="252" t="s">
        <v>97</v>
      </c>
      <c r="AV65" s="344">
        <v>0</v>
      </c>
      <c r="AW65" s="252" t="s">
        <v>97</v>
      </c>
      <c r="AX65" s="344">
        <v>0</v>
      </c>
      <c r="AY65" s="252" t="s">
        <v>97</v>
      </c>
      <c r="AZ65" s="344">
        <v>0</v>
      </c>
      <c r="BA65" s="344" t="s">
        <v>97</v>
      </c>
      <c r="BB65" s="344">
        <v>0</v>
      </c>
      <c r="BC65" s="252" t="s">
        <v>97</v>
      </c>
    </row>
    <row r="66" spans="1:256" s="246" customFormat="1" ht="46.15" hidden="1" customHeight="1">
      <c r="A66" s="238" t="s">
        <v>167</v>
      </c>
      <c r="B66" s="944" t="s">
        <v>168</v>
      </c>
      <c r="C66" s="252" t="s">
        <v>97</v>
      </c>
      <c r="D66" s="344">
        <v>0</v>
      </c>
      <c r="E66" s="252" t="s">
        <v>97</v>
      </c>
      <c r="F66" s="344">
        <v>0</v>
      </c>
      <c r="G66" s="252" t="s">
        <v>97</v>
      </c>
      <c r="H66" s="344">
        <v>0</v>
      </c>
      <c r="I66" s="252" t="s">
        <v>97</v>
      </c>
      <c r="J66" s="344">
        <v>0</v>
      </c>
      <c r="K66" s="252" t="s">
        <v>97</v>
      </c>
      <c r="L66" s="344">
        <v>0</v>
      </c>
      <c r="M66" s="252" t="s">
        <v>97</v>
      </c>
      <c r="N66" s="344">
        <v>0</v>
      </c>
      <c r="O66" s="252" t="s">
        <v>97</v>
      </c>
      <c r="P66" s="344">
        <v>0</v>
      </c>
      <c r="Q66" s="252" t="s">
        <v>97</v>
      </c>
      <c r="R66" s="344">
        <v>0</v>
      </c>
      <c r="S66" s="252" t="s">
        <v>97</v>
      </c>
      <c r="T66" s="344">
        <v>0</v>
      </c>
      <c r="U66" s="252" t="s">
        <v>97</v>
      </c>
      <c r="V66" s="344">
        <v>0</v>
      </c>
      <c r="W66" s="252" t="s">
        <v>97</v>
      </c>
      <c r="X66" s="344">
        <v>0</v>
      </c>
      <c r="Y66" s="344" t="s">
        <v>97</v>
      </c>
      <c r="Z66" s="344">
        <v>0</v>
      </c>
      <c r="AA66" s="252" t="s">
        <v>97</v>
      </c>
      <c r="AB66" s="344">
        <v>0</v>
      </c>
      <c r="AC66" s="252" t="s">
        <v>97</v>
      </c>
      <c r="AD66" s="344">
        <v>0</v>
      </c>
      <c r="AE66" s="252" t="s">
        <v>97</v>
      </c>
      <c r="AF66" s="344">
        <v>0</v>
      </c>
      <c r="AG66" s="252" t="s">
        <v>97</v>
      </c>
      <c r="AH66" s="344">
        <v>0</v>
      </c>
      <c r="AI66" s="252" t="s">
        <v>97</v>
      </c>
      <c r="AJ66" s="344">
        <v>0</v>
      </c>
      <c r="AK66" s="252" t="s">
        <v>97</v>
      </c>
      <c r="AL66" s="252" t="s">
        <v>97</v>
      </c>
      <c r="AM66" s="345" t="s">
        <v>97</v>
      </c>
      <c r="AN66" s="344">
        <v>0</v>
      </c>
      <c r="AO66" s="252" t="s">
        <v>97</v>
      </c>
      <c r="AP66" s="344">
        <v>0</v>
      </c>
      <c r="AQ66" s="252" t="s">
        <v>97</v>
      </c>
      <c r="AR66" s="344">
        <v>0</v>
      </c>
      <c r="AS66" s="252" t="s">
        <v>97</v>
      </c>
      <c r="AT66" s="344">
        <v>0</v>
      </c>
      <c r="AU66" s="252" t="s">
        <v>97</v>
      </c>
      <c r="AV66" s="344">
        <v>0</v>
      </c>
      <c r="AW66" s="252" t="s">
        <v>97</v>
      </c>
      <c r="AX66" s="344">
        <v>0</v>
      </c>
      <c r="AY66" s="252" t="s">
        <v>97</v>
      </c>
      <c r="AZ66" s="344">
        <v>0</v>
      </c>
      <c r="BA66" s="344" t="s">
        <v>97</v>
      </c>
      <c r="BB66" s="344">
        <v>0</v>
      </c>
      <c r="BC66" s="252" t="s">
        <v>97</v>
      </c>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c r="GA66" s="288"/>
      <c r="GB66" s="288"/>
      <c r="GC66" s="288"/>
      <c r="GD66" s="288"/>
      <c r="GE66" s="288"/>
      <c r="GF66" s="288"/>
      <c r="GG66" s="288"/>
      <c r="GH66" s="288"/>
      <c r="GI66" s="288"/>
      <c r="GJ66" s="288"/>
      <c r="GK66" s="288"/>
      <c r="GL66" s="288"/>
      <c r="GM66" s="288"/>
      <c r="GN66" s="288"/>
      <c r="GO66" s="288"/>
      <c r="GP66" s="288"/>
      <c r="GQ66" s="288"/>
      <c r="GR66" s="288"/>
      <c r="GS66" s="288"/>
      <c r="GT66" s="288"/>
      <c r="GU66" s="288"/>
      <c r="GV66" s="288"/>
      <c r="GW66" s="288"/>
      <c r="GX66" s="288"/>
      <c r="GY66" s="288"/>
      <c r="GZ66" s="288"/>
      <c r="HA66" s="288"/>
      <c r="HB66" s="288"/>
      <c r="HC66" s="288"/>
      <c r="HD66" s="288"/>
      <c r="HE66" s="288"/>
      <c r="HF66" s="288"/>
      <c r="HG66" s="288"/>
      <c r="HH66" s="288"/>
      <c r="HI66" s="288"/>
      <c r="HJ66" s="288"/>
      <c r="HK66" s="288"/>
      <c r="HL66" s="288"/>
      <c r="HM66" s="288"/>
      <c r="HN66" s="288"/>
      <c r="HO66" s="288"/>
      <c r="HP66" s="288"/>
      <c r="HQ66" s="288"/>
      <c r="HR66" s="288"/>
      <c r="HS66" s="288"/>
      <c r="HT66" s="288"/>
      <c r="HU66" s="288"/>
      <c r="HV66" s="288"/>
      <c r="HW66" s="288"/>
      <c r="HX66" s="288"/>
      <c r="HY66" s="288"/>
      <c r="HZ66" s="288"/>
      <c r="IA66" s="288"/>
      <c r="IB66" s="288"/>
      <c r="IC66" s="288"/>
      <c r="ID66" s="288"/>
      <c r="IE66" s="288"/>
      <c r="IF66" s="288"/>
      <c r="IG66" s="288"/>
      <c r="IH66" s="288"/>
      <c r="II66" s="288"/>
      <c r="IJ66" s="288"/>
      <c r="IK66" s="288"/>
      <c r="IL66" s="288"/>
      <c r="IM66" s="288"/>
      <c r="IN66" s="288"/>
      <c r="IO66" s="288"/>
      <c r="IP66" s="288"/>
      <c r="IQ66" s="288"/>
      <c r="IR66" s="288"/>
      <c r="IS66" s="288"/>
      <c r="IT66" s="288"/>
      <c r="IU66" s="288"/>
      <c r="IV66" s="288"/>
    </row>
    <row r="67" spans="1:256" s="246" customFormat="1" ht="44.85" hidden="1" customHeight="1">
      <c r="A67" s="238" t="s">
        <v>169</v>
      </c>
      <c r="B67" s="944" t="s">
        <v>170</v>
      </c>
      <c r="C67" s="252" t="s">
        <v>97</v>
      </c>
      <c r="D67" s="344">
        <v>0</v>
      </c>
      <c r="E67" s="252" t="s">
        <v>97</v>
      </c>
      <c r="F67" s="344">
        <v>0</v>
      </c>
      <c r="G67" s="252" t="s">
        <v>97</v>
      </c>
      <c r="H67" s="344">
        <v>0</v>
      </c>
      <c r="I67" s="252" t="s">
        <v>97</v>
      </c>
      <c r="J67" s="344">
        <v>0</v>
      </c>
      <c r="K67" s="252" t="s">
        <v>97</v>
      </c>
      <c r="L67" s="344">
        <v>0</v>
      </c>
      <c r="M67" s="252" t="s">
        <v>97</v>
      </c>
      <c r="N67" s="344">
        <v>0</v>
      </c>
      <c r="O67" s="252" t="s">
        <v>97</v>
      </c>
      <c r="P67" s="344">
        <v>0</v>
      </c>
      <c r="Q67" s="252" t="s">
        <v>97</v>
      </c>
      <c r="R67" s="344">
        <v>0</v>
      </c>
      <c r="S67" s="252" t="s">
        <v>97</v>
      </c>
      <c r="T67" s="344">
        <v>0</v>
      </c>
      <c r="U67" s="252" t="s">
        <v>97</v>
      </c>
      <c r="V67" s="344">
        <v>0</v>
      </c>
      <c r="W67" s="252" t="s">
        <v>97</v>
      </c>
      <c r="X67" s="344">
        <f>0</f>
        <v>0</v>
      </c>
      <c r="Y67" s="344" t="s">
        <v>97</v>
      </c>
      <c r="Z67" s="344">
        <v>0</v>
      </c>
      <c r="AA67" s="252" t="s">
        <v>97</v>
      </c>
      <c r="AB67" s="344">
        <v>0</v>
      </c>
      <c r="AC67" s="252" t="s">
        <v>97</v>
      </c>
      <c r="AD67" s="344">
        <v>0</v>
      </c>
      <c r="AE67" s="252" t="s">
        <v>97</v>
      </c>
      <c r="AF67" s="344">
        <v>0</v>
      </c>
      <c r="AG67" s="252" t="s">
        <v>97</v>
      </c>
      <c r="AH67" s="344">
        <v>0</v>
      </c>
      <c r="AI67" s="252" t="s">
        <v>97</v>
      </c>
      <c r="AJ67" s="344">
        <v>0</v>
      </c>
      <c r="AK67" s="252" t="s">
        <v>97</v>
      </c>
      <c r="AL67" s="252" t="s">
        <v>97</v>
      </c>
      <c r="AM67" s="345" t="s">
        <v>97</v>
      </c>
      <c r="AN67" s="344">
        <v>0</v>
      </c>
      <c r="AO67" s="252" t="s">
        <v>97</v>
      </c>
      <c r="AP67" s="344">
        <v>0</v>
      </c>
      <c r="AQ67" s="252" t="s">
        <v>97</v>
      </c>
      <c r="AR67" s="344">
        <v>0</v>
      </c>
      <c r="AS67" s="252" t="s">
        <v>97</v>
      </c>
      <c r="AT67" s="344">
        <v>0</v>
      </c>
      <c r="AU67" s="252" t="s">
        <v>97</v>
      </c>
      <c r="AV67" s="344">
        <v>0</v>
      </c>
      <c r="AW67" s="252" t="s">
        <v>97</v>
      </c>
      <c r="AX67" s="344">
        <v>0</v>
      </c>
      <c r="AY67" s="252" t="s">
        <v>97</v>
      </c>
      <c r="AZ67" s="344">
        <v>0</v>
      </c>
      <c r="BA67" s="344" t="s">
        <v>97</v>
      </c>
      <c r="BB67" s="344">
        <v>0</v>
      </c>
      <c r="BC67" s="252" t="s">
        <v>97</v>
      </c>
    </row>
    <row r="68" spans="1:256" s="246" customFormat="1" ht="51.6" hidden="1" customHeight="1">
      <c r="A68" s="238" t="s">
        <v>171</v>
      </c>
      <c r="B68" s="944" t="s">
        <v>172</v>
      </c>
      <c r="C68" s="252" t="s">
        <v>97</v>
      </c>
      <c r="D68" s="344">
        <v>0</v>
      </c>
      <c r="E68" s="252" t="s">
        <v>97</v>
      </c>
      <c r="F68" s="344">
        <v>0</v>
      </c>
      <c r="G68" s="252" t="s">
        <v>97</v>
      </c>
      <c r="H68" s="344">
        <v>0</v>
      </c>
      <c r="I68" s="252" t="s">
        <v>97</v>
      </c>
      <c r="J68" s="344">
        <v>0</v>
      </c>
      <c r="K68" s="252" t="s">
        <v>97</v>
      </c>
      <c r="L68" s="344">
        <v>0</v>
      </c>
      <c r="M68" s="252" t="s">
        <v>97</v>
      </c>
      <c r="N68" s="344">
        <v>0</v>
      </c>
      <c r="O68" s="252" t="s">
        <v>97</v>
      </c>
      <c r="P68" s="344">
        <v>0</v>
      </c>
      <c r="Q68" s="252" t="s">
        <v>97</v>
      </c>
      <c r="R68" s="344">
        <v>0</v>
      </c>
      <c r="S68" s="252" t="s">
        <v>97</v>
      </c>
      <c r="T68" s="344">
        <v>0</v>
      </c>
      <c r="U68" s="252" t="s">
        <v>97</v>
      </c>
      <c r="V68" s="344">
        <v>0</v>
      </c>
      <c r="W68" s="252" t="s">
        <v>97</v>
      </c>
      <c r="X68" s="344">
        <v>0</v>
      </c>
      <c r="Y68" s="344" t="s">
        <v>97</v>
      </c>
      <c r="Z68" s="344">
        <v>0</v>
      </c>
      <c r="AA68" s="252" t="s">
        <v>97</v>
      </c>
      <c r="AB68" s="344">
        <v>0</v>
      </c>
      <c r="AC68" s="252" t="s">
        <v>97</v>
      </c>
      <c r="AD68" s="344">
        <v>0</v>
      </c>
      <c r="AE68" s="252" t="s">
        <v>97</v>
      </c>
      <c r="AF68" s="344">
        <v>0</v>
      </c>
      <c r="AG68" s="252" t="s">
        <v>97</v>
      </c>
      <c r="AH68" s="344">
        <v>0</v>
      </c>
      <c r="AI68" s="252" t="s">
        <v>97</v>
      </c>
      <c r="AJ68" s="344">
        <v>0</v>
      </c>
      <c r="AK68" s="252" t="s">
        <v>97</v>
      </c>
      <c r="AL68" s="252" t="s">
        <v>97</v>
      </c>
      <c r="AM68" s="345" t="s">
        <v>97</v>
      </c>
      <c r="AN68" s="344">
        <v>0</v>
      </c>
      <c r="AO68" s="252" t="s">
        <v>97</v>
      </c>
      <c r="AP68" s="344">
        <v>0</v>
      </c>
      <c r="AQ68" s="252" t="s">
        <v>97</v>
      </c>
      <c r="AR68" s="344">
        <v>0</v>
      </c>
      <c r="AS68" s="252" t="s">
        <v>97</v>
      </c>
      <c r="AT68" s="344">
        <v>0</v>
      </c>
      <c r="AU68" s="252" t="s">
        <v>97</v>
      </c>
      <c r="AV68" s="344">
        <v>0</v>
      </c>
      <c r="AW68" s="252" t="s">
        <v>97</v>
      </c>
      <c r="AX68" s="344">
        <v>0</v>
      </c>
      <c r="AY68" s="252" t="s">
        <v>97</v>
      </c>
      <c r="AZ68" s="344">
        <v>0</v>
      </c>
      <c r="BA68" s="344" t="s">
        <v>97</v>
      </c>
      <c r="BB68" s="344">
        <v>0</v>
      </c>
      <c r="BC68" s="252" t="s">
        <v>97</v>
      </c>
    </row>
    <row r="69" spans="1:256" s="246" customFormat="1" ht="35.25" hidden="1" customHeight="1">
      <c r="A69" s="238" t="s">
        <v>173</v>
      </c>
      <c r="B69" s="944" t="s">
        <v>174</v>
      </c>
      <c r="C69" s="252" t="s">
        <v>97</v>
      </c>
      <c r="D69" s="344">
        <v>0</v>
      </c>
      <c r="E69" s="252" t="s">
        <v>97</v>
      </c>
      <c r="F69" s="344">
        <v>0</v>
      </c>
      <c r="G69" s="252" t="s">
        <v>97</v>
      </c>
      <c r="H69" s="344">
        <v>0</v>
      </c>
      <c r="I69" s="252" t="s">
        <v>97</v>
      </c>
      <c r="J69" s="344">
        <v>0</v>
      </c>
      <c r="K69" s="252" t="s">
        <v>97</v>
      </c>
      <c r="L69" s="344">
        <v>0</v>
      </c>
      <c r="M69" s="252" t="s">
        <v>97</v>
      </c>
      <c r="N69" s="344">
        <v>0</v>
      </c>
      <c r="O69" s="252" t="s">
        <v>97</v>
      </c>
      <c r="P69" s="344">
        <v>0</v>
      </c>
      <c r="Q69" s="252" t="s">
        <v>97</v>
      </c>
      <c r="R69" s="344">
        <v>0</v>
      </c>
      <c r="S69" s="252" t="s">
        <v>97</v>
      </c>
      <c r="T69" s="344">
        <v>0</v>
      </c>
      <c r="U69" s="252" t="s">
        <v>97</v>
      </c>
      <c r="V69" s="344">
        <v>0</v>
      </c>
      <c r="W69" s="252" t="s">
        <v>97</v>
      </c>
      <c r="X69" s="344">
        <v>0</v>
      </c>
      <c r="Y69" s="344" t="s">
        <v>97</v>
      </c>
      <c r="Z69" s="344">
        <v>0</v>
      </c>
      <c r="AA69" s="252" t="s">
        <v>97</v>
      </c>
      <c r="AB69" s="344">
        <v>0</v>
      </c>
      <c r="AC69" s="252" t="s">
        <v>97</v>
      </c>
      <c r="AD69" s="344">
        <v>0</v>
      </c>
      <c r="AE69" s="252" t="s">
        <v>97</v>
      </c>
      <c r="AF69" s="344">
        <v>0</v>
      </c>
      <c r="AG69" s="252" t="s">
        <v>97</v>
      </c>
      <c r="AH69" s="344">
        <v>0</v>
      </c>
      <c r="AI69" s="252" t="s">
        <v>97</v>
      </c>
      <c r="AJ69" s="344">
        <v>0</v>
      </c>
      <c r="AK69" s="252" t="s">
        <v>97</v>
      </c>
      <c r="AL69" s="252" t="s">
        <v>97</v>
      </c>
      <c r="AM69" s="345" t="s">
        <v>97</v>
      </c>
      <c r="AN69" s="344">
        <v>0</v>
      </c>
      <c r="AO69" s="252" t="s">
        <v>97</v>
      </c>
      <c r="AP69" s="344">
        <v>0</v>
      </c>
      <c r="AQ69" s="252" t="s">
        <v>97</v>
      </c>
      <c r="AR69" s="344">
        <v>0</v>
      </c>
      <c r="AS69" s="252" t="s">
        <v>97</v>
      </c>
      <c r="AT69" s="344">
        <v>0</v>
      </c>
      <c r="AU69" s="252" t="s">
        <v>97</v>
      </c>
      <c r="AV69" s="344">
        <v>0</v>
      </c>
      <c r="AW69" s="252" t="s">
        <v>97</v>
      </c>
      <c r="AX69" s="344">
        <v>0</v>
      </c>
      <c r="AY69" s="252" t="s">
        <v>97</v>
      </c>
      <c r="AZ69" s="344">
        <v>0</v>
      </c>
      <c r="BA69" s="344" t="s">
        <v>97</v>
      </c>
      <c r="BB69" s="344">
        <v>0</v>
      </c>
      <c r="BC69" s="252" t="s">
        <v>97</v>
      </c>
    </row>
    <row r="70" spans="1:256" s="246" customFormat="1" ht="45" hidden="1" customHeight="1">
      <c r="A70" s="238" t="s">
        <v>175</v>
      </c>
      <c r="B70" s="944" t="s">
        <v>176</v>
      </c>
      <c r="C70" s="252" t="s">
        <v>97</v>
      </c>
      <c r="D70" s="344">
        <v>0</v>
      </c>
      <c r="E70" s="252" t="s">
        <v>97</v>
      </c>
      <c r="F70" s="344">
        <v>0</v>
      </c>
      <c r="G70" s="252" t="s">
        <v>97</v>
      </c>
      <c r="H70" s="344">
        <v>0</v>
      </c>
      <c r="I70" s="252" t="s">
        <v>97</v>
      </c>
      <c r="J70" s="344">
        <v>0</v>
      </c>
      <c r="K70" s="252" t="s">
        <v>97</v>
      </c>
      <c r="L70" s="344">
        <v>0</v>
      </c>
      <c r="M70" s="252" t="s">
        <v>97</v>
      </c>
      <c r="N70" s="344">
        <v>0</v>
      </c>
      <c r="O70" s="252" t="s">
        <v>97</v>
      </c>
      <c r="P70" s="344">
        <v>0</v>
      </c>
      <c r="Q70" s="252" t="s">
        <v>97</v>
      </c>
      <c r="R70" s="344">
        <v>0</v>
      </c>
      <c r="S70" s="252" t="s">
        <v>97</v>
      </c>
      <c r="T70" s="344">
        <v>0</v>
      </c>
      <c r="U70" s="252" t="s">
        <v>97</v>
      </c>
      <c r="V70" s="344">
        <v>0</v>
      </c>
      <c r="W70" s="252" t="s">
        <v>97</v>
      </c>
      <c r="X70" s="344">
        <v>0</v>
      </c>
      <c r="Y70" s="344" t="s">
        <v>97</v>
      </c>
      <c r="Z70" s="344">
        <v>0</v>
      </c>
      <c r="AA70" s="252" t="s">
        <v>97</v>
      </c>
      <c r="AB70" s="344">
        <v>0</v>
      </c>
      <c r="AC70" s="252" t="s">
        <v>97</v>
      </c>
      <c r="AD70" s="344">
        <v>0</v>
      </c>
      <c r="AE70" s="252" t="s">
        <v>97</v>
      </c>
      <c r="AF70" s="344">
        <v>0</v>
      </c>
      <c r="AG70" s="252" t="s">
        <v>97</v>
      </c>
      <c r="AH70" s="344">
        <v>0</v>
      </c>
      <c r="AI70" s="252" t="s">
        <v>97</v>
      </c>
      <c r="AJ70" s="344">
        <v>0</v>
      </c>
      <c r="AK70" s="252" t="s">
        <v>97</v>
      </c>
      <c r="AL70" s="252" t="s">
        <v>97</v>
      </c>
      <c r="AM70" s="345" t="s">
        <v>97</v>
      </c>
      <c r="AN70" s="344">
        <v>0</v>
      </c>
      <c r="AO70" s="252" t="s">
        <v>97</v>
      </c>
      <c r="AP70" s="344">
        <v>0</v>
      </c>
      <c r="AQ70" s="252" t="s">
        <v>97</v>
      </c>
      <c r="AR70" s="344">
        <v>0</v>
      </c>
      <c r="AS70" s="252" t="s">
        <v>97</v>
      </c>
      <c r="AT70" s="344">
        <v>0</v>
      </c>
      <c r="AU70" s="252" t="s">
        <v>97</v>
      </c>
      <c r="AV70" s="344">
        <v>0</v>
      </c>
      <c r="AW70" s="252" t="s">
        <v>97</v>
      </c>
      <c r="AX70" s="344">
        <v>0</v>
      </c>
      <c r="AY70" s="252" t="s">
        <v>97</v>
      </c>
      <c r="AZ70" s="344">
        <v>0</v>
      </c>
      <c r="BA70" s="344" t="s">
        <v>97</v>
      </c>
      <c r="BB70" s="344">
        <v>0</v>
      </c>
      <c r="BC70" s="252" t="s">
        <v>97</v>
      </c>
    </row>
    <row r="71" spans="1:256" s="246" customFormat="1" ht="47.25" hidden="1" customHeight="1">
      <c r="A71" s="238" t="s">
        <v>177</v>
      </c>
      <c r="B71" s="944" t="s">
        <v>178</v>
      </c>
      <c r="C71" s="252" t="s">
        <v>97</v>
      </c>
      <c r="D71" s="344">
        <v>0</v>
      </c>
      <c r="E71" s="252" t="s">
        <v>97</v>
      </c>
      <c r="F71" s="344">
        <v>0</v>
      </c>
      <c r="G71" s="252" t="s">
        <v>97</v>
      </c>
      <c r="H71" s="344">
        <v>0</v>
      </c>
      <c r="I71" s="252" t="s">
        <v>97</v>
      </c>
      <c r="J71" s="344">
        <v>0</v>
      </c>
      <c r="K71" s="252" t="s">
        <v>97</v>
      </c>
      <c r="L71" s="344">
        <v>0</v>
      </c>
      <c r="M71" s="252" t="s">
        <v>97</v>
      </c>
      <c r="N71" s="344">
        <v>0</v>
      </c>
      <c r="O71" s="252" t="s">
        <v>97</v>
      </c>
      <c r="P71" s="344">
        <v>0</v>
      </c>
      <c r="Q71" s="252" t="s">
        <v>97</v>
      </c>
      <c r="R71" s="344">
        <v>0</v>
      </c>
      <c r="S71" s="252" t="s">
        <v>97</v>
      </c>
      <c r="T71" s="344">
        <v>0</v>
      </c>
      <c r="U71" s="252" t="s">
        <v>97</v>
      </c>
      <c r="V71" s="344">
        <v>0</v>
      </c>
      <c r="W71" s="252" t="s">
        <v>97</v>
      </c>
      <c r="X71" s="344">
        <v>0</v>
      </c>
      <c r="Y71" s="344" t="s">
        <v>97</v>
      </c>
      <c r="Z71" s="344">
        <v>0</v>
      </c>
      <c r="AA71" s="252" t="s">
        <v>97</v>
      </c>
      <c r="AB71" s="344">
        <v>0</v>
      </c>
      <c r="AC71" s="252" t="s">
        <v>97</v>
      </c>
      <c r="AD71" s="344">
        <v>0</v>
      </c>
      <c r="AE71" s="252" t="s">
        <v>97</v>
      </c>
      <c r="AF71" s="344">
        <v>0</v>
      </c>
      <c r="AG71" s="252" t="s">
        <v>97</v>
      </c>
      <c r="AH71" s="344">
        <v>0</v>
      </c>
      <c r="AI71" s="252" t="s">
        <v>97</v>
      </c>
      <c r="AJ71" s="344">
        <v>0</v>
      </c>
      <c r="AK71" s="252" t="s">
        <v>97</v>
      </c>
      <c r="AL71" s="252" t="s">
        <v>97</v>
      </c>
      <c r="AM71" s="345" t="s">
        <v>97</v>
      </c>
      <c r="AN71" s="344">
        <v>0</v>
      </c>
      <c r="AO71" s="252" t="s">
        <v>97</v>
      </c>
      <c r="AP71" s="344">
        <v>0</v>
      </c>
      <c r="AQ71" s="252" t="s">
        <v>97</v>
      </c>
      <c r="AR71" s="344">
        <v>0</v>
      </c>
      <c r="AS71" s="252" t="s">
        <v>97</v>
      </c>
      <c r="AT71" s="344">
        <v>0</v>
      </c>
      <c r="AU71" s="252" t="s">
        <v>97</v>
      </c>
      <c r="AV71" s="344">
        <v>0</v>
      </c>
      <c r="AW71" s="252" t="s">
        <v>97</v>
      </c>
      <c r="AX71" s="344">
        <v>0</v>
      </c>
      <c r="AY71" s="252" t="s">
        <v>97</v>
      </c>
      <c r="AZ71" s="344">
        <v>0</v>
      </c>
      <c r="BA71" s="344" t="s">
        <v>97</v>
      </c>
      <c r="BB71" s="344">
        <v>0</v>
      </c>
      <c r="BC71" s="252" t="s">
        <v>97</v>
      </c>
    </row>
    <row r="72" spans="1:256" s="246" customFormat="1" ht="46.35" hidden="1" customHeight="1">
      <c r="A72" s="238" t="s">
        <v>179</v>
      </c>
      <c r="B72" s="944" t="s">
        <v>180</v>
      </c>
      <c r="C72" s="252" t="s">
        <v>97</v>
      </c>
      <c r="D72" s="344">
        <v>0</v>
      </c>
      <c r="E72" s="252" t="s">
        <v>97</v>
      </c>
      <c r="F72" s="344">
        <v>0</v>
      </c>
      <c r="G72" s="252" t="s">
        <v>97</v>
      </c>
      <c r="H72" s="344">
        <v>0</v>
      </c>
      <c r="I72" s="252" t="s">
        <v>97</v>
      </c>
      <c r="J72" s="344">
        <v>0</v>
      </c>
      <c r="K72" s="252" t="s">
        <v>97</v>
      </c>
      <c r="L72" s="344">
        <v>0</v>
      </c>
      <c r="M72" s="252" t="s">
        <v>97</v>
      </c>
      <c r="N72" s="344">
        <v>0</v>
      </c>
      <c r="O72" s="252" t="s">
        <v>97</v>
      </c>
      <c r="P72" s="344">
        <v>0</v>
      </c>
      <c r="Q72" s="252" t="s">
        <v>97</v>
      </c>
      <c r="R72" s="344">
        <v>0</v>
      </c>
      <c r="S72" s="252" t="s">
        <v>97</v>
      </c>
      <c r="T72" s="344">
        <v>0</v>
      </c>
      <c r="U72" s="252" t="s">
        <v>97</v>
      </c>
      <c r="V72" s="344">
        <v>0</v>
      </c>
      <c r="W72" s="252" t="s">
        <v>97</v>
      </c>
      <c r="X72" s="344">
        <v>0</v>
      </c>
      <c r="Y72" s="344" t="s">
        <v>97</v>
      </c>
      <c r="Z72" s="344">
        <v>0</v>
      </c>
      <c r="AA72" s="252" t="s">
        <v>97</v>
      </c>
      <c r="AB72" s="344">
        <v>0</v>
      </c>
      <c r="AC72" s="252" t="s">
        <v>97</v>
      </c>
      <c r="AD72" s="344">
        <v>0</v>
      </c>
      <c r="AE72" s="252" t="s">
        <v>97</v>
      </c>
      <c r="AF72" s="344">
        <v>0</v>
      </c>
      <c r="AG72" s="252" t="s">
        <v>97</v>
      </c>
      <c r="AH72" s="344">
        <v>0</v>
      </c>
      <c r="AI72" s="252" t="s">
        <v>97</v>
      </c>
      <c r="AJ72" s="344">
        <v>0</v>
      </c>
      <c r="AK72" s="252" t="s">
        <v>97</v>
      </c>
      <c r="AL72" s="252" t="s">
        <v>97</v>
      </c>
      <c r="AM72" s="345" t="s">
        <v>97</v>
      </c>
      <c r="AN72" s="344">
        <v>0</v>
      </c>
      <c r="AO72" s="252" t="s">
        <v>97</v>
      </c>
      <c r="AP72" s="344">
        <v>0</v>
      </c>
      <c r="AQ72" s="252" t="s">
        <v>97</v>
      </c>
      <c r="AR72" s="344">
        <v>0</v>
      </c>
      <c r="AS72" s="252" t="s">
        <v>97</v>
      </c>
      <c r="AT72" s="344">
        <v>0</v>
      </c>
      <c r="AU72" s="252" t="s">
        <v>97</v>
      </c>
      <c r="AV72" s="344">
        <v>0</v>
      </c>
      <c r="AW72" s="252" t="s">
        <v>97</v>
      </c>
      <c r="AX72" s="344">
        <v>0</v>
      </c>
      <c r="AY72" s="252" t="s">
        <v>97</v>
      </c>
      <c r="AZ72" s="344">
        <v>0</v>
      </c>
      <c r="BA72" s="344" t="s">
        <v>97</v>
      </c>
      <c r="BB72" s="344">
        <v>0</v>
      </c>
      <c r="BC72" s="252" t="s">
        <v>97</v>
      </c>
    </row>
    <row r="73" spans="1:256" s="347" customFormat="1" ht="58.35" customHeight="1">
      <c r="A73" s="312" t="s">
        <v>181</v>
      </c>
      <c r="B73" s="313" t="s">
        <v>182</v>
      </c>
      <c r="C73" s="319" t="s">
        <v>97</v>
      </c>
      <c r="D73" s="346">
        <v>0</v>
      </c>
      <c r="E73" s="319" t="s">
        <v>97</v>
      </c>
      <c r="F73" s="346">
        <v>0</v>
      </c>
      <c r="G73" s="319" t="s">
        <v>97</v>
      </c>
      <c r="H73" s="346">
        <v>0</v>
      </c>
      <c r="I73" s="319" t="s">
        <v>97</v>
      </c>
      <c r="J73" s="346">
        <v>0</v>
      </c>
      <c r="K73" s="319" t="s">
        <v>97</v>
      </c>
      <c r="L73" s="346">
        <v>0</v>
      </c>
      <c r="M73" s="319" t="s">
        <v>97</v>
      </c>
      <c r="N73" s="346">
        <v>0</v>
      </c>
      <c r="O73" s="319" t="s">
        <v>97</v>
      </c>
      <c r="P73" s="346">
        <v>0</v>
      </c>
      <c r="Q73" s="319" t="s">
        <v>97</v>
      </c>
      <c r="R73" s="346">
        <v>0</v>
      </c>
      <c r="S73" s="319" t="s">
        <v>97</v>
      </c>
      <c r="T73" s="346">
        <v>0</v>
      </c>
      <c r="U73" s="319" t="s">
        <v>97</v>
      </c>
      <c r="V73" s="346">
        <v>0</v>
      </c>
      <c r="W73" s="319" t="s">
        <v>97</v>
      </c>
      <c r="X73" s="346">
        <v>0</v>
      </c>
      <c r="Y73" s="344" t="s">
        <v>97</v>
      </c>
      <c r="Z73" s="346">
        <v>0</v>
      </c>
      <c r="AA73" s="319" t="s">
        <v>97</v>
      </c>
      <c r="AB73" s="346">
        <v>0</v>
      </c>
      <c r="AC73" s="319" t="s">
        <v>97</v>
      </c>
      <c r="AD73" s="346">
        <v>0</v>
      </c>
      <c r="AE73" s="319" t="s">
        <v>97</v>
      </c>
      <c r="AF73" s="346">
        <v>0</v>
      </c>
      <c r="AG73" s="319" t="s">
        <v>97</v>
      </c>
      <c r="AH73" s="346">
        <v>0</v>
      </c>
      <c r="AI73" s="319" t="s">
        <v>97</v>
      </c>
      <c r="AJ73" s="344">
        <v>0</v>
      </c>
      <c r="AK73" s="319" t="s">
        <v>97</v>
      </c>
      <c r="AL73" s="319" t="s">
        <v>97</v>
      </c>
      <c r="AM73" s="345" t="s">
        <v>97</v>
      </c>
      <c r="AN73" s="346">
        <v>0</v>
      </c>
      <c r="AO73" s="319" t="s">
        <v>97</v>
      </c>
      <c r="AP73" s="346">
        <v>0</v>
      </c>
      <c r="AQ73" s="319" t="s">
        <v>97</v>
      </c>
      <c r="AR73" s="346">
        <v>0</v>
      </c>
      <c r="AS73" s="319" t="s">
        <v>97</v>
      </c>
      <c r="AT73" s="346">
        <v>0</v>
      </c>
      <c r="AU73" s="319" t="s">
        <v>97</v>
      </c>
      <c r="AV73" s="346">
        <v>0</v>
      </c>
      <c r="AW73" s="319" t="s">
        <v>97</v>
      </c>
      <c r="AX73" s="346">
        <v>0</v>
      </c>
      <c r="AY73" s="319" t="s">
        <v>97</v>
      </c>
      <c r="AZ73" s="346">
        <v>0</v>
      </c>
      <c r="BA73" s="344" t="s">
        <v>97</v>
      </c>
      <c r="BB73" s="346">
        <v>0</v>
      </c>
      <c r="BC73" s="319" t="s">
        <v>97</v>
      </c>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46"/>
      <c r="CA73" s="246"/>
      <c r="CB73" s="246"/>
      <c r="CC73" s="246"/>
      <c r="CD73" s="246"/>
    </row>
    <row r="74" spans="1:256" s="246" customFormat="1" ht="47.25">
      <c r="A74" s="238" t="s">
        <v>183</v>
      </c>
      <c r="B74" s="944" t="s">
        <v>184</v>
      </c>
      <c r="C74" s="252" t="s">
        <v>97</v>
      </c>
      <c r="D74" s="344">
        <v>0</v>
      </c>
      <c r="E74" s="252" t="s">
        <v>97</v>
      </c>
      <c r="F74" s="344">
        <v>0</v>
      </c>
      <c r="G74" s="252" t="s">
        <v>97</v>
      </c>
      <c r="H74" s="344">
        <v>0</v>
      </c>
      <c r="I74" s="252" t="s">
        <v>97</v>
      </c>
      <c r="J74" s="344">
        <v>0</v>
      </c>
      <c r="K74" s="252" t="s">
        <v>97</v>
      </c>
      <c r="L74" s="344">
        <v>0</v>
      </c>
      <c r="M74" s="252" t="s">
        <v>97</v>
      </c>
      <c r="N74" s="344">
        <v>0</v>
      </c>
      <c r="O74" s="252" t="s">
        <v>97</v>
      </c>
      <c r="P74" s="344">
        <v>0</v>
      </c>
      <c r="Q74" s="252" t="s">
        <v>97</v>
      </c>
      <c r="R74" s="344">
        <v>0</v>
      </c>
      <c r="S74" s="252" t="s">
        <v>97</v>
      </c>
      <c r="T74" s="344">
        <v>0</v>
      </c>
      <c r="U74" s="252" t="s">
        <v>97</v>
      </c>
      <c r="V74" s="344">
        <v>0</v>
      </c>
      <c r="W74" s="252" t="s">
        <v>97</v>
      </c>
      <c r="X74" s="344">
        <v>0</v>
      </c>
      <c r="Y74" s="344" t="s">
        <v>97</v>
      </c>
      <c r="Z74" s="344">
        <v>0</v>
      </c>
      <c r="AA74" s="252" t="s">
        <v>97</v>
      </c>
      <c r="AB74" s="344">
        <v>0</v>
      </c>
      <c r="AC74" s="252" t="s">
        <v>97</v>
      </c>
      <c r="AD74" s="344">
        <v>0</v>
      </c>
      <c r="AE74" s="252" t="s">
        <v>97</v>
      </c>
      <c r="AF74" s="344">
        <v>0</v>
      </c>
      <c r="AG74" s="252" t="s">
        <v>97</v>
      </c>
      <c r="AH74" s="344">
        <v>0</v>
      </c>
      <c r="AI74" s="252" t="s">
        <v>97</v>
      </c>
      <c r="AJ74" s="344">
        <v>0</v>
      </c>
      <c r="AK74" s="252" t="s">
        <v>97</v>
      </c>
      <c r="AL74" s="252" t="s">
        <v>97</v>
      </c>
      <c r="AM74" s="345" t="s">
        <v>97</v>
      </c>
      <c r="AN74" s="344">
        <v>0</v>
      </c>
      <c r="AO74" s="252" t="s">
        <v>97</v>
      </c>
      <c r="AP74" s="344">
        <v>0</v>
      </c>
      <c r="AQ74" s="252" t="s">
        <v>97</v>
      </c>
      <c r="AR74" s="344">
        <v>0</v>
      </c>
      <c r="AS74" s="252" t="s">
        <v>97</v>
      </c>
      <c r="AT74" s="344">
        <v>0</v>
      </c>
      <c r="AU74" s="252" t="s">
        <v>97</v>
      </c>
      <c r="AV74" s="344">
        <v>0</v>
      </c>
      <c r="AW74" s="252" t="s">
        <v>97</v>
      </c>
      <c r="AX74" s="344">
        <v>0</v>
      </c>
      <c r="AY74" s="252" t="s">
        <v>97</v>
      </c>
      <c r="AZ74" s="344">
        <v>0</v>
      </c>
      <c r="BA74" s="344" t="s">
        <v>97</v>
      </c>
      <c r="BB74" s="344">
        <v>0</v>
      </c>
      <c r="BC74" s="252" t="s">
        <v>97</v>
      </c>
    </row>
    <row r="75" spans="1:256" s="246" customFormat="1" ht="47.25">
      <c r="A75" s="238" t="s">
        <v>185</v>
      </c>
      <c r="B75" s="944" t="s">
        <v>186</v>
      </c>
      <c r="C75" s="252" t="s">
        <v>97</v>
      </c>
      <c r="D75" s="344">
        <v>0</v>
      </c>
      <c r="E75" s="252" t="s">
        <v>97</v>
      </c>
      <c r="F75" s="344">
        <v>0</v>
      </c>
      <c r="G75" s="252" t="s">
        <v>97</v>
      </c>
      <c r="H75" s="344">
        <v>0</v>
      </c>
      <c r="I75" s="252" t="s">
        <v>97</v>
      </c>
      <c r="J75" s="344">
        <v>0</v>
      </c>
      <c r="K75" s="252" t="s">
        <v>97</v>
      </c>
      <c r="L75" s="344">
        <v>0</v>
      </c>
      <c r="M75" s="252" t="s">
        <v>97</v>
      </c>
      <c r="N75" s="344">
        <v>0</v>
      </c>
      <c r="O75" s="252" t="s">
        <v>97</v>
      </c>
      <c r="P75" s="344">
        <v>0</v>
      </c>
      <c r="Q75" s="252" t="s">
        <v>97</v>
      </c>
      <c r="R75" s="344">
        <v>0</v>
      </c>
      <c r="S75" s="252" t="s">
        <v>97</v>
      </c>
      <c r="T75" s="344">
        <v>0</v>
      </c>
      <c r="U75" s="252" t="s">
        <v>97</v>
      </c>
      <c r="V75" s="344">
        <v>0</v>
      </c>
      <c r="W75" s="252" t="s">
        <v>97</v>
      </c>
      <c r="X75" s="344">
        <v>0</v>
      </c>
      <c r="Y75" s="344" t="s">
        <v>97</v>
      </c>
      <c r="Z75" s="344">
        <v>0</v>
      </c>
      <c r="AA75" s="252" t="s">
        <v>97</v>
      </c>
      <c r="AB75" s="344">
        <v>0</v>
      </c>
      <c r="AC75" s="252" t="s">
        <v>97</v>
      </c>
      <c r="AD75" s="344">
        <v>0</v>
      </c>
      <c r="AE75" s="252" t="s">
        <v>97</v>
      </c>
      <c r="AF75" s="344">
        <v>0</v>
      </c>
      <c r="AG75" s="252" t="s">
        <v>97</v>
      </c>
      <c r="AH75" s="344">
        <v>0</v>
      </c>
      <c r="AI75" s="252" t="s">
        <v>97</v>
      </c>
      <c r="AJ75" s="344">
        <v>0</v>
      </c>
      <c r="AK75" s="252" t="s">
        <v>97</v>
      </c>
      <c r="AL75" s="252" t="s">
        <v>97</v>
      </c>
      <c r="AM75" s="345" t="s">
        <v>97</v>
      </c>
      <c r="AN75" s="344">
        <v>0</v>
      </c>
      <c r="AO75" s="252" t="s">
        <v>97</v>
      </c>
      <c r="AP75" s="344">
        <v>0</v>
      </c>
      <c r="AQ75" s="252" t="s">
        <v>97</v>
      </c>
      <c r="AR75" s="344">
        <v>0</v>
      </c>
      <c r="AS75" s="252" t="s">
        <v>97</v>
      </c>
      <c r="AT75" s="344">
        <v>0</v>
      </c>
      <c r="AU75" s="252" t="s">
        <v>97</v>
      </c>
      <c r="AV75" s="344">
        <v>0</v>
      </c>
      <c r="AW75" s="252" t="s">
        <v>97</v>
      </c>
      <c r="AX75" s="344">
        <v>0</v>
      </c>
      <c r="AY75" s="252" t="s">
        <v>97</v>
      </c>
      <c r="AZ75" s="344">
        <v>0</v>
      </c>
      <c r="BA75" s="344" t="s">
        <v>97</v>
      </c>
      <c r="BB75" s="344">
        <v>0</v>
      </c>
      <c r="BC75" s="252" t="s">
        <v>97</v>
      </c>
    </row>
    <row r="76" spans="1:256" s="527" customFormat="1" ht="31.5" customHeight="1">
      <c r="A76" s="422" t="s">
        <v>187</v>
      </c>
      <c r="B76" s="423" t="s">
        <v>188</v>
      </c>
      <c r="C76" s="318" t="s">
        <v>97</v>
      </c>
      <c r="D76" s="244">
        <f>D80</f>
        <v>0</v>
      </c>
      <c r="E76" s="318" t="s">
        <v>97</v>
      </c>
      <c r="F76" s="244">
        <f>F80</f>
        <v>0</v>
      </c>
      <c r="G76" s="318" t="s">
        <v>97</v>
      </c>
      <c r="H76" s="244">
        <f>H80</f>
        <v>0</v>
      </c>
      <c r="I76" s="318" t="s">
        <v>97</v>
      </c>
      <c r="J76" s="244">
        <f>J80</f>
        <v>0</v>
      </c>
      <c r="K76" s="318" t="s">
        <v>97</v>
      </c>
      <c r="L76" s="244">
        <f>L80</f>
        <v>0</v>
      </c>
      <c r="M76" s="318" t="s">
        <v>97</v>
      </c>
      <c r="N76" s="244">
        <f>N80</f>
        <v>0</v>
      </c>
      <c r="O76" s="318" t="s">
        <v>97</v>
      </c>
      <c r="P76" s="244">
        <f>P80</f>
        <v>0</v>
      </c>
      <c r="Q76" s="318" t="s">
        <v>97</v>
      </c>
      <c r="R76" s="244">
        <f>R80</f>
        <v>0</v>
      </c>
      <c r="S76" s="318" t="s">
        <v>97</v>
      </c>
      <c r="T76" s="244">
        <f>T80</f>
        <v>0</v>
      </c>
      <c r="U76" s="318" t="s">
        <v>97</v>
      </c>
      <c r="V76" s="244">
        <f>V80</f>
        <v>0</v>
      </c>
      <c r="W76" s="318" t="s">
        <v>97</v>
      </c>
      <c r="X76" s="244">
        <f>V80</f>
        <v>0</v>
      </c>
      <c r="Y76" s="244" t="s">
        <v>97</v>
      </c>
      <c r="Z76" s="244">
        <f>Z80</f>
        <v>0</v>
      </c>
      <c r="AA76" s="318" t="s">
        <v>97</v>
      </c>
      <c r="AB76" s="244">
        <v>0</v>
      </c>
      <c r="AC76" s="318" t="s">
        <v>97</v>
      </c>
      <c r="AD76" s="244">
        <f>AD80</f>
        <v>0</v>
      </c>
      <c r="AE76" s="318" t="s">
        <v>97</v>
      </c>
      <c r="AF76" s="244">
        <f>AF80</f>
        <v>0</v>
      </c>
      <c r="AG76" s="318" t="s">
        <v>97</v>
      </c>
      <c r="AH76" s="244">
        <f>AH80</f>
        <v>0</v>
      </c>
      <c r="AI76" s="318" t="s">
        <v>97</v>
      </c>
      <c r="AJ76" s="244">
        <v>0</v>
      </c>
      <c r="AK76" s="318" t="s">
        <v>97</v>
      </c>
      <c r="AL76" s="318" t="s">
        <v>97</v>
      </c>
      <c r="AM76" s="342" t="s">
        <v>97</v>
      </c>
      <c r="AN76" s="244">
        <f>AN80</f>
        <v>0</v>
      </c>
      <c r="AO76" s="318" t="s">
        <v>97</v>
      </c>
      <c r="AP76" s="244">
        <f>AP80</f>
        <v>0</v>
      </c>
      <c r="AQ76" s="318" t="s">
        <v>97</v>
      </c>
      <c r="AR76" s="244">
        <f>AR80</f>
        <v>0</v>
      </c>
      <c r="AS76" s="318" t="s">
        <v>97</v>
      </c>
      <c r="AT76" s="244">
        <f>AT80</f>
        <v>0</v>
      </c>
      <c r="AU76" s="318" t="s">
        <v>97</v>
      </c>
      <c r="AV76" s="244">
        <f>AV80</f>
        <v>0</v>
      </c>
      <c r="AW76" s="318" t="s">
        <v>97</v>
      </c>
      <c r="AX76" s="244">
        <f>AX80</f>
        <v>0</v>
      </c>
      <c r="AY76" s="318" t="s">
        <v>97</v>
      </c>
      <c r="AZ76" s="244">
        <f>AX80</f>
        <v>0</v>
      </c>
      <c r="BA76" s="244" t="s">
        <v>97</v>
      </c>
      <c r="BB76" s="244">
        <f>BB80</f>
        <v>0</v>
      </c>
      <c r="BC76" s="318" t="s">
        <v>97</v>
      </c>
    </row>
    <row r="77" spans="1:256" s="246" customFormat="1" ht="31.5">
      <c r="A77" s="238" t="s">
        <v>189</v>
      </c>
      <c r="B77" s="320" t="s">
        <v>190</v>
      </c>
      <c r="C77" s="252" t="s">
        <v>97</v>
      </c>
      <c r="D77" s="344">
        <v>0</v>
      </c>
      <c r="E77" s="252" t="s">
        <v>97</v>
      </c>
      <c r="F77" s="344">
        <v>0</v>
      </c>
      <c r="G77" s="252" t="s">
        <v>97</v>
      </c>
      <c r="H77" s="344">
        <v>0</v>
      </c>
      <c r="I77" s="252" t="s">
        <v>97</v>
      </c>
      <c r="J77" s="344">
        <v>0</v>
      </c>
      <c r="K77" s="252" t="s">
        <v>97</v>
      </c>
      <c r="L77" s="344">
        <v>0</v>
      </c>
      <c r="M77" s="252" t="s">
        <v>97</v>
      </c>
      <c r="N77" s="344">
        <v>0</v>
      </c>
      <c r="O77" s="252" t="s">
        <v>97</v>
      </c>
      <c r="P77" s="344">
        <v>0</v>
      </c>
      <c r="Q77" s="252" t="s">
        <v>97</v>
      </c>
      <c r="R77" s="344">
        <v>0</v>
      </c>
      <c r="S77" s="252" t="s">
        <v>97</v>
      </c>
      <c r="T77" s="344">
        <v>0</v>
      </c>
      <c r="U77" s="252" t="s">
        <v>97</v>
      </c>
      <c r="V77" s="344">
        <v>0</v>
      </c>
      <c r="W77" s="252" t="s">
        <v>97</v>
      </c>
      <c r="X77" s="344">
        <v>0</v>
      </c>
      <c r="Y77" s="344" t="s">
        <v>97</v>
      </c>
      <c r="Z77" s="344">
        <v>0</v>
      </c>
      <c r="AA77" s="252" t="s">
        <v>97</v>
      </c>
      <c r="AB77" s="344">
        <v>0</v>
      </c>
      <c r="AC77" s="252" t="s">
        <v>97</v>
      </c>
      <c r="AD77" s="344">
        <v>0</v>
      </c>
      <c r="AE77" s="252" t="s">
        <v>97</v>
      </c>
      <c r="AF77" s="344">
        <v>0</v>
      </c>
      <c r="AG77" s="252" t="s">
        <v>97</v>
      </c>
      <c r="AH77" s="344">
        <v>0</v>
      </c>
      <c r="AI77" s="252" t="s">
        <v>97</v>
      </c>
      <c r="AJ77" s="344">
        <v>0</v>
      </c>
      <c r="AK77" s="252" t="s">
        <v>97</v>
      </c>
      <c r="AL77" s="252" t="s">
        <v>97</v>
      </c>
      <c r="AM77" s="345" t="s">
        <v>97</v>
      </c>
      <c r="AN77" s="344">
        <v>0</v>
      </c>
      <c r="AO77" s="252" t="s">
        <v>97</v>
      </c>
      <c r="AP77" s="344">
        <v>0</v>
      </c>
      <c r="AQ77" s="252" t="s">
        <v>97</v>
      </c>
      <c r="AR77" s="344">
        <v>0</v>
      </c>
      <c r="AS77" s="252" t="s">
        <v>97</v>
      </c>
      <c r="AT77" s="344">
        <v>0</v>
      </c>
      <c r="AU77" s="252" t="s">
        <v>97</v>
      </c>
      <c r="AV77" s="344">
        <v>0</v>
      </c>
      <c r="AW77" s="252" t="s">
        <v>97</v>
      </c>
      <c r="AX77" s="344">
        <v>0</v>
      </c>
      <c r="AY77" s="252" t="s">
        <v>97</v>
      </c>
      <c r="AZ77" s="344">
        <v>0</v>
      </c>
      <c r="BA77" s="344" t="s">
        <v>97</v>
      </c>
      <c r="BB77" s="344">
        <v>0</v>
      </c>
      <c r="BC77" s="252" t="s">
        <v>97</v>
      </c>
    </row>
    <row r="78" spans="1:256" s="527" customFormat="1" ht="19.350000000000001" customHeight="1">
      <c r="A78" s="422" t="s">
        <v>191</v>
      </c>
      <c r="B78" s="424" t="s">
        <v>192</v>
      </c>
      <c r="C78" s="318" t="s">
        <v>97</v>
      </c>
      <c r="D78" s="549">
        <f>D79</f>
        <v>0</v>
      </c>
      <c r="E78" s="548" t="s">
        <v>97</v>
      </c>
      <c r="F78" s="549">
        <f>F79</f>
        <v>0</v>
      </c>
      <c r="G78" s="548" t="s">
        <v>97</v>
      </c>
      <c r="H78" s="549">
        <f>H79</f>
        <v>0</v>
      </c>
      <c r="I78" s="548" t="s">
        <v>97</v>
      </c>
      <c r="J78" s="549">
        <f>J79</f>
        <v>0</v>
      </c>
      <c r="K78" s="548" t="s">
        <v>97</v>
      </c>
      <c r="L78" s="549">
        <f>L79</f>
        <v>0</v>
      </c>
      <c r="M78" s="548" t="s">
        <v>97</v>
      </c>
      <c r="N78" s="549">
        <f>N79</f>
        <v>0</v>
      </c>
      <c r="O78" s="548" t="s">
        <v>97</v>
      </c>
      <c r="P78" s="549">
        <f>P79</f>
        <v>0</v>
      </c>
      <c r="Q78" s="548" t="s">
        <v>97</v>
      </c>
      <c r="R78" s="549">
        <f>R79</f>
        <v>0</v>
      </c>
      <c r="S78" s="548" t="s">
        <v>97</v>
      </c>
      <c r="T78" s="549">
        <f>T79</f>
        <v>0</v>
      </c>
      <c r="U78" s="548" t="s">
        <v>97</v>
      </c>
      <c r="V78" s="549">
        <f>V79</f>
        <v>0</v>
      </c>
      <c r="W78" s="548" t="s">
        <v>97</v>
      </c>
      <c r="X78" s="549">
        <f>X79</f>
        <v>0</v>
      </c>
      <c r="Y78" s="344" t="s">
        <v>97</v>
      </c>
      <c r="Z78" s="549">
        <f>Z79</f>
        <v>0</v>
      </c>
      <c r="AA78" s="548" t="s">
        <v>97</v>
      </c>
      <c r="AB78" s="549">
        <v>0</v>
      </c>
      <c r="AC78" s="548" t="s">
        <v>97</v>
      </c>
      <c r="AD78" s="549">
        <f>AD79</f>
        <v>0</v>
      </c>
      <c r="AE78" s="548" t="s">
        <v>97</v>
      </c>
      <c r="AF78" s="549">
        <f>AF79</f>
        <v>0</v>
      </c>
      <c r="AG78" s="548" t="s">
        <v>97</v>
      </c>
      <c r="AH78" s="549">
        <f>AH79</f>
        <v>0</v>
      </c>
      <c r="AI78" s="548" t="s">
        <v>97</v>
      </c>
      <c r="AJ78" s="549">
        <v>0</v>
      </c>
      <c r="AK78" s="548" t="s">
        <v>97</v>
      </c>
      <c r="AL78" s="548" t="s">
        <v>97</v>
      </c>
      <c r="AM78" s="345" t="s">
        <v>97</v>
      </c>
      <c r="AN78" s="549">
        <f>AN79</f>
        <v>0</v>
      </c>
      <c r="AO78" s="548" t="s">
        <v>97</v>
      </c>
      <c r="AP78" s="549">
        <f>AP79</f>
        <v>0</v>
      </c>
      <c r="AQ78" s="548" t="s">
        <v>97</v>
      </c>
      <c r="AR78" s="549">
        <f>AR79</f>
        <v>0</v>
      </c>
      <c r="AS78" s="548" t="s">
        <v>97</v>
      </c>
      <c r="AT78" s="549">
        <f>AT79</f>
        <v>0</v>
      </c>
      <c r="AU78" s="548" t="s">
        <v>97</v>
      </c>
      <c r="AV78" s="549">
        <f>AV79</f>
        <v>0</v>
      </c>
      <c r="AW78" s="548" t="s">
        <v>97</v>
      </c>
      <c r="AX78" s="549">
        <f>AX79</f>
        <v>0</v>
      </c>
      <c r="AY78" s="548" t="s">
        <v>97</v>
      </c>
      <c r="AZ78" s="550">
        <f>AZ79+AZ80</f>
        <v>4.33</v>
      </c>
      <c r="BA78" s="344" t="s">
        <v>97</v>
      </c>
      <c r="BB78" s="549">
        <f>BB79</f>
        <v>0</v>
      </c>
      <c r="BC78" s="548" t="s">
        <v>97</v>
      </c>
    </row>
    <row r="79" spans="1:256" s="133" customFormat="1" ht="27" customHeight="1">
      <c r="A79" s="238" t="s">
        <v>636</v>
      </c>
      <c r="B79" s="239" t="s">
        <v>934</v>
      </c>
      <c r="C79" s="354" t="s">
        <v>1007</v>
      </c>
      <c r="D79" s="543">
        <v>0</v>
      </c>
      <c r="E79" s="544" t="s">
        <v>97</v>
      </c>
      <c r="F79" s="543">
        <v>0</v>
      </c>
      <c r="G79" s="544" t="s">
        <v>97</v>
      </c>
      <c r="H79" s="543">
        <v>0</v>
      </c>
      <c r="I79" s="544" t="s">
        <v>97</v>
      </c>
      <c r="J79" s="543">
        <v>0</v>
      </c>
      <c r="K79" s="544" t="s">
        <v>97</v>
      </c>
      <c r="L79" s="543">
        <v>0</v>
      </c>
      <c r="M79" s="544" t="s">
        <v>97</v>
      </c>
      <c r="N79" s="543">
        <v>0</v>
      </c>
      <c r="O79" s="544" t="s">
        <v>97</v>
      </c>
      <c r="P79" s="543">
        <v>0</v>
      </c>
      <c r="Q79" s="544" t="s">
        <v>97</v>
      </c>
      <c r="R79" s="543">
        <v>0</v>
      </c>
      <c r="S79" s="544" t="s">
        <v>97</v>
      </c>
      <c r="T79" s="543">
        <v>0</v>
      </c>
      <c r="U79" s="544" t="s">
        <v>97</v>
      </c>
      <c r="V79" s="543">
        <v>0</v>
      </c>
      <c r="W79" s="544" t="s">
        <v>97</v>
      </c>
      <c r="X79" s="543">
        <v>0</v>
      </c>
      <c r="Y79" s="344" t="s">
        <v>97</v>
      </c>
      <c r="Z79" s="543">
        <v>0</v>
      </c>
      <c r="AA79" s="544" t="s">
        <v>97</v>
      </c>
      <c r="AB79" s="543">
        <v>0</v>
      </c>
      <c r="AC79" s="544" t="s">
        <v>97</v>
      </c>
      <c r="AD79" s="543">
        <v>0</v>
      </c>
      <c r="AE79" s="544" t="s">
        <v>97</v>
      </c>
      <c r="AF79" s="543">
        <v>0</v>
      </c>
      <c r="AG79" s="544" t="s">
        <v>97</v>
      </c>
      <c r="AH79" s="543">
        <v>0</v>
      </c>
      <c r="AI79" s="544" t="s">
        <v>97</v>
      </c>
      <c r="AJ79" s="495">
        <v>0</v>
      </c>
      <c r="AK79" s="544" t="s">
        <v>97</v>
      </c>
      <c r="AL79" s="544" t="s">
        <v>97</v>
      </c>
      <c r="AM79" s="345" t="s">
        <v>97</v>
      </c>
      <c r="AN79" s="543">
        <v>0</v>
      </c>
      <c r="AO79" s="544" t="s">
        <v>97</v>
      </c>
      <c r="AP79" s="543">
        <v>0</v>
      </c>
      <c r="AQ79" s="544" t="s">
        <v>97</v>
      </c>
      <c r="AR79" s="543">
        <v>0</v>
      </c>
      <c r="AS79" s="544" t="s">
        <v>97</v>
      </c>
      <c r="AT79" s="543">
        <v>0</v>
      </c>
      <c r="AU79" s="544" t="s">
        <v>97</v>
      </c>
      <c r="AV79" s="543">
        <v>0</v>
      </c>
      <c r="AW79" s="544" t="s">
        <v>97</v>
      </c>
      <c r="AX79" s="543">
        <v>0</v>
      </c>
      <c r="AY79" s="544" t="s">
        <v>97</v>
      </c>
      <c r="AZ79" s="545">
        <v>0.75</v>
      </c>
      <c r="BA79" s="344" t="s">
        <v>97</v>
      </c>
      <c r="BB79" s="543">
        <v>0</v>
      </c>
      <c r="BC79" s="544" t="s">
        <v>97</v>
      </c>
    </row>
    <row r="80" spans="1:256" s="553" customFormat="1" ht="23.85" customHeight="1">
      <c r="A80" s="238" t="s">
        <v>637</v>
      </c>
      <c r="B80" s="239" t="s">
        <v>936</v>
      </c>
      <c r="C80" s="354" t="s">
        <v>1008</v>
      </c>
      <c r="D80" s="543">
        <v>0</v>
      </c>
      <c r="E80" s="544" t="s">
        <v>97</v>
      </c>
      <c r="F80" s="543">
        <v>0</v>
      </c>
      <c r="G80" s="544" t="s">
        <v>97</v>
      </c>
      <c r="H80" s="543">
        <v>0</v>
      </c>
      <c r="I80" s="544" t="s">
        <v>97</v>
      </c>
      <c r="J80" s="543">
        <v>0</v>
      </c>
      <c r="K80" s="544" t="s">
        <v>97</v>
      </c>
      <c r="L80" s="543">
        <v>0</v>
      </c>
      <c r="M80" s="544" t="s">
        <v>97</v>
      </c>
      <c r="N80" s="543">
        <v>0</v>
      </c>
      <c r="O80" s="544" t="s">
        <v>97</v>
      </c>
      <c r="P80" s="543">
        <v>0</v>
      </c>
      <c r="Q80" s="544" t="s">
        <v>97</v>
      </c>
      <c r="R80" s="543">
        <v>0</v>
      </c>
      <c r="S80" s="544" t="s">
        <v>97</v>
      </c>
      <c r="T80" s="543">
        <v>0</v>
      </c>
      <c r="U80" s="544" t="s">
        <v>97</v>
      </c>
      <c r="V80" s="543">
        <v>0</v>
      </c>
      <c r="W80" s="544" t="s">
        <v>97</v>
      </c>
      <c r="X80" s="543">
        <v>0</v>
      </c>
      <c r="Y80" s="344" t="s">
        <v>97</v>
      </c>
      <c r="Z80" s="543">
        <v>0</v>
      </c>
      <c r="AA80" s="544" t="s">
        <v>97</v>
      </c>
      <c r="AB80" s="543">
        <v>0</v>
      </c>
      <c r="AC80" s="544" t="s">
        <v>97</v>
      </c>
      <c r="AD80" s="543">
        <v>0</v>
      </c>
      <c r="AE80" s="544" t="s">
        <v>97</v>
      </c>
      <c r="AF80" s="543">
        <v>0</v>
      </c>
      <c r="AG80" s="544" t="s">
        <v>97</v>
      </c>
      <c r="AH80" s="543">
        <v>0</v>
      </c>
      <c r="AI80" s="544" t="s">
        <v>97</v>
      </c>
      <c r="AJ80" s="495">
        <v>0</v>
      </c>
      <c r="AK80" s="544" t="s">
        <v>97</v>
      </c>
      <c r="AL80" s="544" t="s">
        <v>97</v>
      </c>
      <c r="AM80" s="345" t="s">
        <v>97</v>
      </c>
      <c r="AN80" s="543">
        <v>0</v>
      </c>
      <c r="AO80" s="544" t="s">
        <v>97</v>
      </c>
      <c r="AP80" s="543">
        <v>0</v>
      </c>
      <c r="AQ80" s="544" t="s">
        <v>97</v>
      </c>
      <c r="AR80" s="543">
        <v>0</v>
      </c>
      <c r="AS80" s="544" t="s">
        <v>97</v>
      </c>
      <c r="AT80" s="543">
        <v>0</v>
      </c>
      <c r="AU80" s="544" t="s">
        <v>97</v>
      </c>
      <c r="AV80" s="543">
        <v>0</v>
      </c>
      <c r="AW80" s="544" t="s">
        <v>97</v>
      </c>
      <c r="AX80" s="543">
        <v>0</v>
      </c>
      <c r="AY80" s="544" t="s">
        <v>97</v>
      </c>
      <c r="AZ80" s="552">
        <v>3.58</v>
      </c>
      <c r="BA80" s="344" t="s">
        <v>97</v>
      </c>
      <c r="BB80" s="543">
        <v>0</v>
      </c>
      <c r="BC80" s="544" t="s">
        <v>97</v>
      </c>
    </row>
    <row r="81" s="246" customFormat="1" ht="48" customHeight="1"/>
    <row r="82" s="246" customFormat="1" ht="31.5" customHeight="1"/>
    <row r="83" s="246" customFormat="1" ht="31.5" customHeight="1"/>
    <row r="84" s="246" customFormat="1" ht="31.5" customHeight="1"/>
    <row r="85" s="246" customFormat="1" ht="31.5" customHeight="1"/>
    <row r="86" s="246" customFormat="1" ht="31.5" customHeight="1"/>
    <row r="87" s="246" customFormat="1" ht="61.5" customHeight="1"/>
    <row r="88" s="246" customFormat="1" ht="48.75" customHeight="1"/>
    <row r="89" s="246" customFormat="1" ht="48" customHeight="1"/>
    <row r="90" s="246" customFormat="1" ht="32.25" customHeight="1"/>
    <row r="91" s="246" customFormat="1" ht="32.25" customHeight="1"/>
    <row r="92" s="246" customFormat="1" ht="32.25" customHeight="1"/>
    <row r="93" s="246" customFormat="1" ht="32.25" customHeight="1"/>
    <row r="94" s="246" customFormat="1" ht="32.25" customHeight="1"/>
    <row r="95" ht="48" customHeight="1"/>
    <row r="96" ht="47.25" customHeight="1"/>
    <row r="97" ht="32.25" customHeight="1"/>
    <row r="101" ht="18" customHeight="1"/>
    <row r="104" ht="30.75" customHeight="1"/>
    <row r="106" ht="33.75" customHeight="1"/>
  </sheetData>
  <sheetProtection selectLockedCells="1" selectUnlockedCells="1"/>
  <mergeCells count="57">
    <mergeCell ref="AX16:BA16"/>
    <mergeCell ref="AV17:AW17"/>
    <mergeCell ref="AX17:AY17"/>
    <mergeCell ref="AZ17:BA17"/>
    <mergeCell ref="AD17:AE17"/>
    <mergeCell ref="AJ17:AK17"/>
    <mergeCell ref="AH16:AM16"/>
    <mergeCell ref="AR16:AW16"/>
    <mergeCell ref="W2:X2"/>
    <mergeCell ref="Y2:AD2"/>
    <mergeCell ref="A4:BA4"/>
    <mergeCell ref="A5:BA5"/>
    <mergeCell ref="A7:BA7"/>
    <mergeCell ref="A8:BA8"/>
    <mergeCell ref="AN16:AQ16"/>
    <mergeCell ref="A10:BA10"/>
    <mergeCell ref="A12:BA12"/>
    <mergeCell ref="A13:BA13"/>
    <mergeCell ref="A14:BA14"/>
    <mergeCell ref="A15:A18"/>
    <mergeCell ref="B15:B18"/>
    <mergeCell ref="R17:S17"/>
    <mergeCell ref="T17:U17"/>
    <mergeCell ref="D16:U16"/>
    <mergeCell ref="AL17:AM17"/>
    <mergeCell ref="D17:E17"/>
    <mergeCell ref="AP17:AQ17"/>
    <mergeCell ref="AR17:AS17"/>
    <mergeCell ref="AF17:AG17"/>
    <mergeCell ref="D19:U19"/>
    <mergeCell ref="V19:AE19"/>
    <mergeCell ref="D20:E20"/>
    <mergeCell ref="F20:G20"/>
    <mergeCell ref="H20:I20"/>
    <mergeCell ref="AB20:AC20"/>
    <mergeCell ref="J20:K20"/>
    <mergeCell ref="L20:M20"/>
    <mergeCell ref="N20:O20"/>
    <mergeCell ref="V20:W20"/>
    <mergeCell ref="X20:Y20"/>
    <mergeCell ref="Z20:AA20"/>
    <mergeCell ref="V17:W17"/>
    <mergeCell ref="X17:Y17"/>
    <mergeCell ref="C15:C18"/>
    <mergeCell ref="D15:BC15"/>
    <mergeCell ref="AT17:AU17"/>
    <mergeCell ref="BB17:BC17"/>
    <mergeCell ref="V16:AG16"/>
    <mergeCell ref="BB16:BC16"/>
    <mergeCell ref="AH17:AI17"/>
    <mergeCell ref="F17:G17"/>
    <mergeCell ref="H17:K17"/>
    <mergeCell ref="L17:O17"/>
    <mergeCell ref="P17:Q17"/>
    <mergeCell ref="Z17:AA17"/>
    <mergeCell ref="AB17:AC17"/>
    <mergeCell ref="AN17:AO17"/>
  </mergeCells>
  <pageMargins left="0.7" right="0.7" top="0.75" bottom="0.75" header="0.51180555555555551" footer="0.51180555555555551"/>
  <pageSetup paperSize="9" scale="75"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AE68"/>
  <sheetViews>
    <sheetView topLeftCell="A7" zoomScale="70" zoomScaleNormal="70" workbookViewId="0">
      <selection activeCell="D62" sqref="D62"/>
    </sheetView>
  </sheetViews>
  <sheetFormatPr defaultRowHeight="15.75"/>
  <cols>
    <col min="1" max="1" width="9" style="149"/>
    <col min="2" max="2" width="65.75" style="76" customWidth="1"/>
    <col min="3" max="3" width="16" style="76" customWidth="1"/>
    <col min="4" max="4" width="9" style="76"/>
    <col min="5" max="5" width="10.375" style="76" customWidth="1"/>
    <col min="6" max="8" width="9" style="76"/>
    <col min="9" max="9" width="11.375" style="76" customWidth="1"/>
    <col min="10" max="10" width="9" style="76"/>
    <col min="11" max="11" width="13.375" style="76" customWidth="1"/>
    <col min="12" max="12" width="10.25" style="76" bestFit="1" customWidth="1"/>
    <col min="13" max="14" width="9" style="76"/>
    <col min="15" max="15" width="14.125" style="76" customWidth="1"/>
    <col min="16" max="17" width="9" style="76"/>
    <col min="18" max="19" width="9.25" style="76" bestFit="1" customWidth="1"/>
    <col min="20" max="16384" width="9" style="76"/>
  </cols>
  <sheetData>
    <row r="1" spans="1:31" s="158" customFormat="1" ht="18.75">
      <c r="A1" s="598"/>
      <c r="B1" s="159"/>
      <c r="C1" s="159"/>
      <c r="D1" s="159"/>
      <c r="E1" s="159"/>
      <c r="F1" s="159"/>
      <c r="G1" s="159"/>
      <c r="H1" s="159"/>
      <c r="I1" s="159"/>
      <c r="J1" s="159"/>
      <c r="K1" s="159"/>
      <c r="L1" s="159"/>
      <c r="M1" s="159"/>
      <c r="N1" s="159"/>
      <c r="O1" s="159"/>
      <c r="P1" s="159"/>
      <c r="Q1" s="159"/>
      <c r="R1" s="159"/>
      <c r="S1" s="31" t="s">
        <v>663</v>
      </c>
      <c r="T1" s="159"/>
      <c r="U1" s="159"/>
    </row>
    <row r="2" spans="1:31" s="158" customFormat="1" ht="18.75">
      <c r="A2" s="598"/>
      <c r="B2" s="159"/>
      <c r="C2" s="159"/>
      <c r="D2" s="159"/>
      <c r="E2" s="159"/>
      <c r="F2" s="159"/>
      <c r="G2" s="159"/>
      <c r="H2" s="159"/>
      <c r="I2" s="159"/>
      <c r="J2" s="159"/>
      <c r="K2" s="159"/>
      <c r="L2" s="159"/>
      <c r="M2" s="159"/>
      <c r="N2" s="159"/>
      <c r="O2" s="159"/>
      <c r="P2" s="159"/>
      <c r="Q2" s="159"/>
      <c r="R2" s="159"/>
      <c r="S2" s="32" t="s">
        <v>1</v>
      </c>
      <c r="T2" s="159"/>
      <c r="U2" s="159"/>
    </row>
    <row r="3" spans="1:31" s="158" customFormat="1" ht="18.75">
      <c r="A3" s="598"/>
      <c r="B3" s="159"/>
      <c r="C3" s="159"/>
      <c r="D3" s="159"/>
      <c r="E3" s="159"/>
      <c r="F3" s="159"/>
      <c r="G3" s="159"/>
      <c r="H3" s="159"/>
      <c r="I3" s="159"/>
      <c r="J3" s="159"/>
      <c r="K3" s="159"/>
      <c r="L3" s="159"/>
      <c r="M3" s="159"/>
      <c r="N3" s="159"/>
      <c r="O3" s="159"/>
      <c r="P3" s="159"/>
      <c r="Q3" s="159"/>
      <c r="R3" s="159"/>
      <c r="S3" s="32" t="s">
        <v>566</v>
      </c>
      <c r="T3" s="159"/>
      <c r="U3" s="159"/>
    </row>
    <row r="4" spans="1:31" s="158" customFormat="1" ht="16.5">
      <c r="A4" s="1105" t="s">
        <v>664</v>
      </c>
      <c r="B4" s="1105"/>
      <c r="C4" s="1105"/>
      <c r="D4" s="1105"/>
      <c r="E4" s="1105"/>
      <c r="F4" s="1105"/>
      <c r="G4" s="1105"/>
      <c r="H4" s="1105"/>
      <c r="I4" s="1105"/>
      <c r="J4" s="1105"/>
      <c r="K4" s="1105"/>
      <c r="L4" s="1105"/>
      <c r="M4" s="1105"/>
      <c r="N4" s="1105"/>
      <c r="O4" s="1105"/>
      <c r="P4" s="1105"/>
      <c r="Q4" s="1105"/>
      <c r="R4" s="1105"/>
      <c r="S4" s="1105"/>
      <c r="T4" s="159"/>
      <c r="U4" s="159"/>
    </row>
    <row r="5" spans="1:31" s="158" customFormat="1" ht="15">
      <c r="A5" s="598"/>
      <c r="T5" s="160"/>
      <c r="U5" s="159"/>
    </row>
    <row r="6" spans="1:31" s="158" customFormat="1">
      <c r="A6" s="1149" t="s">
        <v>803</v>
      </c>
      <c r="B6" s="1149"/>
      <c r="C6" s="1149"/>
      <c r="D6" s="1149"/>
      <c r="E6" s="1149"/>
      <c r="F6" s="1149"/>
      <c r="G6" s="1149"/>
      <c r="H6" s="1149"/>
      <c r="I6" s="1149"/>
      <c r="J6" s="1149"/>
      <c r="K6" s="1149"/>
      <c r="L6" s="1149"/>
      <c r="M6" s="1149"/>
      <c r="N6" s="1149"/>
      <c r="O6" s="1149"/>
      <c r="P6" s="1149"/>
      <c r="Q6" s="1149"/>
      <c r="R6" s="1149"/>
      <c r="S6" s="1149"/>
      <c r="T6" s="160"/>
      <c r="U6" s="159"/>
    </row>
    <row r="7" spans="1:31" s="158" customFormat="1">
      <c r="A7" s="1150" t="s">
        <v>556</v>
      </c>
      <c r="B7" s="1150"/>
      <c r="C7" s="1150"/>
      <c r="D7" s="1150"/>
      <c r="E7" s="1150"/>
      <c r="F7" s="1150"/>
      <c r="G7" s="1150"/>
      <c r="H7" s="1150"/>
      <c r="I7" s="1150"/>
      <c r="J7" s="1150"/>
      <c r="K7" s="1150"/>
      <c r="L7" s="1150"/>
      <c r="M7" s="1150"/>
      <c r="N7" s="1150"/>
      <c r="O7" s="1150"/>
      <c r="P7" s="1150"/>
      <c r="Q7" s="1150"/>
      <c r="R7" s="1150"/>
      <c r="S7" s="1150"/>
      <c r="T7" s="160"/>
      <c r="U7" s="159"/>
    </row>
    <row r="8" spans="1:31" s="158" customFormat="1">
      <c r="A8" s="791"/>
      <c r="B8" s="791"/>
      <c r="C8" s="791"/>
      <c r="D8" s="791"/>
      <c r="E8" s="791"/>
      <c r="F8" s="791"/>
      <c r="G8" s="791"/>
      <c r="H8" s="791"/>
      <c r="I8" s="791"/>
      <c r="J8" s="791"/>
      <c r="K8" s="791"/>
      <c r="L8" s="791"/>
      <c r="M8" s="791"/>
      <c r="N8" s="791"/>
      <c r="O8" s="791"/>
      <c r="P8" s="791"/>
      <c r="Q8" s="791"/>
      <c r="R8" s="791"/>
      <c r="S8" s="791"/>
      <c r="T8" s="160"/>
      <c r="U8" s="159"/>
    </row>
    <row r="9" spans="1:31" s="158" customFormat="1">
      <c r="A9" s="1151" t="s">
        <v>852</v>
      </c>
      <c r="B9" s="1151"/>
      <c r="C9" s="1151"/>
      <c r="D9" s="1151"/>
      <c r="E9" s="1151"/>
      <c r="F9" s="1151"/>
      <c r="G9" s="1151"/>
      <c r="H9" s="1151"/>
      <c r="I9" s="1151"/>
      <c r="J9" s="1151"/>
      <c r="K9" s="1151"/>
      <c r="L9" s="1151"/>
      <c r="M9" s="1151"/>
      <c r="N9" s="1151"/>
      <c r="O9" s="1151"/>
      <c r="P9" s="1151"/>
      <c r="Q9" s="1151"/>
      <c r="R9" s="1151"/>
      <c r="S9" s="1151"/>
      <c r="T9" s="160"/>
      <c r="U9" s="159"/>
    </row>
    <row r="10" spans="1:31" s="161" customFormat="1" ht="16.5" customHeight="1">
      <c r="A10" s="1152"/>
      <c r="B10" s="1152"/>
      <c r="C10" s="1152"/>
      <c r="D10" s="1152"/>
      <c r="E10" s="1152"/>
      <c r="F10" s="1152"/>
      <c r="G10" s="1152"/>
      <c r="H10" s="1152"/>
      <c r="I10" s="1152"/>
      <c r="J10" s="1152"/>
      <c r="K10" s="1152"/>
      <c r="L10" s="1152"/>
      <c r="M10" s="1152"/>
      <c r="N10" s="1152"/>
      <c r="O10" s="1152"/>
      <c r="P10" s="1152"/>
      <c r="Q10" s="1152"/>
      <c r="R10" s="1152"/>
      <c r="T10" s="159"/>
      <c r="U10" s="159"/>
      <c r="V10" s="158"/>
      <c r="W10" s="158"/>
      <c r="X10" s="158"/>
      <c r="Y10" s="158"/>
      <c r="Z10" s="158"/>
      <c r="AA10" s="158"/>
      <c r="AB10" s="158"/>
      <c r="AC10" s="158"/>
      <c r="AD10" s="158"/>
      <c r="AE10" s="158"/>
    </row>
    <row r="11" spans="1:31" s="161" customFormat="1" ht="33" customHeight="1">
      <c r="A11" s="1095" t="s">
        <v>6</v>
      </c>
      <c r="B11" s="1095" t="s">
        <v>7</v>
      </c>
      <c r="C11" s="1095" t="s">
        <v>8</v>
      </c>
      <c r="D11" s="1079" t="s">
        <v>206</v>
      </c>
      <c r="E11" s="1079" t="s">
        <v>665</v>
      </c>
      <c r="F11" s="1143" t="s">
        <v>666</v>
      </c>
      <c r="G11" s="1144"/>
      <c r="H11" s="1144"/>
      <c r="I11" s="1144"/>
      <c r="J11" s="1145"/>
      <c r="K11" s="1080" t="s">
        <v>667</v>
      </c>
      <c r="L11" s="1143" t="s">
        <v>668</v>
      </c>
      <c r="M11" s="1145"/>
      <c r="N11" s="1095" t="s">
        <v>669</v>
      </c>
      <c r="O11" s="1093" t="s">
        <v>670</v>
      </c>
      <c r="P11" s="1079" t="s">
        <v>671</v>
      </c>
      <c r="Q11" s="1079"/>
      <c r="R11" s="1079"/>
      <c r="S11" s="1079"/>
      <c r="T11" s="1079"/>
      <c r="U11" s="1079"/>
      <c r="V11" s="158"/>
      <c r="W11" s="158"/>
      <c r="X11" s="158"/>
      <c r="Y11" s="158"/>
      <c r="Z11" s="158"/>
      <c r="AA11" s="158"/>
      <c r="AB11" s="158"/>
      <c r="AC11" s="158"/>
      <c r="AD11" s="158"/>
      <c r="AE11" s="158"/>
    </row>
    <row r="12" spans="1:31" s="161" customFormat="1" ht="50.25" customHeight="1">
      <c r="A12" s="1095"/>
      <c r="B12" s="1095"/>
      <c r="C12" s="1095"/>
      <c r="D12" s="1079"/>
      <c r="E12" s="1079"/>
      <c r="F12" s="1146"/>
      <c r="G12" s="1147"/>
      <c r="H12" s="1147"/>
      <c r="I12" s="1147"/>
      <c r="J12" s="1148"/>
      <c r="K12" s="1081"/>
      <c r="L12" s="1146"/>
      <c r="M12" s="1148"/>
      <c r="N12" s="1095"/>
      <c r="O12" s="1097"/>
      <c r="P12" s="1079" t="s">
        <v>854</v>
      </c>
      <c r="Q12" s="1079"/>
      <c r="R12" s="1079" t="s">
        <v>855</v>
      </c>
      <c r="S12" s="1079"/>
      <c r="T12" s="1087" t="s">
        <v>853</v>
      </c>
      <c r="U12" s="1087"/>
      <c r="V12" s="158"/>
      <c r="W12" s="158"/>
      <c r="X12" s="158"/>
      <c r="Y12" s="158"/>
      <c r="Z12" s="158"/>
      <c r="AA12" s="158"/>
      <c r="AB12" s="158"/>
      <c r="AC12" s="158"/>
      <c r="AD12" s="158"/>
      <c r="AE12" s="158"/>
    </row>
    <row r="13" spans="1:31" s="161" customFormat="1" ht="172.5" customHeight="1">
      <c r="A13" s="1095"/>
      <c r="B13" s="1095"/>
      <c r="C13" s="1095"/>
      <c r="D13" s="1079"/>
      <c r="E13" s="1079"/>
      <c r="F13" s="162" t="s">
        <v>214</v>
      </c>
      <c r="G13" s="162" t="s">
        <v>215</v>
      </c>
      <c r="H13" s="162" t="s">
        <v>672</v>
      </c>
      <c r="I13" s="792" t="s">
        <v>217</v>
      </c>
      <c r="J13" s="162" t="s">
        <v>218</v>
      </c>
      <c r="K13" s="1082"/>
      <c r="L13" s="929" t="s">
        <v>673</v>
      </c>
      <c r="M13" s="929" t="s">
        <v>674</v>
      </c>
      <c r="N13" s="1095"/>
      <c r="O13" s="1094"/>
      <c r="P13" s="162" t="s">
        <v>675</v>
      </c>
      <c r="Q13" s="162" t="s">
        <v>676</v>
      </c>
      <c r="R13" s="162" t="s">
        <v>675</v>
      </c>
      <c r="S13" s="162" t="s">
        <v>676</v>
      </c>
      <c r="T13" s="162" t="s">
        <v>675</v>
      </c>
      <c r="U13" s="162" t="s">
        <v>676</v>
      </c>
      <c r="V13" s="158"/>
      <c r="W13" s="158"/>
      <c r="X13" s="158"/>
      <c r="Y13" s="158"/>
      <c r="Z13" s="158"/>
      <c r="AA13" s="158"/>
      <c r="AB13" s="158"/>
      <c r="AC13" s="158"/>
      <c r="AD13" s="158"/>
      <c r="AE13" s="158"/>
    </row>
    <row r="14" spans="1:31" s="161" customFormat="1" ht="15" customHeight="1">
      <c r="A14" s="163">
        <v>1</v>
      </c>
      <c r="B14" s="163">
        <v>2</v>
      </c>
      <c r="C14" s="163">
        <v>3</v>
      </c>
      <c r="D14" s="163">
        <v>4</v>
      </c>
      <c r="E14" s="163">
        <v>5</v>
      </c>
      <c r="F14" s="163">
        <v>6</v>
      </c>
      <c r="G14" s="163">
        <v>7</v>
      </c>
      <c r="H14" s="163">
        <v>8</v>
      </c>
      <c r="I14" s="163">
        <v>9</v>
      </c>
      <c r="J14" s="163">
        <v>10</v>
      </c>
      <c r="K14" s="163">
        <v>11</v>
      </c>
      <c r="L14" s="930">
        <v>12</v>
      </c>
      <c r="M14" s="930">
        <v>13</v>
      </c>
      <c r="N14" s="163">
        <v>14</v>
      </c>
      <c r="O14" s="163">
        <v>15</v>
      </c>
      <c r="P14" s="164" t="s">
        <v>677</v>
      </c>
      <c r="Q14" s="164" t="s">
        <v>678</v>
      </c>
      <c r="R14" s="164" t="s">
        <v>679</v>
      </c>
      <c r="S14" s="164" t="s">
        <v>680</v>
      </c>
      <c r="T14" s="164" t="s">
        <v>986</v>
      </c>
      <c r="U14" s="164" t="s">
        <v>987</v>
      </c>
      <c r="V14" s="158"/>
      <c r="W14" s="158"/>
      <c r="X14" s="158"/>
      <c r="Y14" s="158"/>
      <c r="Z14" s="158"/>
      <c r="AA14" s="158"/>
      <c r="AB14" s="158"/>
      <c r="AC14" s="158"/>
      <c r="AD14" s="158"/>
      <c r="AE14" s="158"/>
    </row>
    <row r="15" spans="1:31" s="480" customFormat="1" ht="30" customHeight="1">
      <c r="A15" s="793" t="s">
        <v>425</v>
      </c>
      <c r="B15" s="794" t="s">
        <v>96</v>
      </c>
      <c r="C15" s="795" t="s">
        <v>97</v>
      </c>
      <c r="D15" s="796">
        <f>D17+D19+D21+D16</f>
        <v>77.554749999999984</v>
      </c>
      <c r="E15" s="478" t="s">
        <v>97</v>
      </c>
      <c r="F15" s="478">
        <f t="shared" ref="F15:F68" si="0">F16+F17</f>
        <v>0</v>
      </c>
      <c r="G15" s="478" t="s">
        <v>97</v>
      </c>
      <c r="H15" s="478" t="s">
        <v>97</v>
      </c>
      <c r="I15" s="478">
        <f>I16+I17</f>
        <v>0</v>
      </c>
      <c r="J15" s="478" t="s">
        <v>97</v>
      </c>
      <c r="K15" s="478">
        <v>0</v>
      </c>
      <c r="L15" s="931" t="s">
        <v>97</v>
      </c>
      <c r="M15" s="796">
        <f>M17+M19+M21+M16</f>
        <v>77.554749999999984</v>
      </c>
      <c r="N15" s="797" t="str">
        <f>N20</f>
        <v>нд</v>
      </c>
      <c r="O15" s="797" t="str">
        <f>O20</f>
        <v>нд</v>
      </c>
      <c r="P15" s="798">
        <f t="shared" ref="P15" si="1">P17+P19+P21+P16</f>
        <v>56.45</v>
      </c>
      <c r="Q15" s="799" t="s">
        <v>97</v>
      </c>
      <c r="R15" s="800">
        <f>R16</f>
        <v>1854</v>
      </c>
      <c r="S15" s="801" t="s">
        <v>97</v>
      </c>
      <c r="T15" s="948">
        <f>T19</f>
        <v>0.66</v>
      </c>
      <c r="U15" s="802" t="s">
        <v>97</v>
      </c>
      <c r="V15" s="479"/>
      <c r="W15" s="479"/>
      <c r="X15" s="479"/>
      <c r="Y15" s="479"/>
      <c r="Z15" s="479"/>
      <c r="AA15" s="479"/>
      <c r="AB15" s="479"/>
      <c r="AC15" s="479"/>
      <c r="AD15" s="479"/>
      <c r="AE15" s="479"/>
    </row>
    <row r="16" spans="1:31" s="477" customFormat="1" ht="23.25" customHeight="1">
      <c r="A16" s="803" t="s">
        <v>98</v>
      </c>
      <c r="B16" s="577" t="s">
        <v>99</v>
      </c>
      <c r="C16" s="804" t="s">
        <v>97</v>
      </c>
      <c r="D16" s="805">
        <f>D22</f>
        <v>0</v>
      </c>
      <c r="E16" s="482" t="str">
        <f t="shared" ref="E16" si="2">E21</f>
        <v>нд</v>
      </c>
      <c r="F16" s="806">
        <f t="shared" si="0"/>
        <v>0</v>
      </c>
      <c r="G16" s="806" t="s">
        <v>97</v>
      </c>
      <c r="H16" s="806" t="s">
        <v>97</v>
      </c>
      <c r="I16" s="806">
        <f t="shared" ref="I16:I68" si="3">I17+I18</f>
        <v>0</v>
      </c>
      <c r="J16" s="806" t="s">
        <v>97</v>
      </c>
      <c r="K16" s="806">
        <v>0</v>
      </c>
      <c r="L16" s="806" t="s">
        <v>97</v>
      </c>
      <c r="M16" s="805">
        <f>M22</f>
        <v>0</v>
      </c>
      <c r="N16" s="797" t="str">
        <f>N21</f>
        <v>нд</v>
      </c>
      <c r="O16" s="797" t="str">
        <f>O21</f>
        <v>нд</v>
      </c>
      <c r="P16" s="807">
        <v>0</v>
      </c>
      <c r="Q16" s="799" t="s">
        <v>97</v>
      </c>
      <c r="R16" s="808">
        <f>R21</f>
        <v>1854</v>
      </c>
      <c r="S16" s="801" t="s">
        <v>97</v>
      </c>
      <c r="T16" s="802" t="s">
        <v>97</v>
      </c>
      <c r="U16" s="802" t="s">
        <v>97</v>
      </c>
      <c r="V16" s="476"/>
      <c r="W16" s="476"/>
      <c r="X16" s="476"/>
      <c r="Y16" s="476"/>
      <c r="Z16" s="476"/>
      <c r="AA16" s="476"/>
      <c r="AB16" s="476"/>
      <c r="AC16" s="476"/>
      <c r="AD16" s="476"/>
      <c r="AE16" s="476"/>
    </row>
    <row r="17" spans="1:31" s="161" customFormat="1" ht="29.25" customHeight="1">
      <c r="A17" s="617" t="s">
        <v>100</v>
      </c>
      <c r="B17" s="809" t="s">
        <v>101</v>
      </c>
      <c r="C17" s="804" t="s">
        <v>97</v>
      </c>
      <c r="D17" s="805">
        <f>D26</f>
        <v>65.591399999999993</v>
      </c>
      <c r="E17" s="475" t="str">
        <f t="shared" ref="E17:R17" si="4">E23</f>
        <v>нд</v>
      </c>
      <c r="F17" s="806">
        <f t="shared" si="0"/>
        <v>0</v>
      </c>
      <c r="G17" s="806" t="s">
        <v>97</v>
      </c>
      <c r="H17" s="806" t="s">
        <v>97</v>
      </c>
      <c r="I17" s="806">
        <f t="shared" si="3"/>
        <v>0</v>
      </c>
      <c r="J17" s="806" t="s">
        <v>97</v>
      </c>
      <c r="K17" s="806">
        <v>0</v>
      </c>
      <c r="L17" s="806" t="s">
        <v>97</v>
      </c>
      <c r="M17" s="805">
        <f>M26</f>
        <v>65.591399999999993</v>
      </c>
      <c r="N17" s="805" t="str">
        <f t="shared" ref="N17:P17" si="5">N26</f>
        <v>нд</v>
      </c>
      <c r="O17" s="805" t="str">
        <f t="shared" si="5"/>
        <v>нд</v>
      </c>
      <c r="P17" s="810">
        <f t="shared" si="5"/>
        <v>55.45</v>
      </c>
      <c r="Q17" s="799" t="s">
        <v>97</v>
      </c>
      <c r="R17" s="811">
        <f t="shared" si="4"/>
        <v>0</v>
      </c>
      <c r="S17" s="801" t="s">
        <v>97</v>
      </c>
      <c r="T17" s="812" t="s">
        <v>97</v>
      </c>
      <c r="U17" s="802" t="s">
        <v>97</v>
      </c>
      <c r="V17" s="158"/>
      <c r="W17" s="158"/>
      <c r="X17" s="158"/>
      <c r="Y17" s="158"/>
      <c r="Z17" s="158"/>
      <c r="AA17" s="158"/>
      <c r="AB17" s="158"/>
      <c r="AC17" s="158"/>
      <c r="AD17" s="158"/>
      <c r="AE17" s="158"/>
    </row>
    <row r="18" spans="1:31" s="161" customFormat="1" ht="36" customHeight="1">
      <c r="A18" s="617" t="s">
        <v>102</v>
      </c>
      <c r="B18" s="809" t="s">
        <v>103</v>
      </c>
      <c r="C18" s="804" t="s">
        <v>97</v>
      </c>
      <c r="D18" s="813" t="s">
        <v>97</v>
      </c>
      <c r="E18" s="475" t="s">
        <v>97</v>
      </c>
      <c r="F18" s="806">
        <f t="shared" si="0"/>
        <v>0</v>
      </c>
      <c r="G18" s="806" t="s">
        <v>97</v>
      </c>
      <c r="H18" s="806" t="s">
        <v>97</v>
      </c>
      <c r="I18" s="806">
        <f t="shared" si="3"/>
        <v>0</v>
      </c>
      <c r="J18" s="806" t="s">
        <v>97</v>
      </c>
      <c r="K18" s="806">
        <v>0</v>
      </c>
      <c r="L18" s="806" t="s">
        <v>97</v>
      </c>
      <c r="M18" s="813" t="s">
        <v>97</v>
      </c>
      <c r="N18" s="475" t="str">
        <f t="shared" ref="N18:O18" si="6">N39</f>
        <v>нд</v>
      </c>
      <c r="O18" s="475" t="str">
        <f t="shared" si="6"/>
        <v>нд</v>
      </c>
      <c r="P18" s="814">
        <f>P39</f>
        <v>9.8000000000000007</v>
      </c>
      <c r="Q18" s="799" t="s">
        <v>97</v>
      </c>
      <c r="R18" s="814" t="s">
        <v>97</v>
      </c>
      <c r="S18" s="801" t="s">
        <v>97</v>
      </c>
      <c r="T18" s="815" t="s">
        <v>97</v>
      </c>
      <c r="U18" s="802" t="s">
        <v>97</v>
      </c>
      <c r="V18" s="158"/>
      <c r="W18" s="158"/>
      <c r="X18" s="158"/>
      <c r="Y18" s="158"/>
      <c r="Z18" s="158"/>
      <c r="AA18" s="158"/>
      <c r="AB18" s="158"/>
      <c r="AC18" s="158"/>
      <c r="AD18" s="158"/>
      <c r="AE18" s="158"/>
    </row>
    <row r="19" spans="1:31" s="161" customFormat="1" ht="17.25" customHeight="1">
      <c r="A19" s="617" t="s">
        <v>104</v>
      </c>
      <c r="B19" s="577" t="s">
        <v>105</v>
      </c>
      <c r="C19" s="804" t="s">
        <v>97</v>
      </c>
      <c r="D19" s="816">
        <f>D51</f>
        <v>3.2883500000000003</v>
      </c>
      <c r="E19" s="482" t="s">
        <v>97</v>
      </c>
      <c r="F19" s="806">
        <f t="shared" si="0"/>
        <v>0</v>
      </c>
      <c r="G19" s="806" t="s">
        <v>97</v>
      </c>
      <c r="H19" s="806" t="s">
        <v>97</v>
      </c>
      <c r="I19" s="806">
        <f t="shared" si="3"/>
        <v>0</v>
      </c>
      <c r="J19" s="806" t="s">
        <v>97</v>
      </c>
      <c r="K19" s="806">
        <v>0</v>
      </c>
      <c r="L19" s="806" t="s">
        <v>97</v>
      </c>
      <c r="M19" s="816">
        <f>M51</f>
        <v>3.2883500000000003</v>
      </c>
      <c r="N19" s="816" t="str">
        <f t="shared" ref="N19:O19" si="7">N51</f>
        <v>нд</v>
      </c>
      <c r="O19" s="816" t="str">
        <f t="shared" si="7"/>
        <v>нд</v>
      </c>
      <c r="P19" s="607">
        <f>P51</f>
        <v>1</v>
      </c>
      <c r="Q19" s="799" t="s">
        <v>97</v>
      </c>
      <c r="R19" s="808" t="s">
        <v>97</v>
      </c>
      <c r="S19" s="801" t="s">
        <v>97</v>
      </c>
      <c r="T19" s="802">
        <f>T51</f>
        <v>0.66</v>
      </c>
      <c r="U19" s="802" t="s">
        <v>97</v>
      </c>
      <c r="V19" s="158"/>
      <c r="W19" s="158"/>
      <c r="X19" s="158"/>
      <c r="Y19" s="158"/>
      <c r="Z19" s="158"/>
      <c r="AA19" s="158"/>
      <c r="AB19" s="158"/>
      <c r="AC19" s="158"/>
      <c r="AD19" s="158"/>
      <c r="AE19" s="158"/>
    </row>
    <row r="20" spans="1:31" s="276" customFormat="1" ht="17.25" customHeight="1">
      <c r="A20" s="617" t="s">
        <v>106</v>
      </c>
      <c r="B20" s="577" t="s">
        <v>107</v>
      </c>
      <c r="C20" s="804" t="s">
        <v>97</v>
      </c>
      <c r="D20" s="813" t="s">
        <v>97</v>
      </c>
      <c r="E20" s="817" t="s">
        <v>97</v>
      </c>
      <c r="F20" s="806">
        <f t="shared" si="0"/>
        <v>0</v>
      </c>
      <c r="G20" s="806" t="s">
        <v>97</v>
      </c>
      <c r="H20" s="806" t="s">
        <v>97</v>
      </c>
      <c r="I20" s="806">
        <f t="shared" si="3"/>
        <v>0</v>
      </c>
      <c r="J20" s="806" t="s">
        <v>97</v>
      </c>
      <c r="K20" s="806">
        <v>0</v>
      </c>
      <c r="L20" s="806" t="s">
        <v>97</v>
      </c>
      <c r="M20" s="813" t="s">
        <v>97</v>
      </c>
      <c r="N20" s="817" t="s">
        <v>97</v>
      </c>
      <c r="O20" s="817" t="s">
        <v>97</v>
      </c>
      <c r="P20" s="807">
        <v>0</v>
      </c>
      <c r="Q20" s="799" t="s">
        <v>97</v>
      </c>
      <c r="R20" s="760" t="s">
        <v>97</v>
      </c>
      <c r="S20" s="801" t="s">
        <v>97</v>
      </c>
      <c r="T20" s="682" t="s">
        <v>97</v>
      </c>
      <c r="U20" s="802" t="s">
        <v>97</v>
      </c>
      <c r="V20" s="274"/>
      <c r="W20" s="274"/>
      <c r="X20" s="274"/>
      <c r="Y20" s="274"/>
      <c r="Z20" s="274"/>
      <c r="AA20" s="274"/>
      <c r="AB20" s="274"/>
    </row>
    <row r="21" spans="1:31" s="276" customFormat="1" ht="17.25" customHeight="1">
      <c r="A21" s="617" t="s">
        <v>108</v>
      </c>
      <c r="B21" s="577" t="s">
        <v>109</v>
      </c>
      <c r="C21" s="804" t="s">
        <v>97</v>
      </c>
      <c r="D21" s="816">
        <f>D62</f>
        <v>8.6750000000000007</v>
      </c>
      <c r="E21" s="818" t="s">
        <v>97</v>
      </c>
      <c r="F21" s="806">
        <f t="shared" si="0"/>
        <v>0</v>
      </c>
      <c r="G21" s="806" t="s">
        <v>97</v>
      </c>
      <c r="H21" s="806" t="s">
        <v>97</v>
      </c>
      <c r="I21" s="806">
        <f t="shared" si="3"/>
        <v>0</v>
      </c>
      <c r="J21" s="806" t="s">
        <v>97</v>
      </c>
      <c r="K21" s="806">
        <v>0</v>
      </c>
      <c r="L21" s="806" t="s">
        <v>97</v>
      </c>
      <c r="M21" s="816">
        <f>M62</f>
        <v>8.6750000000000007</v>
      </c>
      <c r="N21" s="816" t="str">
        <f t="shared" ref="N21:P21" si="8">N62</f>
        <v>нд</v>
      </c>
      <c r="O21" s="816" t="str">
        <f t="shared" si="8"/>
        <v>нд</v>
      </c>
      <c r="P21" s="607">
        <f t="shared" si="8"/>
        <v>0</v>
      </c>
      <c r="Q21" s="799" t="s">
        <v>97</v>
      </c>
      <c r="R21" s="819">
        <f>R48</f>
        <v>1854</v>
      </c>
      <c r="S21" s="801" t="s">
        <v>97</v>
      </c>
      <c r="T21" s="682" t="s">
        <v>97</v>
      </c>
      <c r="U21" s="802" t="s">
        <v>97</v>
      </c>
      <c r="V21" s="274"/>
      <c r="W21" s="274"/>
      <c r="X21" s="274"/>
      <c r="Y21" s="274"/>
      <c r="Z21" s="274"/>
      <c r="AA21" s="274"/>
      <c r="AB21" s="274"/>
    </row>
    <row r="22" spans="1:31" s="276" customFormat="1" ht="26.25" customHeight="1">
      <c r="A22" s="651" t="s">
        <v>110</v>
      </c>
      <c r="B22" s="650" t="s">
        <v>111</v>
      </c>
      <c r="C22" s="804" t="s">
        <v>97</v>
      </c>
      <c r="D22" s="805">
        <v>0</v>
      </c>
      <c r="E22" s="817" t="s">
        <v>97</v>
      </c>
      <c r="F22" s="806">
        <f t="shared" si="0"/>
        <v>0</v>
      </c>
      <c r="G22" s="806" t="s">
        <v>97</v>
      </c>
      <c r="H22" s="806" t="s">
        <v>97</v>
      </c>
      <c r="I22" s="806">
        <f t="shared" si="3"/>
        <v>0</v>
      </c>
      <c r="J22" s="806" t="s">
        <v>97</v>
      </c>
      <c r="K22" s="806">
        <v>0</v>
      </c>
      <c r="L22" s="806" t="s">
        <v>97</v>
      </c>
      <c r="M22" s="805">
        <v>0</v>
      </c>
      <c r="N22" s="817" t="s">
        <v>97</v>
      </c>
      <c r="O22" s="817" t="s">
        <v>97</v>
      </c>
      <c r="P22" s="820">
        <v>0</v>
      </c>
      <c r="Q22" s="799" t="s">
        <v>97</v>
      </c>
      <c r="R22" s="760" t="s">
        <v>97</v>
      </c>
      <c r="S22" s="801" t="s">
        <v>97</v>
      </c>
      <c r="T22" s="682" t="s">
        <v>97</v>
      </c>
      <c r="U22" s="802" t="s">
        <v>97</v>
      </c>
      <c r="V22" s="274"/>
      <c r="W22" s="274"/>
      <c r="X22" s="274"/>
      <c r="Y22" s="274"/>
      <c r="Z22" s="274"/>
      <c r="AA22" s="274"/>
      <c r="AB22" s="274"/>
    </row>
    <row r="23" spans="1:31" s="717" customFormat="1" ht="37.5" customHeight="1">
      <c r="A23" s="651" t="s">
        <v>112</v>
      </c>
      <c r="B23" s="650" t="s">
        <v>113</v>
      </c>
      <c r="C23" s="804" t="s">
        <v>97</v>
      </c>
      <c r="D23" s="805">
        <v>0</v>
      </c>
      <c r="E23" s="821" t="s">
        <v>97</v>
      </c>
      <c r="F23" s="806">
        <f t="shared" si="0"/>
        <v>0</v>
      </c>
      <c r="G23" s="806" t="s">
        <v>97</v>
      </c>
      <c r="H23" s="806" t="s">
        <v>97</v>
      </c>
      <c r="I23" s="806">
        <f t="shared" si="3"/>
        <v>0</v>
      </c>
      <c r="J23" s="806" t="s">
        <v>97</v>
      </c>
      <c r="K23" s="806">
        <v>0</v>
      </c>
      <c r="L23" s="806" t="s">
        <v>97</v>
      </c>
      <c r="M23" s="805">
        <v>0</v>
      </c>
      <c r="N23" s="821" t="s">
        <v>97</v>
      </c>
      <c r="O23" s="821" t="s">
        <v>97</v>
      </c>
      <c r="P23" s="822">
        <v>0</v>
      </c>
      <c r="Q23" s="799" t="s">
        <v>97</v>
      </c>
      <c r="R23" s="823">
        <f>R35</f>
        <v>0</v>
      </c>
      <c r="S23" s="801" t="s">
        <v>97</v>
      </c>
      <c r="T23" s="682" t="s">
        <v>97</v>
      </c>
      <c r="U23" s="802" t="s">
        <v>97</v>
      </c>
    </row>
    <row r="24" spans="1:31" ht="35.25" customHeight="1">
      <c r="A24" s="651" t="s">
        <v>114</v>
      </c>
      <c r="B24" s="650" t="s">
        <v>115</v>
      </c>
      <c r="C24" s="804" t="s">
        <v>97</v>
      </c>
      <c r="D24" s="805">
        <v>0</v>
      </c>
      <c r="E24" s="824" t="s">
        <v>97</v>
      </c>
      <c r="F24" s="806">
        <f t="shared" si="0"/>
        <v>0</v>
      </c>
      <c r="G24" s="806" t="s">
        <v>97</v>
      </c>
      <c r="H24" s="806" t="s">
        <v>97</v>
      </c>
      <c r="I24" s="806">
        <f t="shared" si="3"/>
        <v>0</v>
      </c>
      <c r="J24" s="806" t="s">
        <v>97</v>
      </c>
      <c r="K24" s="806">
        <v>0</v>
      </c>
      <c r="L24" s="806" t="s">
        <v>97</v>
      </c>
      <c r="M24" s="805">
        <v>0</v>
      </c>
      <c r="N24" s="824" t="s">
        <v>97</v>
      </c>
      <c r="O24" s="824" t="s">
        <v>97</v>
      </c>
      <c r="P24" s="825">
        <v>0</v>
      </c>
      <c r="Q24" s="799" t="s">
        <v>97</v>
      </c>
      <c r="R24" s="823" t="s">
        <v>97</v>
      </c>
      <c r="S24" s="801" t="s">
        <v>97</v>
      </c>
      <c r="T24" s="823" t="s">
        <v>97</v>
      </c>
      <c r="U24" s="802" t="s">
        <v>97</v>
      </c>
    </row>
    <row r="25" spans="1:31">
      <c r="A25" s="826" t="s">
        <v>522</v>
      </c>
      <c r="B25" s="827" t="s">
        <v>510</v>
      </c>
      <c r="C25" s="804" t="s">
        <v>97</v>
      </c>
      <c r="D25" s="813" t="s">
        <v>97</v>
      </c>
      <c r="E25" s="824" t="s">
        <v>97</v>
      </c>
      <c r="F25" s="806">
        <f t="shared" si="0"/>
        <v>0</v>
      </c>
      <c r="G25" s="806" t="s">
        <v>97</v>
      </c>
      <c r="H25" s="806" t="s">
        <v>97</v>
      </c>
      <c r="I25" s="806">
        <f t="shared" si="3"/>
        <v>0</v>
      </c>
      <c r="J25" s="806" t="s">
        <v>97</v>
      </c>
      <c r="K25" s="806">
        <v>0</v>
      </c>
      <c r="L25" s="806" t="s">
        <v>97</v>
      </c>
      <c r="M25" s="813" t="s">
        <v>97</v>
      </c>
      <c r="N25" s="824" t="s">
        <v>97</v>
      </c>
      <c r="O25" s="824" t="s">
        <v>97</v>
      </c>
      <c r="P25" s="823" t="s">
        <v>97</v>
      </c>
      <c r="Q25" s="799" t="s">
        <v>97</v>
      </c>
      <c r="R25" s="823" t="s">
        <v>97</v>
      </c>
      <c r="S25" s="801" t="s">
        <v>97</v>
      </c>
      <c r="T25" s="823" t="s">
        <v>97</v>
      </c>
      <c r="U25" s="802" t="s">
        <v>97</v>
      </c>
    </row>
    <row r="26" spans="1:31" ht="32.25" customHeight="1">
      <c r="A26" s="826" t="s">
        <v>141</v>
      </c>
      <c r="B26" s="827" t="s">
        <v>623</v>
      </c>
      <c r="C26" s="804" t="s">
        <v>97</v>
      </c>
      <c r="D26" s="816">
        <f>D29+D48</f>
        <v>65.591399999999993</v>
      </c>
      <c r="E26" s="824" t="s">
        <v>97</v>
      </c>
      <c r="F26" s="806">
        <f t="shared" si="0"/>
        <v>0</v>
      </c>
      <c r="G26" s="806" t="s">
        <v>97</v>
      </c>
      <c r="H26" s="806" t="s">
        <v>97</v>
      </c>
      <c r="I26" s="806">
        <f t="shared" si="3"/>
        <v>0</v>
      </c>
      <c r="J26" s="806" t="s">
        <v>97</v>
      </c>
      <c r="K26" s="806">
        <v>0</v>
      </c>
      <c r="L26" s="806" t="s">
        <v>97</v>
      </c>
      <c r="M26" s="816">
        <f>M29+M48</f>
        <v>65.591399999999993</v>
      </c>
      <c r="N26" s="816" t="s">
        <v>97</v>
      </c>
      <c r="O26" s="816" t="s">
        <v>97</v>
      </c>
      <c r="P26" s="816">
        <f t="shared" ref="P26" si="9">P29+P48</f>
        <v>55.45</v>
      </c>
      <c r="Q26" s="799" t="s">
        <v>97</v>
      </c>
      <c r="R26" s="829" t="str">
        <f t="shared" ref="R26:T33" si="10">R27</f>
        <v>нд</v>
      </c>
      <c r="S26" s="801" t="s">
        <v>97</v>
      </c>
      <c r="T26" s="829" t="s">
        <v>97</v>
      </c>
      <c r="U26" s="802" t="s">
        <v>97</v>
      </c>
    </row>
    <row r="27" spans="1:31" ht="42.75">
      <c r="A27" s="617" t="s">
        <v>143</v>
      </c>
      <c r="B27" s="827" t="s">
        <v>624</v>
      </c>
      <c r="C27" s="830" t="s">
        <v>97</v>
      </c>
      <c r="D27" s="816">
        <v>0</v>
      </c>
      <c r="E27" s="828" t="s">
        <v>97</v>
      </c>
      <c r="F27" s="806">
        <f t="shared" si="0"/>
        <v>0</v>
      </c>
      <c r="G27" s="806" t="s">
        <v>97</v>
      </c>
      <c r="H27" s="806" t="s">
        <v>97</v>
      </c>
      <c r="I27" s="806">
        <f t="shared" si="3"/>
        <v>0</v>
      </c>
      <c r="J27" s="806" t="s">
        <v>97</v>
      </c>
      <c r="K27" s="806">
        <v>0</v>
      </c>
      <c r="L27" s="806" t="s">
        <v>97</v>
      </c>
      <c r="M27" s="816">
        <v>0</v>
      </c>
      <c r="N27" s="828" t="s">
        <v>97</v>
      </c>
      <c r="O27" s="828" t="s">
        <v>97</v>
      </c>
      <c r="P27" s="831">
        <v>0</v>
      </c>
      <c r="Q27" s="799" t="s">
        <v>97</v>
      </c>
      <c r="R27" s="823" t="s">
        <v>97</v>
      </c>
      <c r="S27" s="801" t="s">
        <v>97</v>
      </c>
      <c r="T27" s="829">
        <f t="shared" si="10"/>
        <v>0</v>
      </c>
      <c r="U27" s="802" t="s">
        <v>97</v>
      </c>
    </row>
    <row r="28" spans="1:31" ht="20.25" customHeight="1">
      <c r="A28" s="617" t="s">
        <v>145</v>
      </c>
      <c r="B28" s="577" t="s">
        <v>146</v>
      </c>
      <c r="C28" s="804" t="s">
        <v>97</v>
      </c>
      <c r="D28" s="804" t="s">
        <v>97</v>
      </c>
      <c r="E28" s="828" t="s">
        <v>97</v>
      </c>
      <c r="F28" s="806">
        <f t="shared" si="0"/>
        <v>0</v>
      </c>
      <c r="G28" s="806" t="s">
        <v>97</v>
      </c>
      <c r="H28" s="806" t="s">
        <v>97</v>
      </c>
      <c r="I28" s="806">
        <f t="shared" si="3"/>
        <v>0</v>
      </c>
      <c r="J28" s="806" t="s">
        <v>97</v>
      </c>
      <c r="K28" s="806">
        <v>0</v>
      </c>
      <c r="L28" s="806" t="s">
        <v>97</v>
      </c>
      <c r="M28" s="804" t="s">
        <v>97</v>
      </c>
      <c r="N28" s="828" t="s">
        <v>97</v>
      </c>
      <c r="O28" s="828" t="s">
        <v>97</v>
      </c>
      <c r="P28" s="825" t="s">
        <v>97</v>
      </c>
      <c r="Q28" s="799" t="s">
        <v>97</v>
      </c>
      <c r="R28" s="823" t="s">
        <v>97</v>
      </c>
      <c r="S28" s="801" t="s">
        <v>97</v>
      </c>
      <c r="T28" s="829">
        <f t="shared" si="10"/>
        <v>0</v>
      </c>
      <c r="U28" s="802" t="s">
        <v>97</v>
      </c>
    </row>
    <row r="29" spans="1:31" ht="38.25" customHeight="1">
      <c r="A29" s="826" t="s">
        <v>150</v>
      </c>
      <c r="B29" s="577" t="s">
        <v>625</v>
      </c>
      <c r="C29" s="804" t="s">
        <v>97</v>
      </c>
      <c r="D29" s="816">
        <f>D30</f>
        <v>50.489399999999996</v>
      </c>
      <c r="E29" s="828" t="s">
        <v>97</v>
      </c>
      <c r="F29" s="806">
        <f t="shared" si="0"/>
        <v>0</v>
      </c>
      <c r="G29" s="806" t="s">
        <v>97</v>
      </c>
      <c r="H29" s="806" t="s">
        <v>97</v>
      </c>
      <c r="I29" s="806">
        <f t="shared" si="3"/>
        <v>0</v>
      </c>
      <c r="J29" s="806" t="s">
        <v>97</v>
      </c>
      <c r="K29" s="806">
        <v>0</v>
      </c>
      <c r="L29" s="806" t="s">
        <v>97</v>
      </c>
      <c r="M29" s="816">
        <f>M30</f>
        <v>50.489399999999996</v>
      </c>
      <c r="N29" s="828" t="s">
        <v>97</v>
      </c>
      <c r="O29" s="828" t="s">
        <v>97</v>
      </c>
      <c r="P29" s="831">
        <f>P30</f>
        <v>55.45</v>
      </c>
      <c r="Q29" s="799" t="s">
        <v>97</v>
      </c>
      <c r="R29" s="829">
        <f t="shared" si="10"/>
        <v>0</v>
      </c>
      <c r="S29" s="801" t="s">
        <v>97</v>
      </c>
      <c r="T29" s="829">
        <f t="shared" si="10"/>
        <v>0</v>
      </c>
      <c r="U29" s="802" t="s">
        <v>97</v>
      </c>
    </row>
    <row r="30" spans="1:31" s="787" customFormat="1">
      <c r="A30" s="826" t="s">
        <v>152</v>
      </c>
      <c r="B30" s="827" t="s">
        <v>626</v>
      </c>
      <c r="C30" s="830" t="s">
        <v>97</v>
      </c>
      <c r="D30" s="832">
        <f>SUM(D31:D46)</f>
        <v>50.489399999999996</v>
      </c>
      <c r="E30" s="833" t="s">
        <v>97</v>
      </c>
      <c r="F30" s="478">
        <f t="shared" si="0"/>
        <v>0</v>
      </c>
      <c r="G30" s="478" t="s">
        <v>97</v>
      </c>
      <c r="H30" s="478" t="s">
        <v>97</v>
      </c>
      <c r="I30" s="478">
        <f t="shared" si="3"/>
        <v>0</v>
      </c>
      <c r="J30" s="478" t="s">
        <v>97</v>
      </c>
      <c r="K30" s="478">
        <v>0</v>
      </c>
      <c r="L30" s="478" t="s">
        <v>97</v>
      </c>
      <c r="M30" s="832">
        <f>SUM(M31:M46)</f>
        <v>50.489399999999996</v>
      </c>
      <c r="N30" s="833" t="s">
        <v>97</v>
      </c>
      <c r="O30" s="833" t="s">
        <v>97</v>
      </c>
      <c r="P30" s="834">
        <f>SUM(P31:P46)</f>
        <v>55.45</v>
      </c>
      <c r="Q30" s="835" t="s">
        <v>97</v>
      </c>
      <c r="R30" s="836">
        <f t="shared" si="10"/>
        <v>0</v>
      </c>
      <c r="S30" s="800" t="s">
        <v>97</v>
      </c>
      <c r="T30" s="836">
        <f t="shared" si="10"/>
        <v>0</v>
      </c>
      <c r="U30" s="837" t="s">
        <v>97</v>
      </c>
    </row>
    <row r="31" spans="1:31" ht="30">
      <c r="A31" s="838" t="s">
        <v>627</v>
      </c>
      <c r="B31" s="695" t="s">
        <v>857</v>
      </c>
      <c r="C31" s="217" t="s">
        <v>992</v>
      </c>
      <c r="D31" s="804">
        <v>4.649</v>
      </c>
      <c r="E31" s="828" t="str">
        <f t="shared" ref="E31" si="11">E32</f>
        <v>ПСД</v>
      </c>
      <c r="F31" s="806">
        <f t="shared" si="0"/>
        <v>0</v>
      </c>
      <c r="G31" s="806" t="s">
        <v>97</v>
      </c>
      <c r="H31" s="806" t="s">
        <v>97</v>
      </c>
      <c r="I31" s="806">
        <f t="shared" si="3"/>
        <v>0</v>
      </c>
      <c r="J31" s="806" t="s">
        <v>97</v>
      </c>
      <c r="K31" s="806">
        <v>0</v>
      </c>
      <c r="L31" s="932">
        <v>2020</v>
      </c>
      <c r="M31" s="804">
        <v>4.649</v>
      </c>
      <c r="N31" s="828" t="s">
        <v>97</v>
      </c>
      <c r="O31" s="828" t="s">
        <v>97</v>
      </c>
      <c r="P31" s="831">
        <v>6.3</v>
      </c>
      <c r="Q31" s="799" t="s">
        <v>97</v>
      </c>
      <c r="R31" s="829">
        <f t="shared" si="10"/>
        <v>0</v>
      </c>
      <c r="S31" s="801" t="s">
        <v>97</v>
      </c>
      <c r="T31" s="829">
        <f t="shared" si="10"/>
        <v>0</v>
      </c>
      <c r="U31" s="802" t="s">
        <v>97</v>
      </c>
    </row>
    <row r="32" spans="1:31" ht="30">
      <c r="A32" s="838" t="s">
        <v>865</v>
      </c>
      <c r="B32" s="695" t="s">
        <v>857</v>
      </c>
      <c r="C32" s="217" t="s">
        <v>993</v>
      </c>
      <c r="D32" s="816">
        <v>0.77390000000000003</v>
      </c>
      <c r="E32" s="828" t="s">
        <v>810</v>
      </c>
      <c r="F32" s="806">
        <f t="shared" si="0"/>
        <v>0</v>
      </c>
      <c r="G32" s="806" t="s">
        <v>97</v>
      </c>
      <c r="H32" s="806" t="s">
        <v>97</v>
      </c>
      <c r="I32" s="806">
        <f t="shared" si="3"/>
        <v>0</v>
      </c>
      <c r="J32" s="806" t="s">
        <v>97</v>
      </c>
      <c r="K32" s="806">
        <v>0</v>
      </c>
      <c r="L32" s="932">
        <v>2020</v>
      </c>
      <c r="M32" s="816">
        <v>0.77390000000000003</v>
      </c>
      <c r="N32" s="828" t="s">
        <v>97</v>
      </c>
      <c r="O32" s="828" t="s">
        <v>97</v>
      </c>
      <c r="P32" s="831">
        <v>0</v>
      </c>
      <c r="Q32" s="799" t="s">
        <v>97</v>
      </c>
      <c r="R32" s="829">
        <f t="shared" si="10"/>
        <v>0</v>
      </c>
      <c r="S32" s="801" t="s">
        <v>97</v>
      </c>
      <c r="T32" s="829">
        <v>0</v>
      </c>
      <c r="U32" s="802" t="s">
        <v>97</v>
      </c>
    </row>
    <row r="33" spans="1:21" ht="30">
      <c r="A33" s="685" t="s">
        <v>628</v>
      </c>
      <c r="B33" s="684" t="s">
        <v>858</v>
      </c>
      <c r="C33" s="217" t="s">
        <v>994</v>
      </c>
      <c r="D33" s="816">
        <v>4.2290000000000001</v>
      </c>
      <c r="E33" s="828" t="s">
        <v>810</v>
      </c>
      <c r="F33" s="806">
        <f t="shared" si="0"/>
        <v>0</v>
      </c>
      <c r="G33" s="806" t="s">
        <v>97</v>
      </c>
      <c r="H33" s="806" t="s">
        <v>97</v>
      </c>
      <c r="I33" s="806">
        <f t="shared" si="3"/>
        <v>0</v>
      </c>
      <c r="J33" s="806" t="s">
        <v>97</v>
      </c>
      <c r="K33" s="806">
        <v>0</v>
      </c>
      <c r="L33" s="932">
        <v>2020</v>
      </c>
      <c r="M33" s="816">
        <v>4.2290000000000001</v>
      </c>
      <c r="N33" s="828" t="s">
        <v>97</v>
      </c>
      <c r="O33" s="828" t="s">
        <v>97</v>
      </c>
      <c r="P33" s="831">
        <v>5.7</v>
      </c>
      <c r="Q33" s="799" t="s">
        <v>97</v>
      </c>
      <c r="R33" s="829">
        <f t="shared" si="10"/>
        <v>0</v>
      </c>
      <c r="S33" s="801" t="s">
        <v>97</v>
      </c>
      <c r="T33" s="829">
        <v>0</v>
      </c>
      <c r="U33" s="802" t="s">
        <v>97</v>
      </c>
    </row>
    <row r="34" spans="1:21" ht="30">
      <c r="A34" s="685" t="s">
        <v>866</v>
      </c>
      <c r="B34" s="684" t="s">
        <v>858</v>
      </c>
      <c r="C34" s="217" t="s">
        <v>995</v>
      </c>
      <c r="D34" s="816">
        <v>0.64829999999999999</v>
      </c>
      <c r="E34" s="828" t="s">
        <v>810</v>
      </c>
      <c r="F34" s="806">
        <f t="shared" si="0"/>
        <v>0</v>
      </c>
      <c r="G34" s="806" t="s">
        <v>97</v>
      </c>
      <c r="H34" s="806" t="s">
        <v>97</v>
      </c>
      <c r="I34" s="806">
        <f t="shared" si="3"/>
        <v>0</v>
      </c>
      <c r="J34" s="806" t="s">
        <v>97</v>
      </c>
      <c r="K34" s="806">
        <v>0</v>
      </c>
      <c r="L34" s="932">
        <v>2020</v>
      </c>
      <c r="M34" s="816">
        <v>0.64829999999999999</v>
      </c>
      <c r="N34" s="839" t="s">
        <v>97</v>
      </c>
      <c r="O34" s="828" t="s">
        <v>97</v>
      </c>
      <c r="P34" s="831">
        <v>0</v>
      </c>
      <c r="Q34" s="799" t="s">
        <v>97</v>
      </c>
      <c r="R34" s="829">
        <v>0</v>
      </c>
      <c r="S34" s="801" t="s">
        <v>97</v>
      </c>
      <c r="T34" s="829">
        <v>0</v>
      </c>
      <c r="U34" s="802" t="s">
        <v>97</v>
      </c>
    </row>
    <row r="35" spans="1:21" ht="30">
      <c r="A35" s="685" t="s">
        <v>629</v>
      </c>
      <c r="B35" s="684" t="s">
        <v>859</v>
      </c>
      <c r="C35" s="217" t="s">
        <v>1003</v>
      </c>
      <c r="D35" s="816">
        <v>6.1890000000000001</v>
      </c>
      <c r="E35" s="828" t="s">
        <v>810</v>
      </c>
      <c r="F35" s="806">
        <f t="shared" si="0"/>
        <v>0</v>
      </c>
      <c r="G35" s="806" t="s">
        <v>97</v>
      </c>
      <c r="H35" s="806" t="s">
        <v>97</v>
      </c>
      <c r="I35" s="806">
        <f t="shared" si="3"/>
        <v>0</v>
      </c>
      <c r="J35" s="806" t="s">
        <v>97</v>
      </c>
      <c r="K35" s="806">
        <v>0</v>
      </c>
      <c r="L35" s="932">
        <v>2021</v>
      </c>
      <c r="M35" s="816">
        <v>6.1890000000000001</v>
      </c>
      <c r="N35" s="824" t="s">
        <v>97</v>
      </c>
      <c r="O35" s="824" t="s">
        <v>97</v>
      </c>
      <c r="P35" s="829">
        <v>8.15</v>
      </c>
      <c r="Q35" s="799" t="s">
        <v>97</v>
      </c>
      <c r="R35" s="823">
        <f>R36</f>
        <v>0</v>
      </c>
      <c r="S35" s="801" t="s">
        <v>97</v>
      </c>
      <c r="T35" s="829">
        <v>0</v>
      </c>
      <c r="U35" s="802" t="s">
        <v>97</v>
      </c>
    </row>
    <row r="36" spans="1:21" ht="30">
      <c r="A36" s="685" t="s">
        <v>867</v>
      </c>
      <c r="B36" s="684" t="s">
        <v>859</v>
      </c>
      <c r="C36" s="217" t="s">
        <v>1004</v>
      </c>
      <c r="D36" s="816">
        <v>0.91900000000000004</v>
      </c>
      <c r="E36" s="828" t="s">
        <v>810</v>
      </c>
      <c r="F36" s="806">
        <f t="shared" si="0"/>
        <v>0</v>
      </c>
      <c r="G36" s="806" t="s">
        <v>97</v>
      </c>
      <c r="H36" s="806" t="s">
        <v>97</v>
      </c>
      <c r="I36" s="806">
        <f t="shared" si="3"/>
        <v>0</v>
      </c>
      <c r="J36" s="806" t="s">
        <v>97</v>
      </c>
      <c r="K36" s="806">
        <v>0</v>
      </c>
      <c r="L36" s="932">
        <v>2021</v>
      </c>
      <c r="M36" s="816">
        <v>0.91900000000000004</v>
      </c>
      <c r="N36" s="824" t="s">
        <v>97</v>
      </c>
      <c r="O36" s="824" t="s">
        <v>97</v>
      </c>
      <c r="P36" s="831">
        <v>0</v>
      </c>
      <c r="Q36" s="799" t="s">
        <v>97</v>
      </c>
      <c r="R36" s="823">
        <v>0</v>
      </c>
      <c r="S36" s="801" t="s">
        <v>97</v>
      </c>
      <c r="T36" s="829">
        <v>0</v>
      </c>
      <c r="U36" s="802" t="s">
        <v>97</v>
      </c>
    </row>
    <row r="37" spans="1:21">
      <c r="A37" s="685" t="s">
        <v>630</v>
      </c>
      <c r="B37" s="684" t="s">
        <v>860</v>
      </c>
      <c r="C37" s="217" t="s">
        <v>1005</v>
      </c>
      <c r="D37" s="816">
        <v>2.3610000000000002</v>
      </c>
      <c r="E37" s="828" t="s">
        <v>810</v>
      </c>
      <c r="F37" s="806">
        <f t="shared" si="0"/>
        <v>0</v>
      </c>
      <c r="G37" s="806" t="s">
        <v>97</v>
      </c>
      <c r="H37" s="806" t="s">
        <v>97</v>
      </c>
      <c r="I37" s="806">
        <f t="shared" si="3"/>
        <v>0</v>
      </c>
      <c r="J37" s="806" t="s">
        <v>97</v>
      </c>
      <c r="K37" s="806">
        <v>0</v>
      </c>
      <c r="L37" s="932">
        <v>2021</v>
      </c>
      <c r="M37" s="816">
        <v>2.3610000000000002</v>
      </c>
      <c r="N37" s="824" t="s">
        <v>97</v>
      </c>
      <c r="O37" s="824" t="s">
        <v>97</v>
      </c>
      <c r="P37" s="831">
        <v>3</v>
      </c>
      <c r="Q37" s="799" t="s">
        <v>97</v>
      </c>
      <c r="R37" s="829"/>
      <c r="S37" s="801" t="s">
        <v>97</v>
      </c>
      <c r="T37" s="829">
        <v>0</v>
      </c>
      <c r="U37" s="802" t="s">
        <v>97</v>
      </c>
    </row>
    <row r="38" spans="1:21">
      <c r="A38" s="685" t="s">
        <v>871</v>
      </c>
      <c r="B38" s="684" t="s">
        <v>860</v>
      </c>
      <c r="C38" s="217" t="s">
        <v>1006</v>
      </c>
      <c r="D38" s="804">
        <v>0.33300000000000002</v>
      </c>
      <c r="E38" s="828" t="s">
        <v>810</v>
      </c>
      <c r="F38" s="806">
        <f t="shared" si="0"/>
        <v>0</v>
      </c>
      <c r="G38" s="806" t="s">
        <v>97</v>
      </c>
      <c r="H38" s="806" t="s">
        <v>97</v>
      </c>
      <c r="I38" s="806">
        <f t="shared" si="3"/>
        <v>0</v>
      </c>
      <c r="J38" s="806" t="s">
        <v>97</v>
      </c>
      <c r="K38" s="806">
        <v>0</v>
      </c>
      <c r="L38" s="932">
        <v>2021</v>
      </c>
      <c r="M38" s="804">
        <v>0.33300000000000002</v>
      </c>
      <c r="N38" s="824" t="s">
        <v>97</v>
      </c>
      <c r="O38" s="824" t="s">
        <v>97</v>
      </c>
      <c r="P38" s="825">
        <v>0</v>
      </c>
      <c r="Q38" s="799" t="s">
        <v>97</v>
      </c>
      <c r="R38" s="823">
        <v>0</v>
      </c>
      <c r="S38" s="801" t="s">
        <v>97</v>
      </c>
      <c r="T38" s="823">
        <v>0</v>
      </c>
      <c r="U38" s="802" t="s">
        <v>97</v>
      </c>
    </row>
    <row r="39" spans="1:21" ht="45">
      <c r="A39" s="685" t="s">
        <v>631</v>
      </c>
      <c r="B39" s="684" t="s">
        <v>861</v>
      </c>
      <c r="C39" s="217" t="s">
        <v>1009</v>
      </c>
      <c r="D39" s="816">
        <v>8.3239999999999998</v>
      </c>
      <c r="E39" s="828" t="s">
        <v>810</v>
      </c>
      <c r="F39" s="806">
        <f t="shared" si="0"/>
        <v>0</v>
      </c>
      <c r="G39" s="806" t="s">
        <v>97</v>
      </c>
      <c r="H39" s="806" t="s">
        <v>97</v>
      </c>
      <c r="I39" s="806">
        <f t="shared" si="3"/>
        <v>0</v>
      </c>
      <c r="J39" s="806" t="s">
        <v>97</v>
      </c>
      <c r="K39" s="806">
        <v>0</v>
      </c>
      <c r="L39" s="932">
        <v>2020</v>
      </c>
      <c r="M39" s="816">
        <v>8.3239999999999998</v>
      </c>
      <c r="N39" s="824" t="s">
        <v>97</v>
      </c>
      <c r="O39" s="824" t="s">
        <v>97</v>
      </c>
      <c r="P39" s="825">
        <v>9.8000000000000007</v>
      </c>
      <c r="Q39" s="799" t="s">
        <v>97</v>
      </c>
      <c r="R39" s="823">
        <v>0</v>
      </c>
      <c r="S39" s="801" t="s">
        <v>97</v>
      </c>
      <c r="T39" s="823">
        <v>0</v>
      </c>
      <c r="U39" s="802" t="s">
        <v>97</v>
      </c>
    </row>
    <row r="40" spans="1:21" ht="45">
      <c r="A40" s="685" t="s">
        <v>870</v>
      </c>
      <c r="B40" s="684" t="s">
        <v>861</v>
      </c>
      <c r="C40" s="217" t="s">
        <v>1010</v>
      </c>
      <c r="D40" s="816">
        <v>1.1640999999999999</v>
      </c>
      <c r="E40" s="828" t="s">
        <v>810</v>
      </c>
      <c r="F40" s="806">
        <f t="shared" si="0"/>
        <v>0</v>
      </c>
      <c r="G40" s="806" t="s">
        <v>97</v>
      </c>
      <c r="H40" s="806" t="s">
        <v>97</v>
      </c>
      <c r="I40" s="806">
        <f t="shared" si="3"/>
        <v>0</v>
      </c>
      <c r="J40" s="806" t="s">
        <v>97</v>
      </c>
      <c r="K40" s="806">
        <v>0</v>
      </c>
      <c r="L40" s="932">
        <v>2020</v>
      </c>
      <c r="M40" s="816">
        <v>1.1640999999999999</v>
      </c>
      <c r="N40" s="824" t="s">
        <v>97</v>
      </c>
      <c r="O40" s="824" t="s">
        <v>97</v>
      </c>
      <c r="P40" s="612">
        <v>0</v>
      </c>
      <c r="Q40" s="799" t="s">
        <v>97</v>
      </c>
      <c r="R40" s="823">
        <v>0</v>
      </c>
      <c r="S40" s="801" t="s">
        <v>97</v>
      </c>
      <c r="T40" s="823">
        <v>0</v>
      </c>
      <c r="U40" s="802" t="s">
        <v>97</v>
      </c>
    </row>
    <row r="41" spans="1:21" ht="30">
      <c r="A41" s="685" t="s">
        <v>632</v>
      </c>
      <c r="B41" s="684" t="s">
        <v>862</v>
      </c>
      <c r="C41" s="217" t="s">
        <v>1014</v>
      </c>
      <c r="D41" s="816">
        <v>5.423</v>
      </c>
      <c r="E41" s="828" t="s">
        <v>810</v>
      </c>
      <c r="F41" s="806">
        <f t="shared" si="0"/>
        <v>0</v>
      </c>
      <c r="G41" s="806" t="s">
        <v>97</v>
      </c>
      <c r="H41" s="806" t="s">
        <v>97</v>
      </c>
      <c r="I41" s="806">
        <f t="shared" si="3"/>
        <v>0</v>
      </c>
      <c r="J41" s="806" t="s">
        <v>97</v>
      </c>
      <c r="K41" s="806">
        <v>0</v>
      </c>
      <c r="L41" s="932">
        <v>2023</v>
      </c>
      <c r="M41" s="816">
        <v>5.423</v>
      </c>
      <c r="N41" s="824" t="s">
        <v>97</v>
      </c>
      <c r="O41" s="824" t="s">
        <v>97</v>
      </c>
      <c r="P41" s="612">
        <v>7</v>
      </c>
      <c r="Q41" s="799" t="s">
        <v>97</v>
      </c>
      <c r="R41" s="829">
        <v>0</v>
      </c>
      <c r="S41" s="801" t="s">
        <v>97</v>
      </c>
      <c r="T41" s="829">
        <v>0</v>
      </c>
      <c r="U41" s="802" t="s">
        <v>97</v>
      </c>
    </row>
    <row r="42" spans="1:21" ht="30">
      <c r="A42" s="685" t="s">
        <v>868</v>
      </c>
      <c r="B42" s="684" t="s">
        <v>862</v>
      </c>
      <c r="C42" s="217" t="s">
        <v>1015</v>
      </c>
      <c r="D42" s="816">
        <v>0.7591</v>
      </c>
      <c r="E42" s="828" t="s">
        <v>810</v>
      </c>
      <c r="F42" s="806">
        <f t="shared" si="0"/>
        <v>0</v>
      </c>
      <c r="G42" s="806" t="s">
        <v>97</v>
      </c>
      <c r="H42" s="806" t="s">
        <v>97</v>
      </c>
      <c r="I42" s="806">
        <f t="shared" si="3"/>
        <v>0</v>
      </c>
      <c r="J42" s="806" t="s">
        <v>97</v>
      </c>
      <c r="K42" s="806">
        <v>0</v>
      </c>
      <c r="L42" s="932">
        <v>2023</v>
      </c>
      <c r="M42" s="816">
        <v>0.7591</v>
      </c>
      <c r="N42" s="824" t="s">
        <v>97</v>
      </c>
      <c r="O42" s="824" t="s">
        <v>97</v>
      </c>
      <c r="P42" s="612">
        <v>0</v>
      </c>
      <c r="Q42" s="799" t="s">
        <v>97</v>
      </c>
      <c r="R42" s="829">
        <v>0</v>
      </c>
      <c r="S42" s="801" t="s">
        <v>97</v>
      </c>
      <c r="T42" s="829">
        <v>0</v>
      </c>
      <c r="U42" s="802" t="s">
        <v>97</v>
      </c>
    </row>
    <row r="43" spans="1:21" ht="30">
      <c r="A43" s="685" t="s">
        <v>812</v>
      </c>
      <c r="B43" s="684" t="s">
        <v>863</v>
      </c>
      <c r="C43" s="217" t="s">
        <v>1016</v>
      </c>
      <c r="D43" s="816">
        <v>4.6210000000000004</v>
      </c>
      <c r="E43" s="828" t="s">
        <v>810</v>
      </c>
      <c r="F43" s="806">
        <f t="shared" si="0"/>
        <v>0</v>
      </c>
      <c r="G43" s="806" t="s">
        <v>97</v>
      </c>
      <c r="H43" s="806" t="s">
        <v>97</v>
      </c>
      <c r="I43" s="806">
        <f t="shared" si="3"/>
        <v>0</v>
      </c>
      <c r="J43" s="806" t="s">
        <v>97</v>
      </c>
      <c r="K43" s="806">
        <v>0</v>
      </c>
      <c r="L43" s="932">
        <v>2023</v>
      </c>
      <c r="M43" s="816">
        <v>4.6210000000000004</v>
      </c>
      <c r="N43" s="824" t="s">
        <v>97</v>
      </c>
      <c r="O43" s="824" t="s">
        <v>97</v>
      </c>
      <c r="P43" s="612">
        <v>5.5</v>
      </c>
      <c r="Q43" s="799" t="s">
        <v>97</v>
      </c>
      <c r="R43" s="829">
        <v>0</v>
      </c>
      <c r="S43" s="801" t="s">
        <v>97</v>
      </c>
      <c r="T43" s="829">
        <v>0</v>
      </c>
      <c r="U43" s="802" t="s">
        <v>97</v>
      </c>
    </row>
    <row r="44" spans="1:21" ht="30">
      <c r="A44" s="685" t="s">
        <v>869</v>
      </c>
      <c r="B44" s="684" t="s">
        <v>863</v>
      </c>
      <c r="C44" s="217" t="s">
        <v>1017</v>
      </c>
      <c r="D44" s="816">
        <v>0.64380000000000004</v>
      </c>
      <c r="E44" s="828" t="s">
        <v>810</v>
      </c>
      <c r="F44" s="806">
        <f t="shared" si="0"/>
        <v>0</v>
      </c>
      <c r="G44" s="806" t="s">
        <v>97</v>
      </c>
      <c r="H44" s="806" t="s">
        <v>97</v>
      </c>
      <c r="I44" s="806">
        <f t="shared" si="3"/>
        <v>0</v>
      </c>
      <c r="J44" s="806" t="s">
        <v>97</v>
      </c>
      <c r="K44" s="806">
        <v>0</v>
      </c>
      <c r="L44" s="932">
        <v>2023</v>
      </c>
      <c r="M44" s="816">
        <v>0.64380000000000004</v>
      </c>
      <c r="N44" s="824" t="s">
        <v>97</v>
      </c>
      <c r="O44" s="824" t="s">
        <v>97</v>
      </c>
      <c r="P44" s="612">
        <v>0</v>
      </c>
      <c r="Q44" s="799" t="s">
        <v>97</v>
      </c>
      <c r="R44" s="829">
        <v>0</v>
      </c>
      <c r="S44" s="801" t="s">
        <v>97</v>
      </c>
      <c r="T44" s="829">
        <v>0</v>
      </c>
      <c r="U44" s="802" t="s">
        <v>97</v>
      </c>
    </row>
    <row r="45" spans="1:21" ht="30">
      <c r="A45" s="685" t="s">
        <v>824</v>
      </c>
      <c r="B45" s="684" t="s">
        <v>864</v>
      </c>
      <c r="C45" s="217" t="s">
        <v>1018</v>
      </c>
      <c r="D45" s="816">
        <v>8.3930000000000007</v>
      </c>
      <c r="E45" s="828" t="s">
        <v>810</v>
      </c>
      <c r="F45" s="806">
        <f t="shared" si="0"/>
        <v>0</v>
      </c>
      <c r="G45" s="806" t="s">
        <v>97</v>
      </c>
      <c r="H45" s="806" t="s">
        <v>97</v>
      </c>
      <c r="I45" s="806">
        <f t="shared" si="3"/>
        <v>0</v>
      </c>
      <c r="J45" s="806" t="s">
        <v>97</v>
      </c>
      <c r="K45" s="806">
        <v>0</v>
      </c>
      <c r="L45" s="932">
        <v>2024</v>
      </c>
      <c r="M45" s="816">
        <v>8.3930000000000007</v>
      </c>
      <c r="N45" s="840" t="s">
        <v>97</v>
      </c>
      <c r="O45" s="840" t="s">
        <v>97</v>
      </c>
      <c r="P45" s="622">
        <v>10</v>
      </c>
      <c r="Q45" s="799" t="s">
        <v>97</v>
      </c>
      <c r="R45" s="841">
        <v>0</v>
      </c>
      <c r="S45" s="801" t="s">
        <v>97</v>
      </c>
      <c r="T45" s="841">
        <v>0</v>
      </c>
      <c r="U45" s="802" t="s">
        <v>97</v>
      </c>
    </row>
    <row r="46" spans="1:21" ht="30">
      <c r="A46" s="685" t="s">
        <v>872</v>
      </c>
      <c r="B46" s="684" t="s">
        <v>864</v>
      </c>
      <c r="C46" s="217" t="s">
        <v>1019</v>
      </c>
      <c r="D46" s="816">
        <v>1.0591999999999999</v>
      </c>
      <c r="E46" s="828" t="s">
        <v>810</v>
      </c>
      <c r="F46" s="806">
        <f t="shared" si="0"/>
        <v>0</v>
      </c>
      <c r="G46" s="806" t="s">
        <v>97</v>
      </c>
      <c r="H46" s="806" t="s">
        <v>97</v>
      </c>
      <c r="I46" s="806">
        <f t="shared" si="3"/>
        <v>0</v>
      </c>
      <c r="J46" s="806" t="s">
        <v>97</v>
      </c>
      <c r="K46" s="806">
        <v>0</v>
      </c>
      <c r="L46" s="932">
        <v>2024</v>
      </c>
      <c r="M46" s="816">
        <v>1.0591999999999999</v>
      </c>
      <c r="N46" s="840" t="s">
        <v>97</v>
      </c>
      <c r="O46" s="840" t="s">
        <v>97</v>
      </c>
      <c r="P46" s="831">
        <v>0</v>
      </c>
      <c r="Q46" s="799" t="s">
        <v>97</v>
      </c>
      <c r="R46" s="829">
        <v>0</v>
      </c>
      <c r="S46" s="801" t="s">
        <v>97</v>
      </c>
      <c r="T46" s="829">
        <v>0</v>
      </c>
      <c r="U46" s="802" t="s">
        <v>97</v>
      </c>
    </row>
    <row r="47" spans="1:21" ht="31.5">
      <c r="A47" s="842" t="s">
        <v>154</v>
      </c>
      <c r="B47" s="664" t="s">
        <v>155</v>
      </c>
      <c r="C47" s="843" t="s">
        <v>97</v>
      </c>
      <c r="D47" s="805">
        <v>0</v>
      </c>
      <c r="E47" s="844" t="s">
        <v>97</v>
      </c>
      <c r="F47" s="806">
        <f t="shared" si="0"/>
        <v>0</v>
      </c>
      <c r="G47" s="806" t="s">
        <v>97</v>
      </c>
      <c r="H47" s="806" t="s">
        <v>97</v>
      </c>
      <c r="I47" s="806">
        <f t="shared" si="3"/>
        <v>0</v>
      </c>
      <c r="J47" s="806" t="s">
        <v>97</v>
      </c>
      <c r="K47" s="806">
        <v>0</v>
      </c>
      <c r="L47" s="806" t="s">
        <v>97</v>
      </c>
      <c r="M47" s="805">
        <v>0</v>
      </c>
      <c r="N47" s="840" t="s">
        <v>97</v>
      </c>
      <c r="O47" s="840" t="s">
        <v>97</v>
      </c>
      <c r="P47" s="823" t="s">
        <v>97</v>
      </c>
      <c r="Q47" s="799" t="s">
        <v>97</v>
      </c>
      <c r="R47" s="823" t="s">
        <v>97</v>
      </c>
      <c r="S47" s="801" t="s">
        <v>97</v>
      </c>
      <c r="T47" s="823" t="s">
        <v>97</v>
      </c>
      <c r="U47" s="802" t="s">
        <v>97</v>
      </c>
    </row>
    <row r="48" spans="1:21" s="787" customFormat="1" ht="28.5">
      <c r="A48" s="826" t="s">
        <v>156</v>
      </c>
      <c r="B48" s="845" t="s">
        <v>157</v>
      </c>
      <c r="C48" s="933" t="s">
        <v>97</v>
      </c>
      <c r="D48" s="832">
        <f>D49</f>
        <v>15.101999999999999</v>
      </c>
      <c r="E48" s="934" t="s">
        <v>97</v>
      </c>
      <c r="F48" s="478">
        <f t="shared" si="0"/>
        <v>0</v>
      </c>
      <c r="G48" s="478" t="s">
        <v>97</v>
      </c>
      <c r="H48" s="478" t="s">
        <v>97</v>
      </c>
      <c r="I48" s="478">
        <f t="shared" si="3"/>
        <v>0</v>
      </c>
      <c r="J48" s="478" t="s">
        <v>97</v>
      </c>
      <c r="K48" s="478">
        <v>0</v>
      </c>
      <c r="L48" s="478" t="s">
        <v>97</v>
      </c>
      <c r="M48" s="832">
        <f>M49</f>
        <v>15.101999999999999</v>
      </c>
      <c r="N48" s="850" t="s">
        <v>97</v>
      </c>
      <c r="O48" s="850" t="s">
        <v>97</v>
      </c>
      <c r="P48" s="836">
        <v>0</v>
      </c>
      <c r="Q48" s="835" t="s">
        <v>97</v>
      </c>
      <c r="R48" s="836">
        <f>R49</f>
        <v>1854</v>
      </c>
      <c r="S48" s="800" t="s">
        <v>97</v>
      </c>
      <c r="T48" s="836">
        <v>0</v>
      </c>
      <c r="U48" s="837" t="s">
        <v>97</v>
      </c>
    </row>
    <row r="49" spans="1:21" ht="26.25" customHeight="1">
      <c r="A49" s="651" t="s">
        <v>158</v>
      </c>
      <c r="B49" s="847" t="s">
        <v>159</v>
      </c>
      <c r="C49" s="846" t="s">
        <v>97</v>
      </c>
      <c r="D49" s="816">
        <f>D50</f>
        <v>15.101999999999999</v>
      </c>
      <c r="E49" s="844" t="s">
        <v>97</v>
      </c>
      <c r="F49" s="806">
        <f t="shared" si="0"/>
        <v>0</v>
      </c>
      <c r="G49" s="806" t="s">
        <v>97</v>
      </c>
      <c r="H49" s="806" t="s">
        <v>97</v>
      </c>
      <c r="I49" s="806">
        <f t="shared" si="3"/>
        <v>0</v>
      </c>
      <c r="J49" s="806" t="s">
        <v>97</v>
      </c>
      <c r="K49" s="806">
        <v>0</v>
      </c>
      <c r="L49" s="806" t="s">
        <v>97</v>
      </c>
      <c r="M49" s="816">
        <f>M50</f>
        <v>15.101999999999999</v>
      </c>
      <c r="N49" s="840" t="s">
        <v>97</v>
      </c>
      <c r="O49" s="840" t="s">
        <v>97</v>
      </c>
      <c r="P49" s="829">
        <v>0</v>
      </c>
      <c r="Q49" s="799" t="s">
        <v>97</v>
      </c>
      <c r="R49" s="829">
        <f>R50</f>
        <v>1854</v>
      </c>
      <c r="S49" s="801" t="s">
        <v>97</v>
      </c>
      <c r="T49" s="829"/>
      <c r="U49" s="802" t="s">
        <v>97</v>
      </c>
    </row>
    <row r="50" spans="1:21" ht="31.5">
      <c r="A50" s="617" t="s">
        <v>633</v>
      </c>
      <c r="B50" s="673" t="s">
        <v>826</v>
      </c>
      <c r="C50" s="625" t="s">
        <v>996</v>
      </c>
      <c r="D50" s="234">
        <f>2.848+2.931+3.017+3.107+3.199</f>
        <v>15.101999999999999</v>
      </c>
      <c r="E50" s="848" t="s">
        <v>810</v>
      </c>
      <c r="F50" s="806">
        <f t="shared" si="0"/>
        <v>0</v>
      </c>
      <c r="G50" s="806" t="s">
        <v>97</v>
      </c>
      <c r="H50" s="806" t="s">
        <v>97</v>
      </c>
      <c r="I50" s="806">
        <f t="shared" si="3"/>
        <v>0</v>
      </c>
      <c r="J50" s="806" t="s">
        <v>97</v>
      </c>
      <c r="K50" s="806">
        <v>0</v>
      </c>
      <c r="L50" s="806" t="s">
        <v>97</v>
      </c>
      <c r="M50" s="234">
        <f>2.848+2.931+3.017+3.107+3.199</f>
        <v>15.101999999999999</v>
      </c>
      <c r="N50" s="840" t="s">
        <v>97</v>
      </c>
      <c r="O50" s="840" t="s">
        <v>97</v>
      </c>
      <c r="P50" s="829">
        <v>0</v>
      </c>
      <c r="Q50" s="799" t="s">
        <v>97</v>
      </c>
      <c r="R50" s="829">
        <f>313+302+400+411+428</f>
        <v>1854</v>
      </c>
      <c r="S50" s="801" t="s">
        <v>97</v>
      </c>
      <c r="T50" s="829">
        <v>0</v>
      </c>
      <c r="U50" s="802" t="s">
        <v>97</v>
      </c>
    </row>
    <row r="51" spans="1:21" s="787" customFormat="1" ht="28.5">
      <c r="A51" s="826" t="s">
        <v>187</v>
      </c>
      <c r="B51" s="827" t="s">
        <v>188</v>
      </c>
      <c r="C51" s="830" t="s">
        <v>97</v>
      </c>
      <c r="D51" s="832">
        <f>SUM(D52:D61)</f>
        <v>3.2883500000000003</v>
      </c>
      <c r="E51" s="849" t="s">
        <v>97</v>
      </c>
      <c r="F51" s="478">
        <f t="shared" si="0"/>
        <v>0</v>
      </c>
      <c r="G51" s="478" t="s">
        <v>97</v>
      </c>
      <c r="H51" s="478" t="s">
        <v>97</v>
      </c>
      <c r="I51" s="478">
        <f t="shared" si="3"/>
        <v>0</v>
      </c>
      <c r="J51" s="478" t="s">
        <v>97</v>
      </c>
      <c r="K51" s="478">
        <v>0</v>
      </c>
      <c r="L51" s="478" t="s">
        <v>97</v>
      </c>
      <c r="M51" s="832">
        <f>SUM(M52:M61)</f>
        <v>3.2883500000000003</v>
      </c>
      <c r="N51" s="850" t="s">
        <v>97</v>
      </c>
      <c r="O51" s="850" t="s">
        <v>97</v>
      </c>
      <c r="P51" s="836">
        <f>SUM(P52:P61)</f>
        <v>1</v>
      </c>
      <c r="Q51" s="835" t="s">
        <v>97</v>
      </c>
      <c r="R51" s="836">
        <v>0</v>
      </c>
      <c r="S51" s="800" t="s">
        <v>97</v>
      </c>
      <c r="T51" s="836">
        <f>T52+T56+T58</f>
        <v>0.66</v>
      </c>
      <c r="U51" s="837" t="s">
        <v>97</v>
      </c>
    </row>
    <row r="52" spans="1:21">
      <c r="A52" s="620" t="s">
        <v>617</v>
      </c>
      <c r="B52" s="616" t="s">
        <v>881</v>
      </c>
      <c r="C52" s="217" t="s">
        <v>997</v>
      </c>
      <c r="D52" s="816">
        <v>0.496</v>
      </c>
      <c r="E52" s="848" t="s">
        <v>810</v>
      </c>
      <c r="F52" s="806">
        <f t="shared" si="0"/>
        <v>0</v>
      </c>
      <c r="G52" s="806" t="s">
        <v>97</v>
      </c>
      <c r="H52" s="806" t="s">
        <v>97</v>
      </c>
      <c r="I52" s="806">
        <f t="shared" si="3"/>
        <v>0</v>
      </c>
      <c r="J52" s="806" t="s">
        <v>97</v>
      </c>
      <c r="K52" s="806">
        <v>0</v>
      </c>
      <c r="L52" s="806" t="s">
        <v>97</v>
      </c>
      <c r="M52" s="816">
        <v>0.496</v>
      </c>
      <c r="N52" s="840" t="s">
        <v>97</v>
      </c>
      <c r="O52" s="840" t="s">
        <v>97</v>
      </c>
      <c r="P52" s="829"/>
      <c r="Q52" s="799" t="s">
        <v>97</v>
      </c>
      <c r="R52" s="829">
        <v>0</v>
      </c>
      <c r="S52" s="801" t="s">
        <v>97</v>
      </c>
      <c r="T52" s="823">
        <v>0.16</v>
      </c>
      <c r="U52" s="802" t="s">
        <v>97</v>
      </c>
    </row>
    <row r="53" spans="1:21">
      <c r="A53" s="620" t="s">
        <v>634</v>
      </c>
      <c r="B53" s="616" t="s">
        <v>881</v>
      </c>
      <c r="C53" s="217" t="s">
        <v>998</v>
      </c>
      <c r="D53" s="816">
        <v>0.10249999999999999</v>
      </c>
      <c r="E53" s="848" t="s">
        <v>810</v>
      </c>
      <c r="F53" s="806">
        <f t="shared" si="0"/>
        <v>0</v>
      </c>
      <c r="G53" s="806" t="s">
        <v>97</v>
      </c>
      <c r="H53" s="806" t="s">
        <v>97</v>
      </c>
      <c r="I53" s="806">
        <f t="shared" si="3"/>
        <v>0</v>
      </c>
      <c r="J53" s="806" t="s">
        <v>97</v>
      </c>
      <c r="K53" s="806">
        <v>0</v>
      </c>
      <c r="L53" s="806" t="s">
        <v>97</v>
      </c>
      <c r="M53" s="816">
        <v>0.10249999999999999</v>
      </c>
      <c r="N53" s="840" t="s">
        <v>97</v>
      </c>
      <c r="O53" s="840" t="s">
        <v>97</v>
      </c>
      <c r="P53" s="829">
        <v>0</v>
      </c>
      <c r="Q53" s="799" t="s">
        <v>97</v>
      </c>
      <c r="R53" s="829">
        <v>0</v>
      </c>
      <c r="S53" s="801" t="s">
        <v>97</v>
      </c>
      <c r="T53" s="829">
        <v>0</v>
      </c>
      <c r="U53" s="802" t="s">
        <v>97</v>
      </c>
    </row>
    <row r="54" spans="1:21" ht="16.5" customHeight="1">
      <c r="A54" s="620" t="s">
        <v>635</v>
      </c>
      <c r="B54" s="616" t="s">
        <v>912</v>
      </c>
      <c r="C54" s="217" t="s">
        <v>999</v>
      </c>
      <c r="D54" s="816">
        <v>0.32600000000000001</v>
      </c>
      <c r="E54" s="848" t="s">
        <v>810</v>
      </c>
      <c r="F54" s="806">
        <f t="shared" si="0"/>
        <v>0</v>
      </c>
      <c r="G54" s="806" t="s">
        <v>97</v>
      </c>
      <c r="H54" s="806" t="s">
        <v>97</v>
      </c>
      <c r="I54" s="806">
        <f t="shared" si="3"/>
        <v>0</v>
      </c>
      <c r="J54" s="806" t="s">
        <v>97</v>
      </c>
      <c r="K54" s="806">
        <v>0</v>
      </c>
      <c r="L54" s="806" t="s">
        <v>97</v>
      </c>
      <c r="M54" s="816">
        <v>0.32600000000000001</v>
      </c>
      <c r="N54" s="840" t="s">
        <v>97</v>
      </c>
      <c r="O54" s="840" t="s">
        <v>97</v>
      </c>
      <c r="P54" s="831">
        <v>0.3</v>
      </c>
      <c r="Q54" s="799" t="s">
        <v>97</v>
      </c>
      <c r="R54" s="829">
        <v>0</v>
      </c>
      <c r="S54" s="801" t="s">
        <v>97</v>
      </c>
      <c r="T54" s="829">
        <v>0</v>
      </c>
      <c r="U54" s="802" t="s">
        <v>97</v>
      </c>
    </row>
    <row r="55" spans="1:21" ht="16.5" customHeight="1">
      <c r="A55" s="620" t="s">
        <v>813</v>
      </c>
      <c r="B55" s="616" t="s">
        <v>912</v>
      </c>
      <c r="C55" s="217" t="s">
        <v>1000</v>
      </c>
      <c r="D55" s="816">
        <v>0.17044999999999999</v>
      </c>
      <c r="E55" s="848" t="s">
        <v>810</v>
      </c>
      <c r="F55" s="806">
        <f t="shared" si="0"/>
        <v>0</v>
      </c>
      <c r="G55" s="806" t="s">
        <v>97</v>
      </c>
      <c r="H55" s="806" t="s">
        <v>97</v>
      </c>
      <c r="I55" s="806">
        <f t="shared" si="3"/>
        <v>0</v>
      </c>
      <c r="J55" s="806" t="s">
        <v>97</v>
      </c>
      <c r="K55" s="806">
        <v>0</v>
      </c>
      <c r="L55" s="806" t="s">
        <v>97</v>
      </c>
      <c r="M55" s="816">
        <v>0.17044999999999999</v>
      </c>
      <c r="N55" s="840" t="s">
        <v>97</v>
      </c>
      <c r="O55" s="840" t="s">
        <v>97</v>
      </c>
      <c r="P55" s="829">
        <v>0</v>
      </c>
      <c r="Q55" s="799" t="s">
        <v>97</v>
      </c>
      <c r="R55" s="829">
        <v>0</v>
      </c>
      <c r="S55" s="801" t="s">
        <v>97</v>
      </c>
      <c r="T55" s="829">
        <v>0</v>
      </c>
      <c r="U55" s="802" t="s">
        <v>97</v>
      </c>
    </row>
    <row r="56" spans="1:21">
      <c r="A56" s="620" t="s">
        <v>815</v>
      </c>
      <c r="B56" s="616" t="s">
        <v>875</v>
      </c>
      <c r="C56" s="217" t="s">
        <v>1011</v>
      </c>
      <c r="D56" s="804">
        <v>0.56299999999999994</v>
      </c>
      <c r="E56" s="848" t="s">
        <v>810</v>
      </c>
      <c r="F56" s="806">
        <f t="shared" si="0"/>
        <v>0</v>
      </c>
      <c r="G56" s="806" t="s">
        <v>97</v>
      </c>
      <c r="H56" s="806" t="s">
        <v>97</v>
      </c>
      <c r="I56" s="806">
        <f t="shared" si="3"/>
        <v>0</v>
      </c>
      <c r="J56" s="806" t="s">
        <v>97</v>
      </c>
      <c r="K56" s="806">
        <v>0</v>
      </c>
      <c r="L56" s="806" t="s">
        <v>97</v>
      </c>
      <c r="M56" s="804">
        <v>0.56299999999999994</v>
      </c>
      <c r="N56" s="840" t="s">
        <v>97</v>
      </c>
      <c r="O56" s="840" t="s">
        <v>97</v>
      </c>
      <c r="P56" s="829">
        <v>0</v>
      </c>
      <c r="Q56" s="799" t="s">
        <v>97</v>
      </c>
      <c r="R56" s="829">
        <v>0</v>
      </c>
      <c r="S56" s="801" t="s">
        <v>97</v>
      </c>
      <c r="T56" s="823">
        <v>0.25</v>
      </c>
      <c r="U56" s="802" t="s">
        <v>97</v>
      </c>
    </row>
    <row r="57" spans="1:21">
      <c r="A57" s="620" t="s">
        <v>816</v>
      </c>
      <c r="B57" s="616" t="s">
        <v>875</v>
      </c>
      <c r="C57" s="217" t="s">
        <v>1012</v>
      </c>
      <c r="D57" s="804">
        <v>0.18099999999999999</v>
      </c>
      <c r="E57" s="848" t="s">
        <v>810</v>
      </c>
      <c r="F57" s="806">
        <f t="shared" si="0"/>
        <v>0</v>
      </c>
      <c r="G57" s="806" t="s">
        <v>97</v>
      </c>
      <c r="H57" s="806" t="s">
        <v>97</v>
      </c>
      <c r="I57" s="806">
        <f t="shared" si="3"/>
        <v>0</v>
      </c>
      <c r="J57" s="806" t="s">
        <v>97</v>
      </c>
      <c r="K57" s="806">
        <v>0</v>
      </c>
      <c r="L57" s="806" t="s">
        <v>97</v>
      </c>
      <c r="M57" s="804">
        <v>0.18099999999999999</v>
      </c>
      <c r="N57" s="840" t="s">
        <v>97</v>
      </c>
      <c r="O57" s="840" t="s">
        <v>97</v>
      </c>
      <c r="P57" s="829">
        <v>0</v>
      </c>
      <c r="Q57" s="799" t="s">
        <v>97</v>
      </c>
      <c r="R57" s="829">
        <v>0</v>
      </c>
      <c r="S57" s="801" t="s">
        <v>97</v>
      </c>
      <c r="T57" s="829">
        <v>0</v>
      </c>
      <c r="U57" s="802" t="s">
        <v>97</v>
      </c>
    </row>
    <row r="58" spans="1:21">
      <c r="A58" s="620" t="s">
        <v>894</v>
      </c>
      <c r="B58" s="616" t="s">
        <v>876</v>
      </c>
      <c r="C58" s="217" t="s">
        <v>1020</v>
      </c>
      <c r="D58" s="804">
        <v>0.56299999999999994</v>
      </c>
      <c r="E58" s="848" t="s">
        <v>810</v>
      </c>
      <c r="F58" s="806">
        <f t="shared" si="0"/>
        <v>0</v>
      </c>
      <c r="G58" s="806" t="s">
        <v>97</v>
      </c>
      <c r="H58" s="806" t="s">
        <v>97</v>
      </c>
      <c r="I58" s="806">
        <f t="shared" si="3"/>
        <v>0</v>
      </c>
      <c r="J58" s="806" t="s">
        <v>97</v>
      </c>
      <c r="K58" s="806">
        <v>0</v>
      </c>
      <c r="L58" s="806" t="s">
        <v>97</v>
      </c>
      <c r="M58" s="804">
        <v>0.56299999999999994</v>
      </c>
      <c r="N58" s="840" t="s">
        <v>97</v>
      </c>
      <c r="O58" s="840" t="s">
        <v>97</v>
      </c>
      <c r="P58" s="829"/>
      <c r="Q58" s="799" t="s">
        <v>97</v>
      </c>
      <c r="R58" s="829">
        <v>0</v>
      </c>
      <c r="S58" s="801" t="s">
        <v>97</v>
      </c>
      <c r="T58" s="823">
        <v>0.25</v>
      </c>
      <c r="U58" s="802" t="s">
        <v>97</v>
      </c>
    </row>
    <row r="59" spans="1:21">
      <c r="A59" s="620" t="s">
        <v>895</v>
      </c>
      <c r="B59" s="616" t="s">
        <v>876</v>
      </c>
      <c r="C59" s="217" t="s">
        <v>1021</v>
      </c>
      <c r="D59" s="816">
        <v>0.1817</v>
      </c>
      <c r="E59" s="848" t="s">
        <v>810</v>
      </c>
      <c r="F59" s="806">
        <f t="shared" si="0"/>
        <v>0</v>
      </c>
      <c r="G59" s="806" t="s">
        <v>97</v>
      </c>
      <c r="H59" s="806" t="s">
        <v>97</v>
      </c>
      <c r="I59" s="806">
        <f t="shared" si="3"/>
        <v>0</v>
      </c>
      <c r="J59" s="806" t="s">
        <v>97</v>
      </c>
      <c r="K59" s="806">
        <v>0</v>
      </c>
      <c r="L59" s="806" t="s">
        <v>97</v>
      </c>
      <c r="M59" s="816">
        <v>0.1817</v>
      </c>
      <c r="N59" s="840" t="s">
        <v>97</v>
      </c>
      <c r="O59" s="840" t="s">
        <v>97</v>
      </c>
      <c r="P59" s="829">
        <v>0</v>
      </c>
      <c r="Q59" s="799" t="s">
        <v>97</v>
      </c>
      <c r="R59" s="829">
        <v>0</v>
      </c>
      <c r="S59" s="801" t="s">
        <v>97</v>
      </c>
      <c r="T59" s="829">
        <v>0</v>
      </c>
      <c r="U59" s="802" t="s">
        <v>97</v>
      </c>
    </row>
    <row r="60" spans="1:21" ht="18" customHeight="1">
      <c r="A60" s="620" t="s">
        <v>896</v>
      </c>
      <c r="B60" s="616" t="s">
        <v>880</v>
      </c>
      <c r="C60" s="217" t="s">
        <v>1022</v>
      </c>
      <c r="D60" s="816">
        <v>0.53439999999999999</v>
      </c>
      <c r="E60" s="848" t="s">
        <v>810</v>
      </c>
      <c r="F60" s="806">
        <f t="shared" si="0"/>
        <v>0</v>
      </c>
      <c r="G60" s="806" t="s">
        <v>97</v>
      </c>
      <c r="H60" s="806" t="s">
        <v>97</v>
      </c>
      <c r="I60" s="806">
        <f t="shared" si="3"/>
        <v>0</v>
      </c>
      <c r="J60" s="806" t="s">
        <v>97</v>
      </c>
      <c r="K60" s="806">
        <v>0</v>
      </c>
      <c r="L60" s="806" t="s">
        <v>97</v>
      </c>
      <c r="M60" s="816">
        <v>0.53439999999999999</v>
      </c>
      <c r="N60" s="840" t="s">
        <v>97</v>
      </c>
      <c r="O60" s="840" t="s">
        <v>97</v>
      </c>
      <c r="P60" s="831">
        <v>0.7</v>
      </c>
      <c r="Q60" s="799" t="s">
        <v>97</v>
      </c>
      <c r="R60" s="829">
        <v>0</v>
      </c>
      <c r="S60" s="801" t="s">
        <v>97</v>
      </c>
      <c r="T60" s="829">
        <v>0</v>
      </c>
      <c r="U60" s="802" t="s">
        <v>97</v>
      </c>
    </row>
    <row r="61" spans="1:21" ht="18" customHeight="1">
      <c r="A61" s="620" t="s">
        <v>897</v>
      </c>
      <c r="B61" s="616" t="s">
        <v>880</v>
      </c>
      <c r="C61" s="217" t="s">
        <v>1023</v>
      </c>
      <c r="D61" s="816">
        <v>0.17030000000000001</v>
      </c>
      <c r="E61" s="848" t="s">
        <v>810</v>
      </c>
      <c r="F61" s="806">
        <f t="shared" si="0"/>
        <v>0</v>
      </c>
      <c r="G61" s="806" t="s">
        <v>97</v>
      </c>
      <c r="H61" s="806" t="s">
        <v>97</v>
      </c>
      <c r="I61" s="806">
        <f t="shared" si="3"/>
        <v>0</v>
      </c>
      <c r="J61" s="806" t="s">
        <v>97</v>
      </c>
      <c r="K61" s="806">
        <v>0</v>
      </c>
      <c r="L61" s="806" t="s">
        <v>97</v>
      </c>
      <c r="M61" s="816">
        <v>0.17030000000000001</v>
      </c>
      <c r="N61" s="840" t="s">
        <v>97</v>
      </c>
      <c r="O61" s="840" t="s">
        <v>97</v>
      </c>
      <c r="P61" s="829">
        <v>0</v>
      </c>
      <c r="Q61" s="799" t="s">
        <v>97</v>
      </c>
      <c r="R61" s="829">
        <v>0</v>
      </c>
      <c r="S61" s="801" t="s">
        <v>97</v>
      </c>
      <c r="T61" s="829">
        <v>0</v>
      </c>
      <c r="U61" s="802" t="s">
        <v>97</v>
      </c>
    </row>
    <row r="62" spans="1:21" s="787" customFormat="1">
      <c r="A62" s="826" t="s">
        <v>191</v>
      </c>
      <c r="B62" s="827" t="s">
        <v>192</v>
      </c>
      <c r="C62" s="830" t="s">
        <v>97</v>
      </c>
      <c r="D62" s="832">
        <f>D63+D64+D65+D66+D67+D68</f>
        <v>8.6750000000000007</v>
      </c>
      <c r="E62" s="849" t="s">
        <v>97</v>
      </c>
      <c r="F62" s="478">
        <f t="shared" si="0"/>
        <v>0</v>
      </c>
      <c r="G62" s="478" t="s">
        <v>97</v>
      </c>
      <c r="H62" s="478" t="s">
        <v>97</v>
      </c>
      <c r="I62" s="478">
        <f t="shared" si="3"/>
        <v>0</v>
      </c>
      <c r="J62" s="478" t="s">
        <v>97</v>
      </c>
      <c r="K62" s="478">
        <v>0</v>
      </c>
      <c r="L62" s="478" t="s">
        <v>97</v>
      </c>
      <c r="M62" s="832">
        <f>M63+M64+M65+M66+M67+M68</f>
        <v>8.6750000000000007</v>
      </c>
      <c r="N62" s="850" t="s">
        <v>97</v>
      </c>
      <c r="O62" s="850" t="s">
        <v>97</v>
      </c>
      <c r="P62" s="836">
        <v>0</v>
      </c>
      <c r="Q62" s="835" t="s">
        <v>97</v>
      </c>
      <c r="R62" s="836">
        <f>R63+R64+R65+R66+R67+R68</f>
        <v>7</v>
      </c>
      <c r="S62" s="800" t="s">
        <v>97</v>
      </c>
      <c r="T62" s="836">
        <v>0</v>
      </c>
      <c r="U62" s="837" t="s">
        <v>97</v>
      </c>
    </row>
    <row r="63" spans="1:21">
      <c r="A63" s="617" t="s">
        <v>636</v>
      </c>
      <c r="B63" s="616" t="s">
        <v>934</v>
      </c>
      <c r="C63" s="217" t="s">
        <v>1001</v>
      </c>
      <c r="D63" s="816">
        <v>0.75</v>
      </c>
      <c r="E63" s="848" t="s">
        <v>810</v>
      </c>
      <c r="F63" s="806">
        <f t="shared" si="0"/>
        <v>0</v>
      </c>
      <c r="G63" s="806" t="s">
        <v>97</v>
      </c>
      <c r="H63" s="806" t="s">
        <v>97</v>
      </c>
      <c r="I63" s="806">
        <f t="shared" si="3"/>
        <v>0</v>
      </c>
      <c r="J63" s="806" t="s">
        <v>97</v>
      </c>
      <c r="K63" s="806">
        <v>0</v>
      </c>
      <c r="L63" s="806" t="s">
        <v>97</v>
      </c>
      <c r="M63" s="816">
        <v>0.75</v>
      </c>
      <c r="N63" s="840" t="s">
        <v>97</v>
      </c>
      <c r="O63" s="840" t="s">
        <v>97</v>
      </c>
      <c r="P63" s="829">
        <v>0</v>
      </c>
      <c r="Q63" s="799" t="s">
        <v>97</v>
      </c>
      <c r="R63" s="829">
        <v>1</v>
      </c>
      <c r="S63" s="801" t="s">
        <v>97</v>
      </c>
      <c r="T63" s="829">
        <v>0</v>
      </c>
      <c r="U63" s="802" t="s">
        <v>97</v>
      </c>
    </row>
    <row r="64" spans="1:21">
      <c r="A64" s="620" t="s">
        <v>637</v>
      </c>
      <c r="B64" s="626" t="s">
        <v>877</v>
      </c>
      <c r="C64" s="217" t="s">
        <v>1002</v>
      </c>
      <c r="D64" s="851">
        <v>1</v>
      </c>
      <c r="E64" s="848" t="s">
        <v>810</v>
      </c>
      <c r="F64" s="806">
        <f t="shared" si="0"/>
        <v>0</v>
      </c>
      <c r="G64" s="806" t="s">
        <v>97</v>
      </c>
      <c r="H64" s="806" t="s">
        <v>97</v>
      </c>
      <c r="I64" s="806">
        <f t="shared" si="3"/>
        <v>0</v>
      </c>
      <c r="J64" s="806" t="s">
        <v>97</v>
      </c>
      <c r="K64" s="806">
        <v>0</v>
      </c>
      <c r="L64" s="806" t="s">
        <v>97</v>
      </c>
      <c r="M64" s="851">
        <v>1</v>
      </c>
      <c r="N64" s="840" t="s">
        <v>97</v>
      </c>
      <c r="O64" s="840" t="s">
        <v>97</v>
      </c>
      <c r="P64" s="829">
        <v>0</v>
      </c>
      <c r="Q64" s="799" t="s">
        <v>97</v>
      </c>
      <c r="R64" s="829">
        <v>1</v>
      </c>
      <c r="S64" s="801" t="s">
        <v>97</v>
      </c>
      <c r="T64" s="829">
        <v>0</v>
      </c>
      <c r="U64" s="802" t="s">
        <v>97</v>
      </c>
    </row>
    <row r="65" spans="1:21">
      <c r="A65" s="620" t="s">
        <v>873</v>
      </c>
      <c r="B65" s="616" t="s">
        <v>934</v>
      </c>
      <c r="C65" s="217" t="s">
        <v>1007</v>
      </c>
      <c r="D65" s="816">
        <v>0.75</v>
      </c>
      <c r="E65" s="848" t="s">
        <v>810</v>
      </c>
      <c r="F65" s="806">
        <f t="shared" si="0"/>
        <v>0</v>
      </c>
      <c r="G65" s="806" t="s">
        <v>97</v>
      </c>
      <c r="H65" s="806" t="s">
        <v>97</v>
      </c>
      <c r="I65" s="806">
        <f t="shared" si="3"/>
        <v>0</v>
      </c>
      <c r="J65" s="806" t="s">
        <v>97</v>
      </c>
      <c r="K65" s="806">
        <v>0</v>
      </c>
      <c r="L65" s="806" t="s">
        <v>97</v>
      </c>
      <c r="M65" s="816">
        <v>0.75</v>
      </c>
      <c r="N65" s="840" t="s">
        <v>97</v>
      </c>
      <c r="O65" s="840" t="s">
        <v>97</v>
      </c>
      <c r="P65" s="829">
        <v>0</v>
      </c>
      <c r="Q65" s="799" t="s">
        <v>97</v>
      </c>
      <c r="R65" s="829">
        <v>1</v>
      </c>
      <c r="S65" s="801" t="s">
        <v>97</v>
      </c>
      <c r="T65" s="829">
        <v>0</v>
      </c>
      <c r="U65" s="802" t="s">
        <v>97</v>
      </c>
    </row>
    <row r="66" spans="1:21">
      <c r="A66" s="617" t="s">
        <v>874</v>
      </c>
      <c r="B66" s="616" t="s">
        <v>937</v>
      </c>
      <c r="C66" s="217" t="s">
        <v>1008</v>
      </c>
      <c r="D66" s="816">
        <v>3.58</v>
      </c>
      <c r="E66" s="848" t="s">
        <v>810</v>
      </c>
      <c r="F66" s="806">
        <f t="shared" si="0"/>
        <v>0</v>
      </c>
      <c r="G66" s="806" t="s">
        <v>97</v>
      </c>
      <c r="H66" s="806" t="s">
        <v>97</v>
      </c>
      <c r="I66" s="806">
        <f t="shared" si="3"/>
        <v>0</v>
      </c>
      <c r="J66" s="806" t="s">
        <v>97</v>
      </c>
      <c r="K66" s="806">
        <v>0</v>
      </c>
      <c r="L66" s="806" t="s">
        <v>97</v>
      </c>
      <c r="M66" s="816">
        <v>3.58</v>
      </c>
      <c r="N66" s="840" t="s">
        <v>97</v>
      </c>
      <c r="O66" s="840" t="s">
        <v>97</v>
      </c>
      <c r="P66" s="829">
        <v>0</v>
      </c>
      <c r="Q66" s="799" t="s">
        <v>97</v>
      </c>
      <c r="R66" s="829">
        <v>1</v>
      </c>
      <c r="S66" s="801" t="s">
        <v>97</v>
      </c>
      <c r="T66" s="829">
        <v>0</v>
      </c>
      <c r="U66" s="802" t="s">
        <v>97</v>
      </c>
    </row>
    <row r="67" spans="1:21">
      <c r="A67" s="617" t="s">
        <v>878</v>
      </c>
      <c r="B67" s="616" t="s">
        <v>934</v>
      </c>
      <c r="C67" s="217" t="s">
        <v>1013</v>
      </c>
      <c r="D67" s="816">
        <v>1.5</v>
      </c>
      <c r="E67" s="848" t="s">
        <v>810</v>
      </c>
      <c r="F67" s="806">
        <f t="shared" si="0"/>
        <v>0</v>
      </c>
      <c r="G67" s="806" t="s">
        <v>97</v>
      </c>
      <c r="H67" s="806" t="s">
        <v>97</v>
      </c>
      <c r="I67" s="806">
        <f t="shared" si="3"/>
        <v>0</v>
      </c>
      <c r="J67" s="806" t="s">
        <v>97</v>
      </c>
      <c r="K67" s="806">
        <v>0</v>
      </c>
      <c r="L67" s="806" t="s">
        <v>97</v>
      </c>
      <c r="M67" s="816">
        <v>1.5</v>
      </c>
      <c r="N67" s="840" t="s">
        <v>97</v>
      </c>
      <c r="O67" s="840" t="s">
        <v>97</v>
      </c>
      <c r="P67" s="829">
        <v>0</v>
      </c>
      <c r="Q67" s="799" t="s">
        <v>97</v>
      </c>
      <c r="R67" s="829">
        <v>2</v>
      </c>
      <c r="S67" s="801" t="s">
        <v>97</v>
      </c>
      <c r="T67" s="829">
        <v>0</v>
      </c>
      <c r="U67" s="802" t="s">
        <v>97</v>
      </c>
    </row>
    <row r="68" spans="1:21">
      <c r="A68" s="617" t="s">
        <v>879</v>
      </c>
      <c r="B68" s="616" t="s">
        <v>935</v>
      </c>
      <c r="C68" s="217" t="s">
        <v>1024</v>
      </c>
      <c r="D68" s="804">
        <v>1.095</v>
      </c>
      <c r="E68" s="848" t="s">
        <v>810</v>
      </c>
      <c r="F68" s="806">
        <f t="shared" si="0"/>
        <v>0</v>
      </c>
      <c r="G68" s="806" t="s">
        <v>97</v>
      </c>
      <c r="H68" s="806" t="s">
        <v>97</v>
      </c>
      <c r="I68" s="806">
        <f t="shared" si="3"/>
        <v>0</v>
      </c>
      <c r="J68" s="806" t="s">
        <v>97</v>
      </c>
      <c r="K68" s="806">
        <v>0</v>
      </c>
      <c r="L68" s="806" t="s">
        <v>97</v>
      </c>
      <c r="M68" s="804">
        <v>1.095</v>
      </c>
      <c r="N68" s="824" t="s">
        <v>97</v>
      </c>
      <c r="O68" s="824" t="s">
        <v>97</v>
      </c>
      <c r="P68" s="829">
        <v>0</v>
      </c>
      <c r="Q68" s="799" t="s">
        <v>97</v>
      </c>
      <c r="R68" s="829">
        <v>1</v>
      </c>
      <c r="S68" s="801" t="s">
        <v>97</v>
      </c>
      <c r="T68" s="829">
        <v>0</v>
      </c>
      <c r="U68" s="802" t="s">
        <v>97</v>
      </c>
    </row>
  </sheetData>
  <mergeCells count="19">
    <mergeCell ref="L11:M12"/>
    <mergeCell ref="N11:N13"/>
    <mergeCell ref="O11:O13"/>
    <mergeCell ref="P11:U11"/>
    <mergeCell ref="P12:Q12"/>
    <mergeCell ref="R12:S12"/>
    <mergeCell ref="T12:U12"/>
    <mergeCell ref="A4:S4"/>
    <mergeCell ref="A6:S6"/>
    <mergeCell ref="A7:S7"/>
    <mergeCell ref="A9:S9"/>
    <mergeCell ref="A10:R10"/>
    <mergeCell ref="F11:J12"/>
    <mergeCell ref="K11:K13"/>
    <mergeCell ref="A11:A13"/>
    <mergeCell ref="B11:B13"/>
    <mergeCell ref="C11:C13"/>
    <mergeCell ref="D11:D13"/>
    <mergeCell ref="E11:E1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IV15"/>
  <sheetViews>
    <sheetView zoomScale="68" zoomScaleNormal="68" zoomScaleSheetLayoutView="80" workbookViewId="0">
      <selection activeCell="A9" sqref="A9:L9"/>
    </sheetView>
  </sheetViews>
  <sheetFormatPr defaultColWidth="16.75" defaultRowHeight="15.75"/>
  <cols>
    <col min="1" max="1" width="10" style="76" customWidth="1"/>
    <col min="2" max="2" width="34.5" style="76" customWidth="1"/>
    <col min="3" max="3" width="12.5" style="76" customWidth="1"/>
    <col min="4" max="4" width="23.375" style="76" customWidth="1"/>
    <col min="5" max="5" width="28.375" style="76" customWidth="1"/>
    <col min="6" max="6" width="44" style="76" customWidth="1"/>
    <col min="7" max="7" width="18.625" style="76" customWidth="1"/>
    <col min="8" max="8" width="18.125" style="76" customWidth="1"/>
    <col min="9" max="9" width="14.625" style="76" customWidth="1"/>
    <col min="10" max="10" width="13.25" style="76" customWidth="1"/>
    <col min="11" max="12" width="18.125" style="76" customWidth="1"/>
    <col min="13" max="14" width="19.25" style="76" customWidth="1"/>
    <col min="15" max="15" width="10.875" style="76" customWidth="1"/>
    <col min="16" max="16" width="12" style="76" customWidth="1"/>
    <col min="17" max="17" width="23" style="76" customWidth="1"/>
    <col min="18" max="18" width="23.625" style="76" customWidth="1"/>
    <col min="19" max="19" width="13.375" style="76" customWidth="1"/>
    <col min="20" max="20" width="16.25" style="76" customWidth="1"/>
    <col min="21" max="21" width="17.5" style="76" customWidth="1"/>
    <col min="22" max="22" width="20.125" style="76" customWidth="1"/>
    <col min="23" max="23" width="20.75" style="76" customWidth="1"/>
    <col min="24" max="24" width="23.375" style="76" customWidth="1"/>
    <col min="25" max="25" width="48.125" style="76" customWidth="1"/>
    <col min="26" max="245" width="9.375" style="76" customWidth="1"/>
    <col min="246" max="246" width="4" style="76" customWidth="1"/>
    <col min="247" max="247" width="16.75" style="76" customWidth="1"/>
    <col min="248" max="248" width="17.375" style="76" customWidth="1"/>
    <col min="249" max="249" width="14.125" style="76" customWidth="1"/>
    <col min="250" max="251" width="11.375" style="76" customWidth="1"/>
    <col min="252" max="252" width="6.5" style="76" customWidth="1"/>
    <col min="253" max="253" width="9.25" style="76" customWidth="1"/>
    <col min="254" max="254" width="14.5" style="76" customWidth="1"/>
    <col min="255" max="255" width="13.75" style="76" customWidth="1"/>
    <col min="256" max="16384" width="16.75" style="76"/>
  </cols>
  <sheetData>
    <row r="1" spans="1:256" ht="18.75">
      <c r="A1"/>
      <c r="B1"/>
      <c r="C1"/>
      <c r="D1"/>
      <c r="E1"/>
      <c r="F1"/>
      <c r="G1"/>
      <c r="H1"/>
      <c r="I1"/>
      <c r="J1"/>
      <c r="K1"/>
      <c r="L1" s="31" t="s">
        <v>565</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75">
      <c r="A2"/>
      <c r="B2"/>
      <c r="C2"/>
      <c r="D2"/>
      <c r="E2"/>
      <c r="F2"/>
      <c r="G2"/>
      <c r="H2"/>
      <c r="I2"/>
      <c r="J2"/>
      <c r="K2"/>
      <c r="L2" s="32" t="s">
        <v>1</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c r="B3" s="112"/>
      <c r="C3"/>
      <c r="D3"/>
      <c r="E3"/>
      <c r="F3"/>
      <c r="G3"/>
      <c r="H3"/>
      <c r="I3"/>
      <c r="J3"/>
      <c r="K3"/>
      <c r="L3" s="32" t="s">
        <v>566</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79" customFormat="1" ht="16.5">
      <c r="A4" s="1136" t="s">
        <v>567</v>
      </c>
      <c r="B4" s="1136"/>
      <c r="C4" s="1136"/>
      <c r="D4" s="1136"/>
      <c r="E4" s="1136"/>
      <c r="F4" s="1136"/>
      <c r="G4" s="1136"/>
      <c r="H4" s="1136"/>
      <c r="I4" s="1136"/>
      <c r="J4" s="1136"/>
      <c r="K4" s="1136"/>
      <c r="L4" s="1136"/>
      <c r="M4" s="78"/>
      <c r="N4" s="78"/>
      <c r="O4" s="78"/>
      <c r="P4" s="78"/>
      <c r="Q4" s="78"/>
      <c r="R4" s="78"/>
    </row>
    <row r="5" spans="1:256" ht="16.5">
      <c r="A5" s="87"/>
      <c r="B5" s="87"/>
      <c r="C5" s="87"/>
      <c r="D5" s="87"/>
      <c r="E5" s="87"/>
      <c r="F5" s="87"/>
      <c r="G5" s="87"/>
      <c r="H5" s="87"/>
      <c r="I5" s="87"/>
      <c r="J5" s="87"/>
      <c r="K5" s="87"/>
      <c r="L5" s="87"/>
      <c r="M5" s="78"/>
      <c r="N5" s="78"/>
      <c r="O5" s="78"/>
      <c r="P5" s="78"/>
      <c r="Q5" s="78"/>
      <c r="R5" s="78"/>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c r="A6" s="1068" t="s">
        <v>642</v>
      </c>
      <c r="B6" s="1068"/>
      <c r="C6" s="1068"/>
      <c r="D6" s="1068"/>
      <c r="E6" s="1068"/>
      <c r="F6" s="1068"/>
      <c r="G6" s="1068"/>
      <c r="H6" s="1068"/>
      <c r="I6" s="1068"/>
      <c r="J6" s="1068"/>
      <c r="K6" s="1068"/>
      <c r="L6" s="1068"/>
      <c r="M6" s="75"/>
      <c r="N6" s="75"/>
      <c r="O6" s="75"/>
      <c r="P6" s="75"/>
      <c r="Q6" s="75"/>
      <c r="R6" s="75"/>
      <c r="S6" s="75"/>
      <c r="T6" s="75"/>
      <c r="U6" s="75"/>
      <c r="V6" s="75"/>
      <c r="W6" s="75"/>
      <c r="X6" s="75"/>
      <c r="Y6" s="75"/>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c r="A7" s="962" t="s">
        <v>556</v>
      </c>
      <c r="B7" s="962"/>
      <c r="C7" s="962"/>
      <c r="D7" s="962"/>
      <c r="E7" s="962"/>
      <c r="F7" s="962"/>
      <c r="G7" s="962"/>
      <c r="H7" s="962"/>
      <c r="I7" s="962"/>
      <c r="J7" s="962"/>
      <c r="K7" s="962"/>
      <c r="L7" s="962"/>
      <c r="M7" s="35"/>
      <c r="N7" s="35"/>
      <c r="O7" s="35"/>
      <c r="P7" s="35"/>
      <c r="Q7" s="35"/>
      <c r="R7" s="35"/>
      <c r="S7" s="35"/>
      <c r="T7" s="35"/>
      <c r="U7" s="35"/>
      <c r="V7" s="35"/>
      <c r="W7" s="35"/>
      <c r="X7" s="35"/>
      <c r="Y7" s="35"/>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s="962"/>
      <c r="B8" s="962"/>
      <c r="C8" s="962"/>
      <c r="D8" s="962"/>
      <c r="E8" s="962"/>
      <c r="F8" s="962"/>
      <c r="G8" s="962"/>
      <c r="H8" s="962"/>
      <c r="I8" s="962"/>
      <c r="J8" s="962"/>
      <c r="K8" s="962"/>
      <c r="L8" s="962"/>
      <c r="M8" s="35"/>
      <c r="N8" s="35"/>
      <c r="O8" s="35"/>
      <c r="P8" s="35"/>
      <c r="Q8" s="35"/>
      <c r="R8" s="35"/>
      <c r="S8" s="35"/>
      <c r="T8" s="35"/>
      <c r="U8" s="35"/>
      <c r="V8" s="35"/>
      <c r="W8" s="35"/>
      <c r="X8" s="35"/>
      <c r="Y8" s="35"/>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6.5">
      <c r="A9" s="1039" t="s">
        <v>850</v>
      </c>
      <c r="B9" s="1039"/>
      <c r="C9" s="1039"/>
      <c r="D9" s="1039"/>
      <c r="E9" s="1039"/>
      <c r="F9" s="1039"/>
      <c r="G9" s="1039"/>
      <c r="H9" s="1039"/>
      <c r="I9" s="1039"/>
      <c r="J9" s="1039"/>
      <c r="K9" s="1039"/>
      <c r="L9" s="1039"/>
      <c r="M9" s="88"/>
      <c r="N9" s="88"/>
      <c r="O9" s="88"/>
      <c r="P9" s="88"/>
      <c r="Q9" s="88"/>
      <c r="R9" s="88"/>
      <c r="S9" s="88"/>
      <c r="T9" s="88"/>
      <c r="U9" s="88"/>
      <c r="V9" s="88"/>
      <c r="W9" s="88"/>
      <c r="X9" s="88"/>
      <c r="Y9" s="88"/>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77" customFormat="1" ht="16.5" customHeight="1">
      <c r="A10" s="1078"/>
      <c r="B10" s="1078"/>
      <c r="C10" s="1078"/>
      <c r="D10" s="1078"/>
      <c r="E10" s="1078"/>
      <c r="F10" s="1078"/>
      <c r="G10" s="1078"/>
      <c r="H10" s="1078"/>
      <c r="I10" s="1078"/>
      <c r="J10" s="1078"/>
      <c r="K10" s="1078"/>
      <c r="L10" s="1078"/>
      <c r="M10" s="1078"/>
      <c r="N10" s="1078"/>
      <c r="O10" s="1078"/>
      <c r="P10" s="1078"/>
      <c r="Q10" s="1078"/>
      <c r="R10" s="1078"/>
      <c r="S10" s="1078"/>
      <c r="T10" s="1078"/>
      <c r="U10" s="1078"/>
      <c r="V10" s="1078"/>
      <c r="W10" s="1078"/>
      <c r="X10" s="1078"/>
      <c r="Y10" s="79"/>
      <c r="Z10" s="79"/>
    </row>
    <row r="11" spans="1:256" ht="56.25" customHeight="1">
      <c r="A11" s="1135" t="s">
        <v>6</v>
      </c>
      <c r="B11" s="1135" t="s">
        <v>7</v>
      </c>
      <c r="C11" s="1135" t="s">
        <v>8</v>
      </c>
      <c r="D11" s="1132" t="s">
        <v>568</v>
      </c>
      <c r="E11" s="1132"/>
      <c r="F11" s="1132"/>
      <c r="G11" s="1135" t="s">
        <v>569</v>
      </c>
      <c r="H11" s="1135" t="s">
        <v>570</v>
      </c>
      <c r="I11" s="1135"/>
      <c r="J11" s="1135"/>
      <c r="K11" s="1135"/>
      <c r="L11" s="1135"/>
      <c r="M11" s="1140" t="s">
        <v>571</v>
      </c>
      <c r="N11" s="1140"/>
      <c r="O11" s="1140"/>
      <c r="P11" s="1140"/>
      <c r="Q11" s="1140" t="s">
        <v>572</v>
      </c>
      <c r="R11" s="1134" t="s">
        <v>573</v>
      </c>
      <c r="S11" s="1140" t="s">
        <v>574</v>
      </c>
      <c r="T11" s="1140"/>
      <c r="U11" s="1140"/>
      <c r="V11" s="1140"/>
      <c r="W11" s="1140" t="s">
        <v>575</v>
      </c>
      <c r="X11" s="1140"/>
      <c r="Y11" s="1135" t="s">
        <v>576</v>
      </c>
      <c r="Z11" s="79"/>
    </row>
    <row r="12" spans="1:256" ht="178.5" customHeight="1">
      <c r="A12" s="1135"/>
      <c r="B12" s="1135"/>
      <c r="C12" s="1135"/>
      <c r="D12" s="1135" t="s">
        <v>577</v>
      </c>
      <c r="E12" s="1135"/>
      <c r="F12" s="1135" t="s">
        <v>578</v>
      </c>
      <c r="G12" s="1135"/>
      <c r="H12" s="1135" t="s">
        <v>579</v>
      </c>
      <c r="I12" s="1135" t="s">
        <v>580</v>
      </c>
      <c r="J12" s="1135"/>
      <c r="K12" s="1135" t="s">
        <v>581</v>
      </c>
      <c r="L12" s="1135" t="s">
        <v>582</v>
      </c>
      <c r="M12" s="1134" t="s">
        <v>583</v>
      </c>
      <c r="N12" s="1134" t="s">
        <v>584</v>
      </c>
      <c r="O12" s="1134" t="s">
        <v>585</v>
      </c>
      <c r="P12" s="1134"/>
      <c r="Q12" s="1140"/>
      <c r="R12" s="1134"/>
      <c r="S12" s="1133" t="s">
        <v>586</v>
      </c>
      <c r="T12" s="1133"/>
      <c r="U12" s="1132" t="s">
        <v>587</v>
      </c>
      <c r="V12" s="1132"/>
      <c r="W12" s="1132" t="s">
        <v>588</v>
      </c>
      <c r="X12" s="1140" t="s">
        <v>589</v>
      </c>
      <c r="Y12" s="1135"/>
      <c r="Z12" s="79"/>
    </row>
    <row r="13" spans="1:256" ht="46.5" customHeight="1">
      <c r="A13" s="1135"/>
      <c r="B13" s="1135"/>
      <c r="C13" s="1135"/>
      <c r="D13" s="81" t="s">
        <v>512</v>
      </c>
      <c r="E13" s="81" t="s">
        <v>513</v>
      </c>
      <c r="F13" s="1135"/>
      <c r="G13" s="1135"/>
      <c r="H13" s="1135"/>
      <c r="I13" s="91" t="s">
        <v>514</v>
      </c>
      <c r="J13" s="91" t="s">
        <v>515</v>
      </c>
      <c r="K13" s="1135"/>
      <c r="L13" s="1135"/>
      <c r="M13" s="1134"/>
      <c r="N13" s="1134"/>
      <c r="O13" s="92" t="s">
        <v>516</v>
      </c>
      <c r="P13" s="92" t="s">
        <v>517</v>
      </c>
      <c r="Q13" s="1140"/>
      <c r="R13" s="1134"/>
      <c r="S13" s="93" t="s">
        <v>519</v>
      </c>
      <c r="T13" s="93" t="s">
        <v>520</v>
      </c>
      <c r="U13" s="93" t="s">
        <v>519</v>
      </c>
      <c r="V13" s="93" t="s">
        <v>520</v>
      </c>
      <c r="W13" s="1132"/>
      <c r="X13" s="1140"/>
      <c r="Y13" s="1135"/>
      <c r="Z13" s="79"/>
    </row>
    <row r="14" spans="1:256" ht="15" customHeight="1">
      <c r="A14" s="86">
        <v>1</v>
      </c>
      <c r="B14" s="86">
        <v>2</v>
      </c>
      <c r="C14" s="86">
        <v>3</v>
      </c>
      <c r="D14" s="86">
        <v>4</v>
      </c>
      <c r="E14" s="86">
        <v>5</v>
      </c>
      <c r="F14" s="86">
        <v>6</v>
      </c>
      <c r="G14" s="86">
        <v>7</v>
      </c>
      <c r="H14" s="86">
        <v>8</v>
      </c>
      <c r="I14" s="86">
        <v>9</v>
      </c>
      <c r="J14" s="86">
        <v>10</v>
      </c>
      <c r="K14" s="86">
        <v>11</v>
      </c>
      <c r="L14" s="86">
        <v>12</v>
      </c>
      <c r="M14" s="86">
        <v>13</v>
      </c>
      <c r="N14" s="86">
        <v>14</v>
      </c>
      <c r="O14" s="86">
        <v>15</v>
      </c>
      <c r="P14" s="86">
        <v>16</v>
      </c>
      <c r="Q14" s="86">
        <v>17</v>
      </c>
      <c r="R14" s="86">
        <v>18</v>
      </c>
      <c r="S14" s="86">
        <v>19</v>
      </c>
      <c r="T14" s="86">
        <v>20</v>
      </c>
      <c r="U14" s="86">
        <v>21</v>
      </c>
      <c r="V14" s="86">
        <v>22</v>
      </c>
      <c r="W14" s="86">
        <v>23</v>
      </c>
      <c r="X14" s="86">
        <v>24</v>
      </c>
      <c r="Y14" s="86">
        <v>25</v>
      </c>
      <c r="Z14" s="79"/>
    </row>
    <row r="15" spans="1:256">
      <c r="A15" s="94" t="s">
        <v>97</v>
      </c>
      <c r="B15" s="94" t="s">
        <v>97</v>
      </c>
      <c r="C15" s="94" t="s">
        <v>97</v>
      </c>
      <c r="D15" s="94" t="s">
        <v>97</v>
      </c>
      <c r="E15" s="94" t="s">
        <v>97</v>
      </c>
      <c r="F15" s="94" t="s">
        <v>97</v>
      </c>
      <c r="G15" s="94" t="s">
        <v>97</v>
      </c>
      <c r="H15" s="94" t="s">
        <v>97</v>
      </c>
      <c r="I15" s="94" t="s">
        <v>97</v>
      </c>
      <c r="J15" s="94" t="s">
        <v>97</v>
      </c>
      <c r="K15" s="94" t="s">
        <v>97</v>
      </c>
      <c r="L15" s="94" t="s">
        <v>97</v>
      </c>
      <c r="M15" s="94" t="s">
        <v>97</v>
      </c>
      <c r="N15" s="94" t="s">
        <v>97</v>
      </c>
      <c r="O15" s="94" t="s">
        <v>97</v>
      </c>
      <c r="P15" s="94" t="s">
        <v>97</v>
      </c>
      <c r="Q15" s="94" t="s">
        <v>97</v>
      </c>
      <c r="R15" s="94" t="s">
        <v>97</v>
      </c>
      <c r="S15" s="94" t="s">
        <v>97</v>
      </c>
      <c r="T15" s="94" t="s">
        <v>97</v>
      </c>
      <c r="U15" s="94" t="s">
        <v>97</v>
      </c>
      <c r="V15" s="94" t="s">
        <v>97</v>
      </c>
      <c r="W15" s="94" t="s">
        <v>97</v>
      </c>
      <c r="X15" s="94" t="s">
        <v>97</v>
      </c>
      <c r="Y15" s="94" t="s">
        <v>97</v>
      </c>
    </row>
  </sheetData>
  <sheetProtection selectLockedCells="1" selectUnlockedCells="1"/>
  <mergeCells count="31">
    <mergeCell ref="A10:X10"/>
    <mergeCell ref="A4:L4"/>
    <mergeCell ref="A6:L6"/>
    <mergeCell ref="A7:L7"/>
    <mergeCell ref="A8:L8"/>
    <mergeCell ref="A9:L9"/>
    <mergeCell ref="H11:L11"/>
    <mergeCell ref="D12:E12"/>
    <mergeCell ref="F12:F13"/>
    <mergeCell ref="H12:H13"/>
    <mergeCell ref="I12:J12"/>
    <mergeCell ref="K12:K13"/>
    <mergeCell ref="L12:L13"/>
    <mergeCell ref="W11:X11"/>
    <mergeCell ref="Y11:Y13"/>
    <mergeCell ref="U12:V12"/>
    <mergeCell ref="W12:W13"/>
    <mergeCell ref="X12:X13"/>
    <mergeCell ref="A11:A13"/>
    <mergeCell ref="B11:B13"/>
    <mergeCell ref="C11:C13"/>
    <mergeCell ref="D11:F11"/>
    <mergeCell ref="G11:G13"/>
    <mergeCell ref="S12:T12"/>
    <mergeCell ref="M11:P11"/>
    <mergeCell ref="Q11:Q13"/>
    <mergeCell ref="R11:R13"/>
    <mergeCell ref="S11:V11"/>
    <mergeCell ref="M12:M13"/>
    <mergeCell ref="N12:N13"/>
    <mergeCell ref="O12:P12"/>
  </mergeCells>
  <pageMargins left="0.70833333333333337" right="0.70833333333333337" top="0.74861111111111112" bottom="0.74791666666666667" header="0.31527777777777777" footer="0.51180555555555551"/>
  <pageSetup paperSize="77" scale="46" firstPageNumber="0" fitToWidth="2" orientation="landscape" horizontalDpi="300" verticalDpi="300" r:id="rId1"/>
  <headerFooter alignWithMargins="0">
    <oddHeader>&amp;C&amp;P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IV15"/>
  <sheetViews>
    <sheetView zoomScale="68" zoomScaleNormal="68" zoomScaleSheetLayoutView="90" workbookViewId="0">
      <selection activeCell="A9" sqref="A9:X9"/>
    </sheetView>
  </sheetViews>
  <sheetFormatPr defaultColWidth="9.375" defaultRowHeight="15.75"/>
  <cols>
    <col min="1" max="1" width="10.625" style="1" customWidth="1"/>
    <col min="2" max="2" width="22.75" style="1" customWidth="1"/>
    <col min="3" max="3" width="16.375" style="1" customWidth="1"/>
    <col min="4" max="4" width="21.375" style="1" customWidth="1"/>
    <col min="5" max="5" width="12.25" style="1" customWidth="1"/>
    <col min="6" max="6" width="11.625" style="1" customWidth="1"/>
    <col min="7" max="7" width="16.875" style="1" customWidth="1"/>
    <col min="8" max="8" width="18" style="1" customWidth="1"/>
    <col min="9" max="9" width="22" style="1" customWidth="1"/>
    <col min="10" max="10" width="20.75" style="1" customWidth="1"/>
    <col min="11" max="11" width="16.125" style="1" customWidth="1"/>
    <col min="12" max="12" width="15.625" style="1" customWidth="1"/>
    <col min="13" max="13" width="15" style="1" customWidth="1"/>
    <col min="14" max="14" width="25.625" style="1" customWidth="1"/>
    <col min="15" max="16" width="20.75" style="1" customWidth="1"/>
    <col min="17" max="17" width="14.875" style="76" customWidth="1"/>
    <col min="18" max="18" width="9" style="76" customWidth="1"/>
    <col min="19" max="19" width="7" style="76" customWidth="1"/>
    <col min="20" max="21" width="9.875" style="76" customWidth="1"/>
    <col min="22" max="22" width="15.125" style="1" customWidth="1"/>
    <col min="23" max="23" width="13.75" style="1" customWidth="1"/>
    <col min="24" max="24" width="13.625" style="1" customWidth="1"/>
    <col min="25" max="16384" width="9.375" style="1"/>
  </cols>
  <sheetData>
    <row r="1" spans="1:256" s="98" customFormat="1" ht="18.75" customHeight="1">
      <c r="A1" s="97"/>
      <c r="Q1" s="78"/>
      <c r="R1" s="79"/>
      <c r="S1" s="79"/>
      <c r="T1" s="79"/>
      <c r="X1" s="31" t="s">
        <v>590</v>
      </c>
    </row>
    <row r="2" spans="1:256" ht="18.75" customHeight="1">
      <c r="A2" s="97"/>
      <c r="B2" s="113"/>
      <c r="C2" s="98"/>
      <c r="D2" s="98"/>
      <c r="E2" s="98"/>
      <c r="F2" s="98"/>
      <c r="G2" s="98"/>
      <c r="H2" s="98"/>
      <c r="I2" s="98"/>
      <c r="J2" s="98"/>
      <c r="K2" s="98"/>
      <c r="L2" s="98"/>
      <c r="M2" s="98"/>
      <c r="N2" s="98"/>
      <c r="O2" s="98"/>
      <c r="P2" s="98"/>
      <c r="Q2" s="78"/>
      <c r="R2" s="79"/>
      <c r="S2" s="79"/>
      <c r="T2" s="79"/>
      <c r="U2" s="98"/>
      <c r="V2" s="98"/>
      <c r="W2" s="98"/>
      <c r="X2" s="32" t="s">
        <v>1</v>
      </c>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99"/>
      <c r="B3" s="112"/>
      <c r="C3" s="98"/>
      <c r="D3" s="98"/>
      <c r="E3" s="98"/>
      <c r="F3" s="98"/>
      <c r="G3" s="98"/>
      <c r="H3" s="98"/>
      <c r="I3" s="98"/>
      <c r="J3" s="98"/>
      <c r="K3" s="98"/>
      <c r="L3" s="98"/>
      <c r="M3" s="98"/>
      <c r="N3" s="98"/>
      <c r="O3" s="98"/>
      <c r="P3" s="98"/>
      <c r="Q3" s="78"/>
      <c r="R3" s="79"/>
      <c r="S3" s="79"/>
      <c r="T3" s="79"/>
      <c r="U3" s="98"/>
      <c r="V3" s="98"/>
      <c r="W3" s="98"/>
      <c r="X3" s="32" t="s">
        <v>591</v>
      </c>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 r="A4" s="1136" t="s">
        <v>592</v>
      </c>
      <c r="B4" s="1136"/>
      <c r="C4" s="1136"/>
      <c r="D4" s="1136"/>
      <c r="E4" s="1136"/>
      <c r="F4" s="1136"/>
      <c r="G4" s="1136"/>
      <c r="H4" s="1136"/>
      <c r="I4" s="1136"/>
      <c r="J4" s="1136"/>
      <c r="K4" s="1136"/>
      <c r="L4" s="1136"/>
      <c r="M4" s="1136"/>
      <c r="N4" s="1136"/>
      <c r="O4" s="1136"/>
      <c r="P4" s="1136"/>
      <c r="Q4" s="1136"/>
      <c r="R4" s="1136"/>
      <c r="S4" s="1136"/>
      <c r="T4" s="1136"/>
      <c r="U4" s="1136"/>
      <c r="V4" s="1136"/>
      <c r="W4" s="1136"/>
      <c r="X4" s="1136"/>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 r="A5" s="1156"/>
      <c r="B5" s="1156"/>
      <c r="C5" s="1156"/>
      <c r="D5" s="1156"/>
      <c r="E5" s="1156"/>
      <c r="F5" s="1156"/>
      <c r="G5" s="1156"/>
      <c r="H5" s="1156"/>
      <c r="I5" s="1156"/>
      <c r="J5" s="1156"/>
      <c r="K5" s="1156"/>
      <c r="L5" s="1156"/>
      <c r="M5" s="1156"/>
      <c r="N5" s="1156"/>
      <c r="O5" s="1156"/>
      <c r="P5" s="1156"/>
      <c r="Q5" s="1156"/>
      <c r="R5" s="1156"/>
      <c r="S5" s="1156"/>
      <c r="T5" s="1156"/>
      <c r="U5" s="1156"/>
      <c r="V5" s="1156"/>
      <c r="W5" s="1156"/>
      <c r="X5" s="1156"/>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c r="A6" s="1068" t="s">
        <v>804</v>
      </c>
      <c r="B6" s="1068"/>
      <c r="C6" s="1068"/>
      <c r="D6" s="1068"/>
      <c r="E6" s="1068"/>
      <c r="F6" s="1068"/>
      <c r="G6" s="1068"/>
      <c r="H6" s="1068"/>
      <c r="I6" s="1068"/>
      <c r="J6" s="1068"/>
      <c r="K6" s="1068"/>
      <c r="L6" s="1068"/>
      <c r="M6" s="1068"/>
      <c r="N6" s="1068"/>
      <c r="O6" s="1068"/>
      <c r="P6" s="1068"/>
      <c r="Q6" s="1068"/>
      <c r="R6" s="1068"/>
      <c r="S6" s="1068"/>
      <c r="T6" s="1068"/>
      <c r="U6" s="1068"/>
      <c r="V6" s="1068"/>
      <c r="W6" s="1068"/>
      <c r="X6" s="1068"/>
      <c r="Y6" s="75"/>
      <c r="Z6" s="75"/>
      <c r="AA6" s="75"/>
      <c r="AB6" s="75"/>
      <c r="AC6" s="75"/>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c r="A7" s="1068" t="s">
        <v>556</v>
      </c>
      <c r="B7" s="1068"/>
      <c r="C7" s="1068"/>
      <c r="D7" s="1068"/>
      <c r="E7" s="1068"/>
      <c r="F7" s="1068"/>
      <c r="G7" s="1068"/>
      <c r="H7" s="1068"/>
      <c r="I7" s="1068"/>
      <c r="J7" s="1068"/>
      <c r="K7" s="1068"/>
      <c r="L7" s="1068"/>
      <c r="M7" s="1068"/>
      <c r="N7" s="1068"/>
      <c r="O7" s="1068"/>
      <c r="P7" s="1068"/>
      <c r="Q7" s="1068"/>
      <c r="R7" s="1068"/>
      <c r="S7" s="1068"/>
      <c r="T7" s="1068"/>
      <c r="U7" s="1068"/>
      <c r="V7" s="1068"/>
      <c r="W7" s="1068"/>
      <c r="X7" s="1068"/>
      <c r="Y7" s="35"/>
      <c r="Z7" s="35"/>
      <c r="AA7" s="35"/>
      <c r="AB7" s="35"/>
      <c r="AC7" s="35"/>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s="962"/>
      <c r="B8" s="962"/>
      <c r="C8" s="962"/>
      <c r="D8" s="962"/>
      <c r="E8" s="962"/>
      <c r="F8" s="962"/>
      <c r="G8" s="962"/>
      <c r="H8" s="962"/>
      <c r="I8" s="962"/>
      <c r="J8" s="962"/>
      <c r="K8" s="962"/>
      <c r="L8" s="962"/>
      <c r="M8" s="962"/>
      <c r="N8" s="962"/>
      <c r="O8" s="962"/>
      <c r="P8" s="962"/>
      <c r="Q8" s="962"/>
      <c r="R8" s="962"/>
      <c r="S8" s="962"/>
      <c r="T8" s="962"/>
      <c r="U8" s="962"/>
      <c r="V8" s="962"/>
      <c r="W8" s="962"/>
      <c r="X8" s="962"/>
      <c r="Y8" s="35"/>
      <c r="Z8" s="35"/>
      <c r="AA8" s="35"/>
      <c r="AB8" s="35"/>
      <c r="AC8" s="35"/>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6.5">
      <c r="A9" s="1154" t="s">
        <v>839</v>
      </c>
      <c r="B9" s="1154"/>
      <c r="C9" s="1154"/>
      <c r="D9" s="1154"/>
      <c r="E9" s="1154"/>
      <c r="F9" s="1154"/>
      <c r="G9" s="1154"/>
      <c r="H9" s="1154"/>
      <c r="I9" s="1154"/>
      <c r="J9" s="1154"/>
      <c r="K9" s="1154"/>
      <c r="L9" s="1154"/>
      <c r="M9" s="1154"/>
      <c r="N9" s="1154"/>
      <c r="O9" s="1154"/>
      <c r="P9" s="1154"/>
      <c r="Q9" s="1154"/>
      <c r="R9" s="1154"/>
      <c r="S9" s="1154"/>
      <c r="T9" s="1154"/>
      <c r="U9" s="1154"/>
      <c r="V9" s="1154"/>
      <c r="W9" s="1154"/>
      <c r="X9" s="1154"/>
      <c r="Y9" s="88"/>
      <c r="Z9" s="88"/>
      <c r="AA9" s="88"/>
      <c r="AB9" s="88"/>
      <c r="AC9" s="88"/>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 r="A10" s="1139"/>
      <c r="B10" s="1139"/>
      <c r="C10" s="1139"/>
      <c r="D10" s="1139"/>
      <c r="E10" s="1139"/>
      <c r="F10" s="1139"/>
      <c r="G10" s="1139"/>
      <c r="H10" s="1139"/>
      <c r="I10" s="1139"/>
      <c r="J10" s="1139"/>
      <c r="K10" s="1139"/>
      <c r="L10" s="1139"/>
      <c r="M10" s="1139"/>
      <c r="N10" s="1139"/>
      <c r="O10" s="1139"/>
      <c r="P10" s="1139"/>
      <c r="Q10" s="1139"/>
      <c r="R10" s="1139"/>
      <c r="S10" s="1139"/>
      <c r="T10" s="1139"/>
      <c r="U10" s="1139"/>
      <c r="V10" s="1139"/>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97.5" customHeight="1">
      <c r="A11" s="1153" t="s">
        <v>593</v>
      </c>
      <c r="B11" s="1153" t="s">
        <v>7</v>
      </c>
      <c r="C11" s="1153" t="s">
        <v>525</v>
      </c>
      <c r="D11" s="1155" t="s">
        <v>594</v>
      </c>
      <c r="E11" s="1153" t="s">
        <v>527</v>
      </c>
      <c r="F11" s="1153" t="s">
        <v>528</v>
      </c>
      <c r="G11" s="1153" t="s">
        <v>529</v>
      </c>
      <c r="H11" s="1153" t="s">
        <v>530</v>
      </c>
      <c r="I11" s="1153"/>
      <c r="J11" s="1153"/>
      <c r="K11" s="1153"/>
      <c r="L11" s="1157" t="s">
        <v>531</v>
      </c>
      <c r="M11" s="1157"/>
      <c r="N11" s="1135" t="s">
        <v>532</v>
      </c>
      <c r="O11" s="1135" t="s">
        <v>533</v>
      </c>
      <c r="P11" s="1140" t="s">
        <v>595</v>
      </c>
      <c r="Q11" s="1155" t="s">
        <v>596</v>
      </c>
      <c r="R11" s="1140" t="s">
        <v>597</v>
      </c>
      <c r="S11" s="1140"/>
      <c r="T11" s="1140"/>
      <c r="U11" s="1140"/>
      <c r="V11" s="1153" t="s">
        <v>539</v>
      </c>
      <c r="W11" s="1153" t="s">
        <v>598</v>
      </c>
      <c r="X11" s="1153"/>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6" customFormat="1" ht="96.75" customHeight="1">
      <c r="A12" s="1153"/>
      <c r="B12" s="1153"/>
      <c r="C12" s="1153"/>
      <c r="D12" s="1155"/>
      <c r="E12" s="1153"/>
      <c r="F12" s="1153"/>
      <c r="G12" s="1153"/>
      <c r="H12" s="1153" t="s">
        <v>541</v>
      </c>
      <c r="I12" s="1153" t="s">
        <v>542</v>
      </c>
      <c r="J12" s="1153" t="s">
        <v>543</v>
      </c>
      <c r="K12" s="1153" t="s">
        <v>544</v>
      </c>
      <c r="L12" s="1157"/>
      <c r="M12" s="1157"/>
      <c r="N12" s="1135"/>
      <c r="O12" s="1135"/>
      <c r="P12" s="1140"/>
      <c r="Q12" s="1155"/>
      <c r="R12" s="1132" t="s">
        <v>586</v>
      </c>
      <c r="S12" s="1132"/>
      <c r="T12" s="1132" t="s">
        <v>587</v>
      </c>
      <c r="U12" s="1132"/>
      <c r="V12" s="1153"/>
      <c r="W12" s="1153"/>
      <c r="X12" s="1153"/>
    </row>
    <row r="13" spans="1:256" ht="111" customHeight="1">
      <c r="A13" s="1153"/>
      <c r="B13" s="1153"/>
      <c r="C13" s="1153"/>
      <c r="D13" s="1155"/>
      <c r="E13" s="1153"/>
      <c r="F13" s="1153"/>
      <c r="G13" s="1153"/>
      <c r="H13" s="1153"/>
      <c r="I13" s="1153"/>
      <c r="J13" s="1153"/>
      <c r="K13" s="1153"/>
      <c r="L13" s="81" t="s">
        <v>548</v>
      </c>
      <c r="M13" s="10" t="s">
        <v>549</v>
      </c>
      <c r="N13" s="1135"/>
      <c r="O13" s="1135"/>
      <c r="P13" s="1140"/>
      <c r="Q13" s="1155"/>
      <c r="R13" s="93" t="s">
        <v>519</v>
      </c>
      <c r="S13" s="93" t="s">
        <v>520</v>
      </c>
      <c r="T13" s="93" t="s">
        <v>519</v>
      </c>
      <c r="U13" s="93" t="s">
        <v>520</v>
      </c>
      <c r="V13" s="1153"/>
      <c r="W13" s="114" t="s">
        <v>550</v>
      </c>
      <c r="X13" s="14" t="s">
        <v>551</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4" customFormat="1">
      <c r="A14" s="103">
        <v>1</v>
      </c>
      <c r="B14" s="103">
        <v>2</v>
      </c>
      <c r="C14" s="103">
        <v>3</v>
      </c>
      <c r="D14" s="103">
        <v>4</v>
      </c>
      <c r="E14" s="103">
        <v>5</v>
      </c>
      <c r="F14" s="103">
        <v>6</v>
      </c>
      <c r="G14" s="103">
        <v>7</v>
      </c>
      <c r="H14" s="103">
        <v>8</v>
      </c>
      <c r="I14" s="103">
        <v>9</v>
      </c>
      <c r="J14" s="103">
        <v>10</v>
      </c>
      <c r="K14" s="103">
        <v>11</v>
      </c>
      <c r="L14" s="103">
        <v>12</v>
      </c>
      <c r="M14" s="103">
        <v>13</v>
      </c>
      <c r="N14" s="103">
        <v>14</v>
      </c>
      <c r="O14" s="103">
        <v>15</v>
      </c>
      <c r="P14" s="103">
        <v>16</v>
      </c>
      <c r="Q14" s="103">
        <v>17</v>
      </c>
      <c r="R14" s="103">
        <v>18</v>
      </c>
      <c r="S14" s="103">
        <v>19</v>
      </c>
      <c r="T14" s="103">
        <v>20</v>
      </c>
      <c r="U14" s="103">
        <v>21</v>
      </c>
      <c r="V14" s="103">
        <v>22</v>
      </c>
      <c r="W14" s="103">
        <v>23</v>
      </c>
      <c r="X14" s="103">
        <v>24</v>
      </c>
    </row>
    <row r="15" spans="1:256">
      <c r="A15" s="115" t="s">
        <v>97</v>
      </c>
      <c r="B15" s="115" t="s">
        <v>97</v>
      </c>
      <c r="C15" s="115" t="s">
        <v>97</v>
      </c>
      <c r="D15" s="115" t="s">
        <v>97</v>
      </c>
      <c r="E15" s="115" t="s">
        <v>97</v>
      </c>
      <c r="F15" s="115" t="s">
        <v>97</v>
      </c>
      <c r="G15" s="115" t="s">
        <v>97</v>
      </c>
      <c r="H15" s="115" t="s">
        <v>97</v>
      </c>
      <c r="I15" s="115" t="s">
        <v>97</v>
      </c>
      <c r="J15" s="115" t="s">
        <v>97</v>
      </c>
      <c r="K15" s="115" t="s">
        <v>97</v>
      </c>
      <c r="L15" s="115" t="s">
        <v>97</v>
      </c>
      <c r="M15" s="115" t="s">
        <v>97</v>
      </c>
      <c r="N15" s="115" t="s">
        <v>97</v>
      </c>
      <c r="O15" s="115" t="s">
        <v>97</v>
      </c>
      <c r="P15" s="115" t="s">
        <v>97</v>
      </c>
      <c r="Q15" s="115" t="s">
        <v>97</v>
      </c>
      <c r="R15" s="115" t="s">
        <v>97</v>
      </c>
      <c r="S15" s="115" t="s">
        <v>97</v>
      </c>
      <c r="T15" s="115" t="s">
        <v>97</v>
      </c>
      <c r="U15" s="115" t="s">
        <v>97</v>
      </c>
      <c r="V15" s="115" t="s">
        <v>97</v>
      </c>
      <c r="W15" s="115" t="s">
        <v>97</v>
      </c>
      <c r="X15" s="115" t="s">
        <v>97</v>
      </c>
    </row>
  </sheetData>
  <sheetProtection selectLockedCells="1" selectUnlockedCells="1"/>
  <mergeCells count="29">
    <mergeCell ref="T12:U12"/>
    <mergeCell ref="N11:N13"/>
    <mergeCell ref="P11:P13"/>
    <mergeCell ref="C11:C13"/>
    <mergeCell ref="D11:D13"/>
    <mergeCell ref="H11:K11"/>
    <mergeCell ref="E11:E13"/>
    <mergeCell ref="L11:M12"/>
    <mergeCell ref="A4:X4"/>
    <mergeCell ref="A5:X5"/>
    <mergeCell ref="A6:X6"/>
    <mergeCell ref="A7:X7"/>
    <mergeCell ref="A8:X8"/>
    <mergeCell ref="A10:V10"/>
    <mergeCell ref="O11:O13"/>
    <mergeCell ref="V11:V13"/>
    <mergeCell ref="A9:X9"/>
    <mergeCell ref="Q11:Q13"/>
    <mergeCell ref="R11:U11"/>
    <mergeCell ref="A11:A13"/>
    <mergeCell ref="B11:B13"/>
    <mergeCell ref="F11:F13"/>
    <mergeCell ref="G11:G13"/>
    <mergeCell ref="J12:J13"/>
    <mergeCell ref="K12:K13"/>
    <mergeCell ref="R12:S12"/>
    <mergeCell ref="W11:X12"/>
    <mergeCell ref="H12:H13"/>
    <mergeCell ref="I12:I13"/>
  </mergeCells>
  <pageMargins left="0.70833333333333337" right="0.70833333333333337" top="0.74861111111111112" bottom="0.74791666666666667" header="0.31527777777777777" footer="0.51180555555555551"/>
  <pageSetup paperSize="77" scale="32" firstPageNumber="0" orientation="landscape" horizontalDpi="300" verticalDpi="300" r:id="rId1"/>
  <headerFooter alignWithMargins="0">
    <oddHeader>&amp;C&amp;P</oddHeader>
  </headerFooter>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IU77"/>
  <sheetViews>
    <sheetView zoomScale="68" zoomScaleNormal="68" zoomScaleSheetLayoutView="80" workbookViewId="0">
      <selection activeCell="H16" sqref="H16"/>
    </sheetView>
  </sheetViews>
  <sheetFormatPr defaultColWidth="9.375" defaultRowHeight="15.75"/>
  <cols>
    <col min="1" max="1" width="5" style="76" customWidth="1"/>
    <col min="2" max="2" width="39.125" style="76" customWidth="1"/>
    <col min="3" max="3" width="26.75" style="76" customWidth="1"/>
    <col min="4" max="4" width="34.875" style="76" customWidth="1"/>
    <col min="5" max="5" width="10.5" style="76" customWidth="1"/>
    <col min="6" max="6" width="10.25" style="76" customWidth="1"/>
    <col min="7" max="7" width="9.75" style="76" customWidth="1"/>
    <col min="8" max="16384" width="9.375" style="76"/>
  </cols>
  <sheetData>
    <row r="1" spans="1:255" ht="18.75">
      <c r="A1"/>
      <c r="B1"/>
      <c r="C1"/>
      <c r="D1"/>
      <c r="E1"/>
      <c r="F1"/>
      <c r="G1"/>
      <c r="H1" s="31" t="s">
        <v>599</v>
      </c>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8.75">
      <c r="A2"/>
      <c r="B2"/>
      <c r="C2"/>
      <c r="D2"/>
      <c r="E2"/>
      <c r="F2"/>
      <c r="G2"/>
      <c r="H2" s="32" t="s">
        <v>1</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18.75">
      <c r="A3"/>
      <c r="B3"/>
      <c r="C3"/>
      <c r="D3"/>
      <c r="E3"/>
      <c r="F3"/>
      <c r="G3"/>
      <c r="H3" s="32" t="s">
        <v>566</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79" customFormat="1" ht="18.75">
      <c r="A4" s="116"/>
      <c r="H4" s="32"/>
    </row>
    <row r="5" spans="1:255" ht="15.75" customHeight="1">
      <c r="A5" s="1161" t="s">
        <v>600</v>
      </c>
      <c r="B5" s="1161"/>
      <c r="C5" s="1161"/>
      <c r="D5" s="1161"/>
      <c r="E5" s="1161"/>
      <c r="F5" s="1161"/>
      <c r="G5" s="1161"/>
      <c r="H5" s="1161"/>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c r="A6" s="117"/>
      <c r="B6" s="118"/>
      <c r="C6" s="118"/>
      <c r="D6" s="118"/>
      <c r="E6" s="118"/>
      <c r="F6" s="118"/>
      <c r="G6" s="118"/>
      <c r="H6" s="118"/>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79" customFormat="1">
      <c r="A7" s="1068" t="s">
        <v>805</v>
      </c>
      <c r="B7" s="1068"/>
      <c r="C7" s="1068"/>
      <c r="D7" s="1068"/>
      <c r="E7" s="1068"/>
      <c r="F7" s="1068"/>
      <c r="G7" s="1068"/>
      <c r="H7" s="1068"/>
      <c r="I7" s="75"/>
      <c r="J7" s="75"/>
      <c r="K7" s="75"/>
      <c r="L7" s="75"/>
      <c r="M7" s="75"/>
      <c r="N7" s="75"/>
      <c r="O7" s="108"/>
      <c r="P7" s="78"/>
    </row>
    <row r="8" spans="1:255">
      <c r="A8" s="962" t="s">
        <v>556</v>
      </c>
      <c r="B8" s="962"/>
      <c r="C8" s="962"/>
      <c r="D8" s="962"/>
      <c r="E8" s="962"/>
      <c r="F8" s="962"/>
      <c r="G8" s="962"/>
      <c r="H8" s="962"/>
      <c r="I8" s="35"/>
      <c r="J8" s="35"/>
      <c r="K8" s="35"/>
      <c r="L8" s="35"/>
      <c r="M8" s="35"/>
      <c r="N8" s="35"/>
      <c r="O8" s="108"/>
      <c r="P8" s="7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c r="A9" s="962"/>
      <c r="B9" s="962"/>
      <c r="C9" s="962"/>
      <c r="D9" s="962"/>
      <c r="E9" s="962"/>
      <c r="F9" s="962"/>
      <c r="G9" s="962"/>
      <c r="H9" s="962"/>
      <c r="I9" s="52"/>
      <c r="J9" s="52"/>
      <c r="K9" s="52"/>
      <c r="L9" s="52"/>
      <c r="M9" s="52"/>
      <c r="N9" s="52"/>
      <c r="O9" s="108"/>
      <c r="P9" s="78"/>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c r="A10" s="960" t="s">
        <v>851</v>
      </c>
      <c r="B10" s="960"/>
      <c r="C10" s="960"/>
      <c r="D10" s="960"/>
      <c r="E10" s="960"/>
      <c r="F10" s="960"/>
      <c r="G10" s="960"/>
      <c r="H10" s="96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119" customFormat="1" ht="15">
      <c r="B11" s="79"/>
      <c r="C11" s="79"/>
      <c r="D11" s="79"/>
      <c r="E11" s="79"/>
      <c r="F11" s="79"/>
    </row>
    <row r="12" spans="1:255" s="121" customFormat="1" ht="34.5" customHeight="1">
      <c r="A12" s="1158" t="s">
        <v>521</v>
      </c>
      <c r="B12" s="1132" t="s">
        <v>601</v>
      </c>
      <c r="C12" s="1132" t="s">
        <v>602</v>
      </c>
      <c r="D12" s="1159" t="s">
        <v>603</v>
      </c>
      <c r="E12" s="1160" t="s">
        <v>604</v>
      </c>
      <c r="F12" s="1160"/>
      <c r="G12" s="1160"/>
      <c r="H12" s="1160"/>
      <c r="I12" s="1160"/>
    </row>
    <row r="13" spans="1:255" s="119" customFormat="1" ht="34.5" customHeight="1">
      <c r="A13" s="1158"/>
      <c r="B13" s="1132"/>
      <c r="C13" s="1132"/>
      <c r="D13" s="1159"/>
      <c r="E13" s="577" t="s">
        <v>924</v>
      </c>
      <c r="F13" s="577" t="s">
        <v>925</v>
      </c>
      <c r="G13" s="577" t="s">
        <v>938</v>
      </c>
      <c r="H13" s="577" t="s">
        <v>939</v>
      </c>
      <c r="I13" s="514" t="s">
        <v>940</v>
      </c>
    </row>
    <row r="14" spans="1:255" ht="15.75" customHeight="1">
      <c r="A14" s="120">
        <v>1</v>
      </c>
      <c r="B14" s="84">
        <v>2</v>
      </c>
      <c r="C14" s="120">
        <v>3</v>
      </c>
      <c r="D14" s="151">
        <v>4</v>
      </c>
      <c r="E14" s="205" t="s">
        <v>63</v>
      </c>
      <c r="F14" s="206" t="s">
        <v>64</v>
      </c>
      <c r="G14" s="205" t="s">
        <v>65</v>
      </c>
      <c r="H14" s="206" t="s">
        <v>66</v>
      </c>
      <c r="I14" s="206" t="s">
        <v>67</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78" customFormat="1" ht="82.5" customHeight="1">
      <c r="A15" s="199">
        <v>1</v>
      </c>
      <c r="B15" s="122" t="s">
        <v>605</v>
      </c>
      <c r="C15" s="201" t="s">
        <v>801</v>
      </c>
      <c r="D15" s="204" t="s">
        <v>802</v>
      </c>
      <c r="E15" s="202">
        <v>1.034</v>
      </c>
      <c r="F15" s="202">
        <v>1.04</v>
      </c>
      <c r="G15" s="202">
        <v>1.04</v>
      </c>
      <c r="H15" s="202">
        <v>1.04</v>
      </c>
      <c r="I15" s="202">
        <v>1.04</v>
      </c>
    </row>
    <row r="16" spans="1:255" s="78" customFormat="1" ht="9" customHeight="1">
      <c r="A16" s="123"/>
      <c r="B16" s="122"/>
      <c r="C16" s="122"/>
      <c r="D16" s="203"/>
      <c r="E16" s="207"/>
      <c r="F16" s="207"/>
      <c r="G16" s="208"/>
      <c r="H16" s="209"/>
      <c r="I16" s="573"/>
    </row>
    <row r="17" ht="9" customHeight="1"/>
    <row r="20" ht="51.75" customHeight="1"/>
    <row r="21" ht="31.5" customHeight="1"/>
    <row r="22" ht="49.5" customHeight="1"/>
    <row r="23" ht="49.5" customHeight="1"/>
    <row r="24" ht="29.25" customHeight="1"/>
    <row r="27" ht="43.5" customHeight="1"/>
    <row r="28" ht="15.75" customHeight="1"/>
    <row r="29" ht="45" customHeight="1"/>
    <row r="30" ht="46.5" customHeight="1"/>
    <row r="31" ht="52.5" customHeight="1"/>
    <row r="32" ht="30" customHeight="1"/>
    <row r="33" ht="15.75" customHeight="1"/>
    <row r="34" ht="15.75" customHeight="1"/>
    <row r="35" ht="15.75" customHeight="1"/>
    <row r="36" ht="15.75" customHeight="1"/>
    <row r="37" ht="42.75" customHeight="1"/>
    <row r="38" ht="43.5" customHeight="1"/>
    <row r="39" ht="54" customHeight="1"/>
    <row r="40" ht="15.75" customHeight="1"/>
    <row r="41" ht="50.25" customHeight="1"/>
    <row r="42" ht="34.5" customHeight="1"/>
    <row r="43" ht="15.75" customHeight="1"/>
    <row r="44" ht="15.75" customHeight="1"/>
    <row r="45" ht="35.25" customHeight="1"/>
    <row r="46" ht="45" customHeight="1"/>
    <row r="47" ht="78.75" customHeight="1"/>
    <row r="48" ht="45.75" customHeight="1"/>
    <row r="49" ht="102" customHeight="1"/>
    <row r="50" ht="54.75" customHeight="1"/>
    <row r="53" ht="38.25" customHeight="1"/>
    <row r="54" ht="15.75" customHeight="1"/>
    <row r="55" ht="15.75" customHeight="1"/>
    <row r="56" ht="15.75" customHeight="1"/>
    <row r="57" ht="102" customHeight="1"/>
    <row r="58" ht="57.75" customHeight="1"/>
    <row r="59" ht="48" customHeight="1"/>
    <row r="60" ht="15.75" customHeight="1"/>
    <row r="61" ht="30.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45" customHeight="1"/>
    <row r="77" ht="19.5" customHeight="1"/>
  </sheetData>
  <sheetProtection selectLockedCells="1" selectUnlockedCells="1"/>
  <mergeCells count="10">
    <mergeCell ref="A5:H5"/>
    <mergeCell ref="A7:H7"/>
    <mergeCell ref="A8:H8"/>
    <mergeCell ref="A9:H9"/>
    <mergeCell ref="A10:H10"/>
    <mergeCell ref="A12:A13"/>
    <mergeCell ref="B12:B13"/>
    <mergeCell ref="C12:C13"/>
    <mergeCell ref="D12:D13"/>
    <mergeCell ref="E12:I12"/>
  </mergeCells>
  <pageMargins left="0.70833333333333337" right="0.70833333333333337" top="0.74791666666666667" bottom="0.74791666666666667" header="0.51180555555555551" footer="0.51180555555555551"/>
  <pageSetup paperSize="77" scale="79" firstPageNumber="0"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IU19"/>
  <sheetViews>
    <sheetView zoomScale="68" zoomScaleNormal="68" zoomScaleSheetLayoutView="90" workbookViewId="0">
      <selection activeCell="F35" sqref="F35"/>
    </sheetView>
  </sheetViews>
  <sheetFormatPr defaultColWidth="9.375" defaultRowHeight="15.75"/>
  <cols>
    <col min="1" max="1" width="7.5" style="28" customWidth="1"/>
    <col min="2" max="2" width="51.875" style="28" customWidth="1"/>
    <col min="3" max="3" width="12" style="28" customWidth="1"/>
    <col min="4" max="4" width="14.125" style="28" customWidth="1"/>
    <col min="5" max="5" width="14.25" style="28" customWidth="1"/>
    <col min="6" max="6" width="10.125" style="28" customWidth="1"/>
    <col min="7" max="7" width="11.5" style="28" customWidth="1"/>
    <col min="8" max="8" width="11.125" customWidth="1"/>
    <col min="9" max="9" width="5.125" customWidth="1"/>
    <col min="10" max="10" width="4.875" customWidth="1"/>
    <col min="11" max="11" width="4.5" style="28" customWidth="1"/>
    <col min="12" max="12" width="4.375" style="28" customWidth="1"/>
    <col min="13" max="13" width="6" style="28" customWidth="1"/>
    <col min="14" max="14" width="6.5" style="28" customWidth="1"/>
    <col min="15" max="15" width="4.75" style="28" customWidth="1"/>
    <col min="16" max="16" width="4.5" style="28" customWidth="1"/>
    <col min="17" max="18" width="3.5" style="28" customWidth="1"/>
    <col min="19" max="19" width="4.25" style="28" customWidth="1"/>
    <col min="20" max="22" width="6" style="28" customWidth="1"/>
    <col min="23" max="23" width="4" style="28" customWidth="1"/>
    <col min="24" max="24" width="4.625" style="28" customWidth="1"/>
    <col min="25" max="25" width="4" style="28" customWidth="1"/>
    <col min="26" max="26" width="4.5" style="28" customWidth="1"/>
    <col min="27" max="29" width="6" style="28" customWidth="1"/>
    <col min="30" max="30" width="6.375" style="28" customWidth="1"/>
    <col min="31" max="31" width="6" style="28" customWidth="1"/>
    <col min="32" max="32" width="6.75" style="28" customWidth="1"/>
    <col min="33" max="33" width="3.625" style="28" customWidth="1"/>
    <col min="34" max="34" width="6" style="28" customWidth="1"/>
    <col min="35" max="35" width="16.875" style="28" customWidth="1"/>
    <col min="36" max="36" width="22.125" style="28" customWidth="1"/>
    <col min="37" max="37" width="13.125" style="28" customWidth="1"/>
    <col min="38" max="38" width="23.375" style="28" customWidth="1"/>
    <col min="39" max="39" width="11.375" style="28" customWidth="1"/>
    <col min="40" max="40" width="18.125" style="28" customWidth="1"/>
    <col min="41" max="42" width="4.25" style="28" customWidth="1"/>
    <col min="43" max="43" width="3.875" style="28" customWidth="1"/>
    <col min="44" max="44" width="4" style="28" customWidth="1"/>
    <col min="45" max="45" width="4.625" style="28" customWidth="1"/>
    <col min="46" max="46" width="5.125" style="28" customWidth="1"/>
    <col min="47" max="47" width="5.75" style="28" customWidth="1"/>
    <col min="48" max="48" width="6" style="28" customWidth="1"/>
    <col min="49" max="49" width="5.75" style="28" customWidth="1"/>
    <col min="50" max="51" width="5.125" style="28" customWidth="1"/>
    <col min="52" max="52" width="13.375" style="28" customWidth="1"/>
    <col min="53" max="62" width="5.125" style="28" customWidth="1"/>
    <col min="63" max="16384" width="9.375" style="28"/>
  </cols>
  <sheetData>
    <row r="1" spans="1:255">
      <c r="A1"/>
      <c r="B1"/>
      <c r="C1"/>
      <c r="D1"/>
      <c r="F1"/>
      <c r="G1" s="2" t="s">
        <v>606</v>
      </c>
      <c r="K1" s="38"/>
      <c r="L1" s="30"/>
      <c r="M1" s="30"/>
      <c r="N1" s="30"/>
      <c r="O1" s="30"/>
      <c r="P1" s="30"/>
      <c r="Q1" s="30"/>
      <c r="R1" s="30"/>
      <c r="S1" s="30"/>
      <c r="T1" s="30"/>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c r="A2"/>
      <c r="B2"/>
      <c r="C2"/>
      <c r="D2"/>
      <c r="F2"/>
      <c r="G2" s="4" t="s">
        <v>1</v>
      </c>
      <c r="K2" s="38"/>
      <c r="L2" s="30"/>
      <c r="M2" s="30"/>
      <c r="N2" s="30"/>
      <c r="O2" s="30"/>
      <c r="P2" s="30"/>
      <c r="Q2" s="30"/>
      <c r="R2" s="30"/>
      <c r="S2" s="30"/>
      <c r="T2" s="30"/>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c r="A3"/>
      <c r="B3"/>
      <c r="C3"/>
      <c r="D3"/>
      <c r="F3"/>
      <c r="G3" s="4" t="s">
        <v>2</v>
      </c>
      <c r="K3" s="38"/>
      <c r="L3" s="30"/>
      <c r="M3" s="30"/>
      <c r="N3" s="30"/>
      <c r="O3" s="30"/>
      <c r="P3" s="30"/>
      <c r="Q3" s="30"/>
      <c r="R3" s="30"/>
      <c r="S3" s="30"/>
      <c r="T3" s="30"/>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75">
      <c r="A4"/>
      <c r="B4"/>
      <c r="C4"/>
      <c r="D4"/>
      <c r="E4" s="32"/>
      <c r="F4"/>
      <c r="G4"/>
      <c r="K4" s="38"/>
      <c r="L4" s="30"/>
      <c r="M4" s="30"/>
      <c r="N4" s="30"/>
      <c r="O4" s="30"/>
      <c r="P4" s="30"/>
      <c r="Q4" s="30"/>
      <c r="R4" s="30"/>
      <c r="S4" s="30"/>
      <c r="T4" s="30"/>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2.25" customHeight="1">
      <c r="A5" s="1165" t="s">
        <v>607</v>
      </c>
      <c r="B5" s="1165"/>
      <c r="C5" s="1165"/>
      <c r="D5" s="1165"/>
      <c r="E5" s="1165"/>
      <c r="F5"/>
      <c r="G5"/>
      <c r="K5" s="38"/>
      <c r="L5" s="30"/>
      <c r="M5" s="30"/>
      <c r="N5" s="30"/>
      <c r="O5" s="30"/>
      <c r="P5" s="30"/>
      <c r="Q5" s="30"/>
      <c r="R5" s="30"/>
      <c r="S5" s="30"/>
      <c r="T5" s="30"/>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c r="A6"/>
      <c r="B6"/>
      <c r="C6"/>
      <c r="D6"/>
      <c r="E6"/>
      <c r="F6" s="30"/>
      <c r="G6" s="30"/>
      <c r="K6" s="55"/>
      <c r="L6" s="55"/>
      <c r="M6" s="55"/>
      <c r="N6" s="55"/>
      <c r="O6" s="55"/>
      <c r="P6" s="55"/>
      <c r="Q6" s="55"/>
      <c r="R6" s="55"/>
      <c r="S6" s="55"/>
      <c r="T6" s="55"/>
      <c r="U6" s="55"/>
      <c r="V6" s="55"/>
      <c r="W6" s="55"/>
      <c r="X6" s="55"/>
      <c r="Y6" s="30"/>
      <c r="Z6" s="55"/>
      <c r="AA6" s="30"/>
      <c r="AB6" s="30"/>
      <c r="AC6" s="30"/>
      <c r="AD6" s="30"/>
      <c r="AE6" s="30"/>
      <c r="AF6" s="30"/>
      <c r="AG6" s="30"/>
      <c r="AH6" s="30"/>
      <c r="AI6" s="30"/>
      <c r="AJ6" s="30"/>
      <c r="AK6" s="30"/>
      <c r="AL6" s="30"/>
      <c r="AM6" s="30"/>
      <c r="AN6" s="30"/>
      <c r="AO6" s="30"/>
      <c r="AP6" s="30"/>
      <c r="AQ6" s="30"/>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8.75">
      <c r="A7" s="1068" t="s">
        <v>653</v>
      </c>
      <c r="B7" s="1068"/>
      <c r="C7" s="1068"/>
      <c r="D7" s="1068"/>
      <c r="E7" s="1068"/>
      <c r="F7" s="75"/>
      <c r="G7" s="75"/>
      <c r="K7" s="55"/>
      <c r="L7" s="55"/>
      <c r="M7" s="55"/>
      <c r="N7" s="55"/>
      <c r="O7" s="55"/>
      <c r="P7" s="55"/>
      <c r="Q7" s="55"/>
      <c r="R7" s="55"/>
      <c r="S7" s="55"/>
      <c r="T7" s="55"/>
      <c r="U7" s="55"/>
      <c r="V7" s="55"/>
      <c r="W7" s="55"/>
      <c r="X7" s="55"/>
      <c r="Y7" s="30"/>
      <c r="Z7" s="55"/>
      <c r="AA7" s="30"/>
      <c r="AB7" s="30"/>
      <c r="AC7" s="30"/>
      <c r="AD7" s="30"/>
      <c r="AE7" s="30"/>
      <c r="AF7" s="30"/>
      <c r="AG7" s="30"/>
      <c r="AH7" s="30"/>
      <c r="AI7" s="30"/>
      <c r="AJ7" s="30"/>
      <c r="AK7" s="30"/>
      <c r="AL7" s="30"/>
      <c r="AM7" s="30"/>
      <c r="AN7" s="30"/>
      <c r="AO7" s="30"/>
      <c r="AP7" s="30"/>
      <c r="AQ7" s="30"/>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c r="A8" s="1068" t="s">
        <v>4</v>
      </c>
      <c r="B8" s="1068"/>
      <c r="C8" s="1068"/>
      <c r="D8" s="1068"/>
      <c r="E8" s="1068"/>
      <c r="F8" s="96"/>
      <c r="G8" s="96"/>
      <c r="K8" s="55"/>
      <c r="L8" s="55"/>
      <c r="M8" s="55"/>
      <c r="N8" s="55"/>
      <c r="O8" s="55"/>
      <c r="P8" s="55"/>
      <c r="Q8" s="55"/>
      <c r="R8" s="55"/>
      <c r="S8" s="55"/>
      <c r="T8" s="55"/>
      <c r="U8" s="55"/>
      <c r="V8" s="55"/>
      <c r="W8" s="55"/>
      <c r="X8" s="55"/>
      <c r="Y8" s="30"/>
      <c r="Z8" s="55"/>
      <c r="AA8" s="30"/>
      <c r="AB8" s="30"/>
      <c r="AC8" s="30"/>
      <c r="AD8" s="30"/>
      <c r="AE8" s="30"/>
      <c r="AF8" s="30"/>
      <c r="AG8" s="30"/>
      <c r="AH8" s="30"/>
      <c r="AI8" s="30"/>
      <c r="AJ8" s="30"/>
      <c r="AK8" s="30"/>
      <c r="AL8" s="30"/>
      <c r="AM8" s="30"/>
      <c r="AN8" s="30"/>
      <c r="AO8" s="30"/>
      <c r="AP8" s="30"/>
      <c r="AQ8" s="30"/>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c r="A9" s="30"/>
      <c r="B9" s="30"/>
      <c r="C9" s="30"/>
      <c r="D9" s="30"/>
      <c r="E9" s="30"/>
      <c r="F9" s="30"/>
      <c r="G9" s="30"/>
      <c r="K9" s="55"/>
      <c r="L9" s="55"/>
      <c r="M9" s="55"/>
      <c r="N9" s="55"/>
      <c r="O9" s="55"/>
      <c r="P9" s="55"/>
      <c r="Q9" s="55"/>
      <c r="R9" s="55"/>
      <c r="S9" s="55"/>
      <c r="T9" s="55"/>
      <c r="U9" s="55"/>
      <c r="V9" s="55"/>
      <c r="W9" s="55"/>
      <c r="X9" s="55"/>
      <c r="Y9" s="30"/>
      <c r="Z9" s="55"/>
      <c r="AA9" s="30"/>
      <c r="AB9" s="30"/>
      <c r="AC9" s="30"/>
      <c r="AD9" s="30"/>
      <c r="AE9" s="30"/>
      <c r="AF9" s="30"/>
      <c r="AG9" s="30"/>
      <c r="AH9" s="30"/>
      <c r="AI9" s="30"/>
      <c r="AJ9" s="30"/>
      <c r="AK9" s="30"/>
      <c r="AL9" s="30"/>
      <c r="AM9" s="30"/>
      <c r="AN9" s="30"/>
      <c r="AO9" s="30"/>
      <c r="AP9" s="30"/>
      <c r="AQ9" s="30"/>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6.25" customHeight="1">
      <c r="A10" s="960" t="s">
        <v>839</v>
      </c>
      <c r="B10" s="960"/>
      <c r="C10" s="960"/>
      <c r="D10" s="960"/>
      <c r="E10" s="960"/>
      <c r="F10" s="54"/>
      <c r="G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 customHeight="1">
      <c r="A11" s="51"/>
      <c r="B11" s="51"/>
      <c r="C11" s="51"/>
      <c r="D11" s="51"/>
      <c r="E11" s="51"/>
      <c r="F11" s="54"/>
      <c r="G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8" customHeight="1">
      <c r="A12" s="1071" t="s">
        <v>811</v>
      </c>
      <c r="B12" s="1071"/>
      <c r="C12" s="1071"/>
      <c r="D12" s="1071"/>
      <c r="E12" s="1071"/>
      <c r="F12" s="56"/>
      <c r="G12" s="56"/>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3.5" customHeight="1">
      <c r="A13" s="56" t="s">
        <v>608</v>
      </c>
      <c r="B13" s="56"/>
      <c r="C13" s="56"/>
      <c r="D13" s="56"/>
      <c r="E13" s="56"/>
      <c r="F13" s="56"/>
      <c r="G13" s="56"/>
      <c r="K13"/>
      <c r="L13"/>
      <c r="M13"/>
      <c r="N13"/>
      <c r="O13"/>
      <c r="P13"/>
      <c r="Q13"/>
      <c r="R13"/>
      <c r="S13"/>
      <c r="T13"/>
      <c r="U13"/>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36" customHeight="1">
      <c r="A14" s="1162" t="s">
        <v>521</v>
      </c>
      <c r="B14" s="1163" t="s">
        <v>609</v>
      </c>
      <c r="C14" s="1164" t="s">
        <v>610</v>
      </c>
      <c r="D14" s="1166" t="s">
        <v>611</v>
      </c>
      <c r="E14" s="1166"/>
      <c r="F14" s="1166"/>
      <c r="G14" s="1166"/>
      <c r="H14" s="1166"/>
      <c r="I14" s="143"/>
      <c r="J14" s="143"/>
      <c r="K14" s="143"/>
      <c r="L14" s="143"/>
      <c r="M14" s="143"/>
      <c r="N14" s="143"/>
      <c r="O14" s="143"/>
      <c r="P14" s="143"/>
      <c r="Q14" s="143"/>
      <c r="R14"/>
      <c r="S14"/>
      <c r="T14"/>
      <c r="U14"/>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c r="A15" s="1162"/>
      <c r="B15" s="1163"/>
      <c r="C15" s="1163"/>
      <c r="D15" s="578" t="s">
        <v>924</v>
      </c>
      <c r="E15" s="578" t="s">
        <v>925</v>
      </c>
      <c r="F15" s="579" t="s">
        <v>938</v>
      </c>
      <c r="G15" s="579" t="s">
        <v>939</v>
      </c>
      <c r="H15" s="577" t="s">
        <v>940</v>
      </c>
      <c r="K15"/>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c r="A16" s="60">
        <v>1</v>
      </c>
      <c r="B16" s="124">
        <v>2</v>
      </c>
      <c r="C16" s="153">
        <v>3</v>
      </c>
      <c r="D16" s="153">
        <v>4</v>
      </c>
      <c r="E16" s="154">
        <v>5</v>
      </c>
      <c r="F16" s="580">
        <v>6</v>
      </c>
      <c r="G16" s="580">
        <v>7</v>
      </c>
      <c r="H16" s="592">
        <v>8</v>
      </c>
      <c r="K16"/>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44" s="42" customFormat="1" ht="31.5">
      <c r="A17" s="125">
        <v>1</v>
      </c>
      <c r="B17" s="126" t="s">
        <v>1025</v>
      </c>
      <c r="C17" s="127" t="s">
        <v>612</v>
      </c>
      <c r="D17" s="581">
        <v>0.30499999999999999</v>
      </c>
      <c r="E17" s="581">
        <v>0.30099999999999999</v>
      </c>
      <c r="F17" s="581">
        <v>0.29599999999999999</v>
      </c>
      <c r="G17" s="581">
        <v>0.29199999999999998</v>
      </c>
      <c r="H17" s="593">
        <v>0.28699999999999998</v>
      </c>
      <c r="I17"/>
      <c r="J17"/>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row>
    <row r="18" spans="1:44" s="42" customFormat="1" ht="31.5">
      <c r="A18" s="125">
        <v>2</v>
      </c>
      <c r="B18" s="126" t="s">
        <v>1026</v>
      </c>
      <c r="C18" s="127" t="s">
        <v>612</v>
      </c>
      <c r="D18" s="152">
        <v>0.13</v>
      </c>
      <c r="E18" s="152">
        <v>0.128</v>
      </c>
      <c r="F18" s="581">
        <v>0.126</v>
      </c>
      <c r="G18" s="581">
        <v>0.124</v>
      </c>
      <c r="H18" s="593">
        <v>0.122</v>
      </c>
      <c r="I18"/>
      <c r="J18"/>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4" ht="31.5">
      <c r="A19" s="125">
        <v>3</v>
      </c>
      <c r="B19" s="126" t="s">
        <v>613</v>
      </c>
      <c r="C19" s="127" t="s">
        <v>612</v>
      </c>
      <c r="D19" s="152">
        <v>1</v>
      </c>
      <c r="E19" s="152">
        <v>1</v>
      </c>
      <c r="F19" s="581">
        <v>1</v>
      </c>
      <c r="G19" s="581">
        <v>1</v>
      </c>
      <c r="H19" s="593">
        <v>1</v>
      </c>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row>
  </sheetData>
  <sheetProtection selectLockedCells="1" selectUnlockedCells="1"/>
  <mergeCells count="9">
    <mergeCell ref="A14:A15"/>
    <mergeCell ref="B14:B15"/>
    <mergeCell ref="C14:C15"/>
    <mergeCell ref="A5:E5"/>
    <mergeCell ref="A7:E7"/>
    <mergeCell ref="A8:E8"/>
    <mergeCell ref="A10:E10"/>
    <mergeCell ref="A12:E12"/>
    <mergeCell ref="D14:H14"/>
  </mergeCells>
  <pageMargins left="0.70833333333333337" right="0.70833333333333337" top="0.74791666666666667" bottom="0.74791666666666667" header="0.51180555555555551" footer="0.51180555555555551"/>
  <pageSetup paperSize="9" scale="46" firstPageNumber="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J11"/>
  <sheetViews>
    <sheetView zoomScale="68" zoomScaleNormal="68" zoomScaleSheetLayoutView="80" workbookViewId="0">
      <selection activeCell="A7" sqref="A7:B7"/>
    </sheetView>
  </sheetViews>
  <sheetFormatPr defaultRowHeight="15.75"/>
  <cols>
    <col min="1" max="1" width="9" customWidth="1"/>
    <col min="2" max="2" width="80.5" customWidth="1"/>
  </cols>
  <sheetData>
    <row r="1" spans="1:10" ht="18.75">
      <c r="A1" s="116"/>
      <c r="B1" s="31" t="s">
        <v>614</v>
      </c>
      <c r="C1" s="79"/>
      <c r="D1" s="79"/>
      <c r="E1" s="79"/>
      <c r="F1" s="79"/>
      <c r="G1" s="79"/>
      <c r="H1" s="79"/>
      <c r="I1" s="79"/>
    </row>
    <row r="2" spans="1:10" ht="18.75">
      <c r="A2" s="116"/>
      <c r="B2" s="32" t="s">
        <v>1</v>
      </c>
      <c r="C2" s="79"/>
      <c r="D2" s="79"/>
      <c r="E2" s="79"/>
      <c r="F2" s="79"/>
      <c r="G2" s="79"/>
      <c r="H2" s="79"/>
      <c r="I2" s="79"/>
    </row>
    <row r="3" spans="1:10" ht="18.75">
      <c r="A3" s="116"/>
      <c r="B3" s="32" t="s">
        <v>566</v>
      </c>
      <c r="C3" s="79"/>
      <c r="D3" s="79"/>
      <c r="E3" s="79"/>
      <c r="F3" s="79"/>
      <c r="G3" s="79"/>
      <c r="H3" s="79"/>
      <c r="I3" s="79"/>
    </row>
    <row r="4" spans="1:10" ht="18.75">
      <c r="A4" s="116"/>
      <c r="B4" s="32"/>
      <c r="C4" s="79"/>
      <c r="D4" s="79"/>
      <c r="E4" s="79"/>
      <c r="F4" s="79"/>
      <c r="G4" s="79"/>
      <c r="H4" s="79"/>
      <c r="I4" s="79"/>
    </row>
    <row r="5" spans="1:10" ht="171" customHeight="1">
      <c r="A5" s="1167" t="s">
        <v>615</v>
      </c>
      <c r="B5" s="1167"/>
      <c r="C5" s="128"/>
      <c r="D5" s="128"/>
      <c r="E5" s="128"/>
      <c r="F5" s="128"/>
      <c r="G5" s="128"/>
      <c r="H5" s="128"/>
      <c r="I5" s="128"/>
      <c r="J5" s="128"/>
    </row>
    <row r="6" spans="1:10" ht="65.25" customHeight="1">
      <c r="A6" s="1168" t="s">
        <v>805</v>
      </c>
      <c r="B6" s="1168"/>
      <c r="C6" s="128"/>
      <c r="D6" s="128"/>
      <c r="E6" s="128"/>
      <c r="F6" s="128"/>
      <c r="G6" s="128"/>
      <c r="H6" s="128"/>
      <c r="I6" s="128"/>
      <c r="J6" s="128"/>
    </row>
    <row r="7" spans="1:10" ht="18.75">
      <c r="A7" s="959" t="s">
        <v>839</v>
      </c>
      <c r="B7" s="959"/>
      <c r="C7" s="129"/>
      <c r="D7" s="129"/>
      <c r="E7" s="129"/>
      <c r="F7" s="79"/>
      <c r="G7" s="79"/>
      <c r="H7" s="79"/>
      <c r="I7" s="79"/>
      <c r="J7" s="79"/>
    </row>
    <row r="9" spans="1:10" ht="69" customHeight="1">
      <c r="A9" s="130" t="s">
        <v>521</v>
      </c>
      <c r="B9" s="40" t="s">
        <v>616</v>
      </c>
    </row>
    <row r="10" spans="1:10">
      <c r="A10" s="131">
        <v>1</v>
      </c>
      <c r="B10" s="131">
        <v>2</v>
      </c>
    </row>
    <row r="11" spans="1:10">
      <c r="A11" s="195">
        <v>1</v>
      </c>
      <c r="B11" s="132" t="s">
        <v>510</v>
      </c>
    </row>
  </sheetData>
  <sheetProtection selectLockedCells="1" selectUnlockedCells="1"/>
  <mergeCells count="3">
    <mergeCell ref="A5:B5"/>
    <mergeCell ref="A7:B7"/>
    <mergeCell ref="A6:B6"/>
  </mergeCells>
  <pageMargins left="0.70833333333333337" right="0.70833333333333337" top="0.74791666666666667" bottom="0.74791666666666667" header="0.51180555555555551" footer="0.51180555555555551"/>
  <pageSetup paperSize="9" scale="91" firstPageNumber="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0"/>
  <sheetViews>
    <sheetView tabSelected="1" topLeftCell="A7" zoomScale="70" zoomScaleNormal="70" workbookViewId="0">
      <selection activeCell="BN24" sqref="BN24:BT24"/>
    </sheetView>
  </sheetViews>
  <sheetFormatPr defaultRowHeight="15.75"/>
  <cols>
    <col min="1" max="1" width="6.75" customWidth="1"/>
    <col min="2" max="4" width="9" hidden="1" customWidth="1"/>
    <col min="8" max="8" width="7.875" customWidth="1"/>
    <col min="9" max="10" width="9" customWidth="1"/>
    <col min="11" max="11" width="1.5" customWidth="1"/>
    <col min="12" max="25" width="9" hidden="1" customWidth="1"/>
    <col min="26" max="26" width="6.75" hidden="1" customWidth="1"/>
    <col min="27" max="36" width="9" hidden="1" customWidth="1"/>
    <col min="37" max="37" width="9" customWidth="1"/>
    <col min="38" max="38" width="8" customWidth="1"/>
    <col min="39" max="39" width="9" hidden="1" customWidth="1"/>
    <col min="40" max="40" width="4.125" hidden="1" customWidth="1"/>
    <col min="41" max="42" width="9" hidden="1" customWidth="1"/>
    <col min="43" max="43" width="9.125" hidden="1" customWidth="1"/>
    <col min="45" max="45" width="6" customWidth="1"/>
    <col min="46" max="46" width="9" hidden="1" customWidth="1"/>
    <col min="47" max="47" width="4.875" hidden="1" customWidth="1"/>
    <col min="48" max="50" width="9" hidden="1" customWidth="1"/>
    <col min="52" max="52" width="5.625" customWidth="1"/>
    <col min="53" max="57" width="9" hidden="1" customWidth="1"/>
    <col min="59" max="59" width="5.75" customWidth="1"/>
    <col min="60" max="62" width="9" hidden="1" customWidth="1"/>
    <col min="63" max="63" width="1.125" customWidth="1"/>
    <col min="64" max="64" width="9" hidden="1" customWidth="1"/>
    <col min="66" max="66" width="5.375" customWidth="1"/>
    <col min="67" max="67" width="2.625" customWidth="1"/>
    <col min="68" max="68" width="1.125" customWidth="1"/>
    <col min="69" max="69" width="9" hidden="1" customWidth="1"/>
    <col min="70" max="70" width="4.375" customWidth="1"/>
    <col min="71" max="71" width="9" hidden="1" customWidth="1"/>
    <col min="72" max="72" width="7" customWidth="1"/>
  </cols>
  <sheetData>
    <row r="1" spans="1:72">
      <c r="A1" s="1169"/>
      <c r="B1" s="1169"/>
      <c r="C1" s="1169"/>
      <c r="D1" s="1169"/>
      <c r="E1" s="1169"/>
      <c r="F1" s="1169"/>
      <c r="G1" s="1169"/>
      <c r="H1" s="1169"/>
      <c r="I1" s="1169"/>
      <c r="J1" s="1169"/>
      <c r="K1" s="1169"/>
      <c r="L1" s="1169"/>
      <c r="M1" s="1169"/>
      <c r="N1" s="1169"/>
      <c r="O1" s="1169"/>
      <c r="P1" s="1169"/>
      <c r="Q1" s="1169"/>
      <c r="R1" s="1169"/>
      <c r="S1" s="1169"/>
      <c r="T1" s="1169"/>
      <c r="U1" s="1169"/>
      <c r="V1" s="1169"/>
      <c r="W1" s="1169"/>
      <c r="X1" s="1169"/>
      <c r="Y1" s="1169"/>
      <c r="Z1" s="1169"/>
      <c r="AA1" s="1169"/>
      <c r="AB1" s="1169"/>
      <c r="AC1" s="1169"/>
      <c r="AD1" s="1169"/>
      <c r="AE1" s="1169"/>
      <c r="AF1" s="1169"/>
      <c r="AG1" s="1169"/>
      <c r="AH1" s="1169"/>
      <c r="AI1" s="1169"/>
      <c r="AJ1" s="1169"/>
      <c r="AK1" s="1169"/>
      <c r="AL1" s="1169"/>
      <c r="AM1" s="1169"/>
      <c r="AN1" s="1169"/>
      <c r="AO1" s="1169"/>
      <c r="AP1" s="1169"/>
      <c r="AQ1" s="1169"/>
      <c r="AR1" s="1169"/>
      <c r="AS1" s="1169"/>
      <c r="AT1" s="1169"/>
      <c r="AU1" s="1169"/>
      <c r="AV1" s="1169"/>
      <c r="AW1" s="1169"/>
      <c r="AX1" s="1169"/>
      <c r="AY1" s="1169"/>
      <c r="AZ1" s="1169"/>
      <c r="BA1" s="1169"/>
      <c r="BB1" s="1169"/>
      <c r="BC1" s="1169"/>
      <c r="BD1" s="1169"/>
      <c r="BE1" s="1169"/>
      <c r="BF1" s="1169"/>
      <c r="BG1" s="1169"/>
      <c r="BH1" s="1169"/>
      <c r="BI1" s="1169"/>
      <c r="BJ1" s="1169"/>
      <c r="BK1" s="1169"/>
      <c r="BL1" s="1169"/>
      <c r="BM1" s="1169"/>
      <c r="BN1" s="1169"/>
      <c r="BO1" s="1169"/>
      <c r="BP1" s="1169"/>
      <c r="BQ1" s="1169"/>
      <c r="BR1" s="1169"/>
      <c r="BS1" s="1169"/>
      <c r="BT1" s="1170" t="s">
        <v>1027</v>
      </c>
    </row>
    <row r="2" spans="1:72">
      <c r="A2" s="1169"/>
      <c r="B2" s="1169"/>
      <c r="C2" s="1169"/>
      <c r="D2" s="1169"/>
      <c r="E2" s="1169"/>
      <c r="F2" s="1169"/>
      <c r="G2" s="1169"/>
      <c r="H2" s="1169"/>
      <c r="I2" s="1169"/>
      <c r="J2" s="1169"/>
      <c r="K2" s="1169"/>
      <c r="L2" s="1169"/>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c r="AJ2" s="1169"/>
      <c r="AK2" s="1169"/>
      <c r="AL2" s="1169"/>
      <c r="AM2" s="1169"/>
      <c r="AN2" s="1169"/>
      <c r="AO2" s="1169"/>
      <c r="AP2" s="1169"/>
      <c r="AQ2" s="1169"/>
      <c r="AR2" s="1169"/>
      <c r="AS2" s="1169"/>
      <c r="AT2" s="1169"/>
      <c r="AU2" s="1169"/>
      <c r="AV2" s="1169"/>
      <c r="AW2" s="1169"/>
      <c r="AX2" s="1169"/>
      <c r="AY2" s="1169"/>
      <c r="AZ2" s="1169"/>
      <c r="BA2" s="1169"/>
      <c r="BB2" s="1169"/>
      <c r="BC2" s="1169"/>
      <c r="BD2" s="1169"/>
      <c r="BE2" s="1169"/>
      <c r="BF2" s="1169"/>
      <c r="BG2" s="1169"/>
      <c r="BH2" s="1169"/>
      <c r="BI2" s="1169"/>
      <c r="BJ2" s="1169"/>
      <c r="BK2" s="1169"/>
      <c r="BL2" s="1169"/>
      <c r="BM2" s="1169"/>
      <c r="BN2" s="1169"/>
      <c r="BO2" s="1169"/>
      <c r="BP2" s="1169"/>
      <c r="BQ2" s="1169"/>
      <c r="BR2" s="1169"/>
      <c r="BS2" s="1169"/>
      <c r="BT2" s="1170" t="s">
        <v>1</v>
      </c>
    </row>
    <row r="3" spans="1:72">
      <c r="A3" s="1169"/>
      <c r="B3" s="1169"/>
      <c r="C3" s="1169"/>
      <c r="D3" s="1169"/>
      <c r="E3" s="1169"/>
      <c r="F3" s="1169"/>
      <c r="G3" s="1169"/>
      <c r="H3" s="1169"/>
      <c r="I3" s="1169"/>
      <c r="J3" s="1169"/>
      <c r="K3" s="1169"/>
      <c r="L3" s="1169"/>
      <c r="M3" s="1169"/>
      <c r="N3" s="1169"/>
      <c r="O3" s="1169"/>
      <c r="P3" s="1169"/>
      <c r="Q3" s="1169"/>
      <c r="R3" s="1169"/>
      <c r="S3" s="1169"/>
      <c r="T3" s="1169"/>
      <c r="U3" s="1169"/>
      <c r="V3" s="1169"/>
      <c r="W3" s="1169"/>
      <c r="X3" s="1169"/>
      <c r="Y3" s="1169"/>
      <c r="Z3" s="1169"/>
      <c r="AA3" s="1169"/>
      <c r="AB3" s="1169"/>
      <c r="AC3" s="1169"/>
      <c r="AD3" s="1169"/>
      <c r="AE3" s="1169"/>
      <c r="AF3" s="1169"/>
      <c r="AG3" s="1169"/>
      <c r="AH3" s="1169"/>
      <c r="AI3" s="1169"/>
      <c r="AJ3" s="1169"/>
      <c r="AK3" s="1169"/>
      <c r="AL3" s="1169"/>
      <c r="AM3" s="1169"/>
      <c r="AN3" s="1169"/>
      <c r="AO3" s="1169"/>
      <c r="AP3" s="1169"/>
      <c r="AQ3" s="1169"/>
      <c r="AR3" s="1169"/>
      <c r="AS3" s="1169"/>
      <c r="AT3" s="1169"/>
      <c r="AU3" s="1169"/>
      <c r="AV3" s="1169"/>
      <c r="AW3" s="1169"/>
      <c r="AX3" s="1169"/>
      <c r="AY3" s="1169"/>
      <c r="AZ3" s="1169"/>
      <c r="BA3" s="1169"/>
      <c r="BB3" s="1169"/>
      <c r="BC3" s="1169"/>
      <c r="BD3" s="1169"/>
      <c r="BE3" s="1169"/>
      <c r="BF3" s="1169"/>
      <c r="BG3" s="1169"/>
      <c r="BH3" s="1169"/>
      <c r="BI3" s="1169"/>
      <c r="BJ3" s="1169"/>
      <c r="BK3" s="1169"/>
      <c r="BL3" s="1169"/>
      <c r="BM3" s="1169"/>
      <c r="BN3" s="1169"/>
      <c r="BO3" s="1169"/>
      <c r="BP3" s="1169"/>
      <c r="BQ3" s="1169"/>
      <c r="BR3" s="1169"/>
      <c r="BS3" s="1169"/>
      <c r="BT3" s="1170" t="s">
        <v>2</v>
      </c>
    </row>
    <row r="4" spans="1:72">
      <c r="A4" s="1171"/>
      <c r="B4" s="1171"/>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c r="AC4" s="1171"/>
      <c r="AD4" s="1171"/>
      <c r="AE4" s="1171"/>
      <c r="AF4" s="1171"/>
      <c r="AG4" s="1171"/>
      <c r="AH4" s="1171"/>
      <c r="AI4" s="1171"/>
      <c r="AJ4" s="1171"/>
      <c r="AK4" s="1171"/>
      <c r="AL4" s="1171"/>
      <c r="AM4" s="1171"/>
      <c r="AN4" s="1171"/>
      <c r="AO4" s="1171"/>
      <c r="AP4" s="1171"/>
      <c r="AQ4" s="1171"/>
      <c r="AR4" s="1171"/>
      <c r="AS4" s="1171"/>
      <c r="AT4" s="1171"/>
      <c r="AU4" s="1171"/>
      <c r="AV4" s="1171"/>
      <c r="AW4" s="1171"/>
      <c r="AX4" s="1171"/>
      <c r="AY4" s="1171"/>
      <c r="AZ4" s="1171"/>
      <c r="BA4" s="1171"/>
      <c r="BB4" s="1171"/>
      <c r="BC4" s="1171"/>
      <c r="BD4" s="1171"/>
      <c r="BE4" s="1171"/>
      <c r="BF4" s="1171"/>
      <c r="BG4" s="1171"/>
      <c r="BH4" s="1171"/>
      <c r="BI4" s="1171"/>
      <c r="BJ4" s="1171"/>
      <c r="BK4" s="1171"/>
      <c r="BL4" s="1171"/>
      <c r="BM4" s="1171"/>
      <c r="BN4" s="1171"/>
      <c r="BO4" s="1171"/>
      <c r="BP4" s="1171"/>
      <c r="BQ4" s="1171"/>
      <c r="BR4" s="1171"/>
      <c r="BS4" s="1171"/>
      <c r="BT4" s="1172"/>
    </row>
    <row r="5" spans="1:72">
      <c r="A5" s="1171"/>
      <c r="B5" s="1171"/>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c r="AF5" s="1171"/>
      <c r="AG5" s="1171"/>
      <c r="AH5" s="1171"/>
      <c r="AI5" s="1171"/>
      <c r="AJ5" s="1171"/>
      <c r="AK5" s="1171"/>
      <c r="AL5" s="1171"/>
      <c r="AM5" s="1171"/>
      <c r="AN5" s="1171"/>
      <c r="AO5" s="1171"/>
      <c r="AP5" s="1171"/>
      <c r="AQ5" s="1171"/>
      <c r="AR5" s="1171"/>
      <c r="AS5" s="1171"/>
      <c r="AT5" s="1171"/>
      <c r="AU5" s="1171"/>
      <c r="AV5" s="1171"/>
      <c r="AW5" s="1171"/>
      <c r="AX5" s="1171"/>
      <c r="AY5" s="1171"/>
      <c r="AZ5" s="1171"/>
      <c r="BA5" s="1171"/>
      <c r="BB5" s="1171"/>
      <c r="BC5" s="1171"/>
      <c r="BD5" s="1171"/>
      <c r="BE5" s="1171"/>
      <c r="BF5" s="1171"/>
      <c r="BG5" s="1171"/>
      <c r="BH5" s="1171"/>
      <c r="BI5" s="1171"/>
      <c r="BJ5" s="1171"/>
      <c r="BK5" s="1171"/>
      <c r="BL5" s="1171"/>
      <c r="BM5" s="1171"/>
      <c r="BN5" s="1171"/>
      <c r="BO5" s="1171"/>
      <c r="BP5" s="1171"/>
      <c r="BQ5" s="1171"/>
      <c r="BR5" s="1171"/>
      <c r="BS5" s="1171"/>
      <c r="BT5" s="1171"/>
    </row>
    <row r="6" spans="1:72" ht="18.75">
      <c r="A6" s="1173" t="s">
        <v>1028</v>
      </c>
      <c r="B6" s="1173"/>
      <c r="C6" s="1173"/>
      <c r="D6" s="1173"/>
      <c r="E6" s="1173"/>
      <c r="F6" s="1173"/>
      <c r="G6" s="1173"/>
      <c r="H6" s="1173"/>
      <c r="I6" s="1173"/>
      <c r="J6" s="1173"/>
      <c r="K6" s="1173"/>
      <c r="L6" s="1173"/>
      <c r="M6" s="1173"/>
      <c r="N6" s="1173"/>
      <c r="O6" s="1173"/>
      <c r="P6" s="1173"/>
      <c r="Q6" s="1173"/>
      <c r="R6" s="1173"/>
      <c r="S6" s="1173"/>
      <c r="T6" s="1173"/>
      <c r="U6" s="1173"/>
      <c r="V6" s="1173"/>
      <c r="W6" s="1173"/>
      <c r="X6" s="1173"/>
      <c r="Y6" s="1173"/>
      <c r="Z6" s="1173"/>
      <c r="AA6" s="1173"/>
      <c r="AB6" s="1173"/>
      <c r="AC6" s="1173"/>
      <c r="AD6" s="1173"/>
      <c r="AE6" s="1173"/>
      <c r="AF6" s="1173"/>
      <c r="AG6" s="1173"/>
      <c r="AH6" s="1173"/>
      <c r="AI6" s="1173"/>
      <c r="AJ6" s="1173"/>
      <c r="AK6" s="1173"/>
      <c r="AL6" s="1173"/>
      <c r="AM6" s="1173"/>
      <c r="AN6" s="1173"/>
      <c r="AO6" s="1173"/>
      <c r="AP6" s="1173"/>
      <c r="AQ6" s="1173"/>
      <c r="AR6" s="1173"/>
      <c r="AS6" s="1173"/>
      <c r="AT6" s="1173"/>
      <c r="AU6" s="1173"/>
      <c r="AV6" s="1173"/>
      <c r="AW6" s="1173"/>
      <c r="AX6" s="1173"/>
      <c r="AY6" s="1173"/>
      <c r="AZ6" s="1173"/>
      <c r="BA6" s="1173"/>
      <c r="BB6" s="1173"/>
      <c r="BC6" s="1173"/>
      <c r="BD6" s="1173"/>
      <c r="BE6" s="1173"/>
      <c r="BF6" s="1173"/>
      <c r="BG6" s="1173"/>
      <c r="BH6" s="1173"/>
      <c r="BI6" s="1173"/>
      <c r="BJ6" s="1173"/>
      <c r="BK6" s="1173"/>
      <c r="BL6" s="1173"/>
      <c r="BM6" s="1173"/>
      <c r="BN6" s="1173"/>
      <c r="BO6" s="1173"/>
      <c r="BP6" s="1173"/>
      <c r="BQ6" s="1173"/>
      <c r="BR6" s="1173"/>
      <c r="BS6" s="1173"/>
      <c r="BT6" s="1173"/>
    </row>
    <row r="7" spans="1:72" ht="18.75">
      <c r="A7" s="1173" t="s">
        <v>1029</v>
      </c>
      <c r="B7" s="1173"/>
      <c r="C7" s="1173"/>
      <c r="D7" s="1173"/>
      <c r="E7" s="1173"/>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c r="AG7" s="1173"/>
      <c r="AH7" s="1173"/>
      <c r="AI7" s="1173"/>
      <c r="AJ7" s="1173"/>
      <c r="AK7" s="1173"/>
      <c r="AL7" s="1173"/>
      <c r="AM7" s="1173"/>
      <c r="AN7" s="1173"/>
      <c r="AO7" s="1173"/>
      <c r="AP7" s="1173"/>
      <c r="AQ7" s="1173"/>
      <c r="AR7" s="1173"/>
      <c r="AS7" s="1173"/>
      <c r="AT7" s="1173"/>
      <c r="AU7" s="1173"/>
      <c r="AV7" s="1173"/>
      <c r="AW7" s="1173"/>
      <c r="AX7" s="1173"/>
      <c r="AY7" s="1173"/>
      <c r="AZ7" s="1173"/>
      <c r="BA7" s="1173"/>
      <c r="BB7" s="1173"/>
      <c r="BC7" s="1173"/>
      <c r="BD7" s="1173"/>
      <c r="BE7" s="1173"/>
      <c r="BF7" s="1173"/>
      <c r="BG7" s="1173"/>
      <c r="BH7" s="1173"/>
      <c r="BI7" s="1173"/>
      <c r="BJ7" s="1173"/>
      <c r="BK7" s="1173"/>
      <c r="BL7" s="1173"/>
      <c r="BM7" s="1173"/>
      <c r="BN7" s="1173"/>
      <c r="BO7" s="1173"/>
      <c r="BP7" s="1173"/>
      <c r="BQ7" s="1173"/>
      <c r="BR7" s="1173"/>
      <c r="BS7" s="1173"/>
      <c r="BT7" s="1173"/>
    </row>
    <row r="8" spans="1:72">
      <c r="A8" s="1171"/>
      <c r="B8" s="1171"/>
      <c r="C8" s="1171"/>
      <c r="D8" s="1171"/>
      <c r="E8" s="1171"/>
      <c r="F8" s="1171"/>
      <c r="G8" s="1171"/>
      <c r="H8" s="1171"/>
      <c r="I8" s="1171"/>
      <c r="J8" s="1171"/>
      <c r="K8" s="1171"/>
      <c r="L8" s="1171"/>
      <c r="M8" s="1171"/>
      <c r="N8" s="1171"/>
      <c r="O8" s="1171"/>
      <c r="P8" s="1171"/>
      <c r="Q8" s="1171"/>
      <c r="R8" s="1171"/>
      <c r="S8" s="1171"/>
      <c r="T8" s="1171"/>
      <c r="U8" s="1171"/>
      <c r="V8" s="1171"/>
      <c r="W8" s="1171"/>
      <c r="X8" s="1171"/>
      <c r="Y8" s="1171"/>
      <c r="Z8" s="1171"/>
      <c r="AA8" s="1171"/>
      <c r="AB8" s="1171"/>
      <c r="AC8" s="1171"/>
      <c r="AD8" s="1171"/>
      <c r="AE8" s="1171"/>
      <c r="AF8" s="1171"/>
      <c r="AG8" s="1171"/>
      <c r="AH8" s="1171"/>
      <c r="AI8" s="1171"/>
      <c r="AJ8" s="1171"/>
      <c r="AK8" s="1171"/>
      <c r="AL8" s="1171"/>
      <c r="AM8" s="1171"/>
      <c r="AN8" s="1171"/>
      <c r="AO8" s="1171"/>
      <c r="AP8" s="1171"/>
      <c r="AQ8" s="1171"/>
      <c r="AR8" s="1171"/>
      <c r="AS8" s="1171"/>
      <c r="AT8" s="1171"/>
      <c r="AU8" s="1171"/>
      <c r="AV8" s="1171"/>
      <c r="AW8" s="1171"/>
      <c r="AX8" s="1171"/>
      <c r="AY8" s="1171"/>
      <c r="AZ8" s="1171"/>
      <c r="BA8" s="1171"/>
      <c r="BB8" s="1171"/>
      <c r="BC8" s="1171"/>
      <c r="BD8" s="1171"/>
      <c r="BE8" s="1171"/>
      <c r="BF8" s="1171"/>
      <c r="BG8" s="1171"/>
      <c r="BH8" s="1171"/>
      <c r="BI8" s="1171"/>
      <c r="BJ8" s="1171"/>
      <c r="BK8" s="1171"/>
      <c r="BL8" s="1171"/>
      <c r="BM8" s="1171"/>
      <c r="BN8" s="1171"/>
      <c r="BO8" s="1171"/>
      <c r="BP8" s="1171"/>
      <c r="BQ8" s="1171"/>
      <c r="BR8" s="1171"/>
      <c r="BS8" s="1171"/>
      <c r="BT8" s="1171"/>
    </row>
    <row r="9" spans="1:72">
      <c r="A9" s="1171"/>
      <c r="B9" s="1171"/>
      <c r="C9" s="1171"/>
      <c r="D9" s="1171"/>
      <c r="E9" s="1171"/>
      <c r="F9" s="1171"/>
      <c r="G9" s="1171"/>
      <c r="H9" s="1171"/>
      <c r="I9" s="1171"/>
      <c r="J9" s="1171"/>
      <c r="K9" s="1171"/>
      <c r="L9" s="1171"/>
      <c r="M9" s="1171"/>
      <c r="N9" s="1171"/>
      <c r="O9" s="1171"/>
      <c r="P9" s="1171"/>
      <c r="Q9" s="1171"/>
      <c r="R9" s="1171"/>
      <c r="S9" s="1171"/>
      <c r="T9" s="1171"/>
      <c r="U9" s="1171"/>
      <c r="V9" s="1171"/>
      <c r="W9" s="1171"/>
      <c r="X9" s="1171"/>
      <c r="Y9" s="1171"/>
      <c r="Z9" s="1171"/>
      <c r="AA9" s="1171"/>
      <c r="AB9" s="1171"/>
      <c r="AC9" s="1171"/>
      <c r="AD9" s="1171"/>
      <c r="AE9" s="1171"/>
      <c r="AF9" s="1171"/>
      <c r="AG9" s="1171"/>
      <c r="AH9" s="1171"/>
      <c r="AI9" s="1171"/>
      <c r="AJ9" s="1171"/>
      <c r="AK9" s="1171"/>
      <c r="AL9" s="1171"/>
      <c r="AM9" s="1171"/>
      <c r="AN9" s="1171"/>
      <c r="AO9" s="1171"/>
      <c r="AP9" s="1171"/>
      <c r="AQ9" s="1171"/>
      <c r="AR9" s="1171"/>
      <c r="AS9" s="1171"/>
      <c r="AT9" s="1171"/>
      <c r="AU9" s="1171"/>
      <c r="AV9" s="1171"/>
      <c r="AW9" s="1171"/>
      <c r="AX9" s="1171"/>
      <c r="AY9" s="1171"/>
      <c r="AZ9" s="1171"/>
      <c r="BA9" s="1171"/>
      <c r="BB9" s="1171"/>
      <c r="BC9" s="1171"/>
      <c r="BD9" s="1171"/>
      <c r="BE9" s="1171"/>
      <c r="BF9" s="1171"/>
      <c r="BG9" s="1171"/>
      <c r="BH9" s="1171"/>
      <c r="BI9" s="1171"/>
      <c r="BJ9" s="1171"/>
      <c r="BK9" s="1171"/>
      <c r="BL9" s="1171"/>
      <c r="BM9" s="1171"/>
      <c r="BN9" s="1171"/>
      <c r="BO9" s="1171"/>
      <c r="BP9" s="1171"/>
      <c r="BQ9" s="1171"/>
      <c r="BR9" s="1171"/>
      <c r="BS9" s="1171"/>
      <c r="BT9" s="1172"/>
    </row>
    <row r="10" spans="1:72">
      <c r="A10" s="1171"/>
      <c r="B10" s="1171"/>
      <c r="C10" s="1171"/>
      <c r="D10" s="1171"/>
      <c r="E10" s="1171"/>
      <c r="F10" s="1171"/>
      <c r="G10" s="1171"/>
      <c r="H10" s="1171"/>
      <c r="I10" s="1171"/>
      <c r="J10" s="1171"/>
      <c r="K10" s="1171"/>
      <c r="L10" s="1171"/>
      <c r="M10" s="1171"/>
      <c r="N10" s="1171"/>
      <c r="O10" s="1171"/>
      <c r="P10" s="1171"/>
      <c r="Q10" s="1171"/>
      <c r="R10" s="1171"/>
      <c r="S10" s="1171"/>
      <c r="T10" s="1171"/>
      <c r="U10" s="1171"/>
      <c r="V10" s="1171"/>
      <c r="W10" s="1171"/>
      <c r="X10" s="1171"/>
      <c r="Y10" s="1171"/>
      <c r="Z10" s="1171"/>
      <c r="AA10" s="1171"/>
      <c r="AB10" s="1171"/>
      <c r="AC10" s="1171"/>
      <c r="AD10" s="1171"/>
      <c r="AE10" s="1171"/>
      <c r="AF10" s="1171"/>
      <c r="AG10" s="1171"/>
      <c r="AH10" s="1171"/>
      <c r="AI10" s="1171"/>
      <c r="AJ10" s="1171"/>
      <c r="AK10" s="1171"/>
      <c r="AL10" s="1171"/>
      <c r="AM10" s="1171"/>
      <c r="AN10" s="1171"/>
      <c r="AO10" s="1171"/>
      <c r="AP10" s="1171"/>
      <c r="AQ10" s="1171"/>
      <c r="AR10" s="1171"/>
      <c r="AS10" s="1171"/>
      <c r="AT10" s="1171"/>
      <c r="AU10" s="1171"/>
      <c r="AV10" s="1171"/>
      <c r="AW10" s="1171"/>
      <c r="AX10" s="1171"/>
      <c r="AY10" s="1171"/>
      <c r="AZ10" s="1171"/>
      <c r="BA10" s="1171"/>
      <c r="BB10" s="1171"/>
      <c r="BC10" s="1171"/>
      <c r="BD10" s="1171"/>
      <c r="BE10" s="1171"/>
      <c r="BF10" s="1171"/>
      <c r="BG10" s="1171"/>
      <c r="BH10" s="1171"/>
      <c r="BI10" s="1171"/>
      <c r="BJ10" s="1171"/>
      <c r="BK10" s="1171"/>
      <c r="BL10" s="1171"/>
      <c r="BM10" s="1171"/>
      <c r="BN10" s="1171"/>
      <c r="BO10" s="1171"/>
      <c r="BP10" s="1171"/>
      <c r="BQ10" s="1171"/>
      <c r="BR10" s="1171"/>
      <c r="BS10" s="1171"/>
      <c r="BT10" s="1171"/>
    </row>
    <row r="11" spans="1:72" ht="16.5" thickBot="1">
      <c r="A11" s="1171"/>
      <c r="B11" s="1171"/>
      <c r="C11" s="1171"/>
      <c r="D11" s="1171"/>
      <c r="E11" s="1171"/>
      <c r="F11" s="1171"/>
      <c r="G11" s="1171"/>
      <c r="H11" s="1171"/>
      <c r="I11" s="1171"/>
      <c r="J11" s="1171"/>
      <c r="K11" s="1171"/>
      <c r="L11" s="1171"/>
      <c r="M11" s="1171"/>
      <c r="N11" s="1171"/>
      <c r="O11" s="1171"/>
      <c r="P11" s="1171"/>
      <c r="Q11" s="1171"/>
      <c r="R11" s="1171"/>
      <c r="S11" s="1171"/>
      <c r="T11" s="1171"/>
      <c r="U11" s="1171"/>
      <c r="V11" s="1171"/>
      <c r="W11" s="1171"/>
      <c r="X11" s="1171"/>
      <c r="Y11" s="1171"/>
      <c r="Z11" s="1171"/>
      <c r="AA11" s="1171"/>
      <c r="AB11" s="1171"/>
      <c r="AC11" s="1171"/>
      <c r="AD11" s="1171"/>
      <c r="AE11" s="1171"/>
      <c r="AF11" s="1171"/>
      <c r="AG11" s="1171"/>
      <c r="AH11" s="1171"/>
      <c r="AI11" s="1171"/>
      <c r="AJ11" s="1171"/>
      <c r="AK11" s="1171"/>
      <c r="AL11" s="1171"/>
      <c r="AM11" s="1171"/>
      <c r="AN11" s="1171"/>
      <c r="AO11" s="1171"/>
      <c r="AP11" s="1171"/>
      <c r="AQ11" s="1171"/>
      <c r="AR11" s="1171"/>
      <c r="AS11" s="1171"/>
      <c r="AT11" s="1171"/>
      <c r="AU11" s="1171"/>
      <c r="AV11" s="1171"/>
      <c r="AW11" s="1171"/>
      <c r="AX11" s="1171"/>
      <c r="AY11" s="1171"/>
      <c r="AZ11" s="1171"/>
      <c r="BA11" s="1171"/>
      <c r="BB11" s="1171"/>
      <c r="BC11" s="1171"/>
      <c r="BD11" s="1171"/>
      <c r="BE11" s="1171"/>
      <c r="BF11" s="1171"/>
      <c r="BG11" s="1171"/>
      <c r="BH11" s="1171"/>
      <c r="BI11" s="1171"/>
      <c r="BJ11" s="1171"/>
      <c r="BK11" s="1171"/>
      <c r="BL11" s="1171"/>
      <c r="BM11" s="1171"/>
      <c r="BN11" s="1171"/>
      <c r="BO11" s="1171"/>
      <c r="BP11" s="1171"/>
      <c r="BQ11" s="1171"/>
      <c r="BR11" s="1171"/>
      <c r="BS11" s="1171"/>
      <c r="BT11" s="1171"/>
    </row>
    <row r="12" spans="1:72">
      <c r="A12" s="1174" t="s">
        <v>1030</v>
      </c>
      <c r="B12" s="1174"/>
      <c r="C12" s="1174"/>
      <c r="D12" s="1175"/>
      <c r="E12" s="1174" t="s">
        <v>1031</v>
      </c>
      <c r="F12" s="1174"/>
      <c r="G12" s="1174"/>
      <c r="H12" s="1174"/>
      <c r="I12" s="1174"/>
      <c r="J12" s="1174"/>
      <c r="K12" s="1174"/>
      <c r="L12" s="1174"/>
      <c r="M12" s="1174"/>
      <c r="N12" s="1174"/>
      <c r="O12" s="1174"/>
      <c r="P12" s="1174"/>
      <c r="Q12" s="1174"/>
      <c r="R12" s="1174"/>
      <c r="S12" s="1174"/>
      <c r="T12" s="1174"/>
      <c r="U12" s="1174"/>
      <c r="V12" s="1174"/>
      <c r="W12" s="1174"/>
      <c r="X12" s="1174"/>
      <c r="Y12" s="1174"/>
      <c r="Z12" s="1174"/>
      <c r="AA12" s="1174"/>
      <c r="AB12" s="1174"/>
      <c r="AC12" s="1174"/>
      <c r="AD12" s="1174"/>
      <c r="AE12" s="1174"/>
      <c r="AF12" s="1174"/>
      <c r="AG12" s="1174"/>
      <c r="AH12" s="1174"/>
      <c r="AI12" s="1174"/>
      <c r="AJ12" s="1174"/>
      <c r="AK12" s="1174" t="s">
        <v>236</v>
      </c>
      <c r="AL12" s="1174"/>
      <c r="AM12" s="1174"/>
      <c r="AN12" s="1174"/>
      <c r="AO12" s="1174"/>
      <c r="AP12" s="1174"/>
      <c r="AQ12" s="1174"/>
      <c r="AR12" s="1174" t="s">
        <v>236</v>
      </c>
      <c r="AS12" s="1174"/>
      <c r="AT12" s="1174"/>
      <c r="AU12" s="1174"/>
      <c r="AV12" s="1174"/>
      <c r="AW12" s="1174"/>
      <c r="AX12" s="1174"/>
      <c r="AY12" s="1174" t="s">
        <v>236</v>
      </c>
      <c r="AZ12" s="1174"/>
      <c r="BA12" s="1174"/>
      <c r="BB12" s="1174"/>
      <c r="BC12" s="1174"/>
      <c r="BD12" s="1174"/>
      <c r="BE12" s="1174"/>
      <c r="BF12" s="1174" t="s">
        <v>236</v>
      </c>
      <c r="BG12" s="1174"/>
      <c r="BH12" s="1174"/>
      <c r="BI12" s="1174"/>
      <c r="BJ12" s="1174"/>
      <c r="BK12" s="1174"/>
      <c r="BL12" s="1174"/>
      <c r="BM12" s="1183" t="s">
        <v>236</v>
      </c>
      <c r="BN12" s="1175" t="s">
        <v>656</v>
      </c>
      <c r="BO12" s="1201"/>
      <c r="BP12" s="1201"/>
      <c r="BQ12" s="1201"/>
      <c r="BR12" s="1201"/>
      <c r="BS12" s="1201"/>
      <c r="BT12" s="1176"/>
    </row>
    <row r="13" spans="1:72" ht="16.5" thickBot="1">
      <c r="A13" s="1177"/>
      <c r="B13" s="1177"/>
      <c r="C13" s="1177"/>
      <c r="D13" s="1178"/>
      <c r="E13" s="1177"/>
      <c r="F13" s="1177"/>
      <c r="G13" s="1177"/>
      <c r="H13" s="1177"/>
      <c r="I13" s="1177"/>
      <c r="J13" s="1177"/>
      <c r="K13" s="1177"/>
      <c r="L13" s="1177"/>
      <c r="M13" s="1177"/>
      <c r="N13" s="1177"/>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t="s">
        <v>1032</v>
      </c>
      <c r="AL13" s="1177"/>
      <c r="AM13" s="1177"/>
      <c r="AN13" s="1177"/>
      <c r="AO13" s="1177"/>
      <c r="AP13" s="1177"/>
      <c r="AQ13" s="1177"/>
      <c r="AR13" s="1177" t="s">
        <v>1033</v>
      </c>
      <c r="AS13" s="1177"/>
      <c r="AT13" s="1177"/>
      <c r="AU13" s="1177"/>
      <c r="AV13" s="1177"/>
      <c r="AW13" s="1177"/>
      <c r="AX13" s="1177"/>
      <c r="AY13" s="1177" t="s">
        <v>1034</v>
      </c>
      <c r="AZ13" s="1177"/>
      <c r="BA13" s="1177"/>
      <c r="BB13" s="1177"/>
      <c r="BC13" s="1177"/>
      <c r="BD13" s="1177"/>
      <c r="BE13" s="1177"/>
      <c r="BF13" s="1177" t="s">
        <v>1035</v>
      </c>
      <c r="BG13" s="1177"/>
      <c r="BH13" s="1177"/>
      <c r="BI13" s="1177"/>
      <c r="BJ13" s="1177"/>
      <c r="BK13" s="1177"/>
      <c r="BL13" s="1177"/>
      <c r="BM13" s="1184" t="s">
        <v>1036</v>
      </c>
      <c r="BN13" s="1178"/>
      <c r="BO13" s="1202"/>
      <c r="BP13" s="1202"/>
      <c r="BQ13" s="1202"/>
      <c r="BR13" s="1202"/>
      <c r="BS13" s="1202"/>
      <c r="BT13" s="1179"/>
    </row>
    <row r="14" spans="1:72" ht="16.5" thickBot="1">
      <c r="A14" s="1185">
        <v>1</v>
      </c>
      <c r="B14" s="1185"/>
      <c r="C14" s="1185"/>
      <c r="D14" s="1185"/>
      <c r="E14" s="1186" t="s">
        <v>1037</v>
      </c>
      <c r="F14" s="1187"/>
      <c r="G14" s="1187"/>
      <c r="H14" s="1187"/>
      <c r="I14" s="1187"/>
      <c r="J14" s="1187"/>
      <c r="K14" s="1187"/>
      <c r="L14" s="1187"/>
      <c r="M14" s="1187"/>
      <c r="N14" s="1187"/>
      <c r="O14" s="1187"/>
      <c r="P14" s="1187"/>
      <c r="Q14" s="1187"/>
      <c r="R14" s="1187"/>
      <c r="S14" s="1187"/>
      <c r="T14" s="1187"/>
      <c r="U14" s="1187"/>
      <c r="V14" s="1187"/>
      <c r="W14" s="1187"/>
      <c r="X14" s="1187"/>
      <c r="Y14" s="1187"/>
      <c r="Z14" s="1187"/>
      <c r="AA14" s="1187"/>
      <c r="AB14" s="1187"/>
      <c r="AC14" s="1187"/>
      <c r="AD14" s="1187"/>
      <c r="AE14" s="1187"/>
      <c r="AF14" s="1187"/>
      <c r="AG14" s="1187"/>
      <c r="AH14" s="1187"/>
      <c r="AI14" s="1187"/>
      <c r="AJ14" s="1187"/>
      <c r="AK14" s="1188">
        <f>AK15+AK23+AK27</f>
        <v>15.992000000000001</v>
      </c>
      <c r="AL14" s="1188"/>
      <c r="AM14" s="1188"/>
      <c r="AN14" s="1188"/>
      <c r="AO14" s="1188"/>
      <c r="AP14" s="1188"/>
      <c r="AQ14" s="1188"/>
      <c r="AR14" s="1188">
        <f>AR15+AR23+AR27</f>
        <v>17.062999999999999</v>
      </c>
      <c r="AS14" s="1188"/>
      <c r="AT14" s="1188"/>
      <c r="AU14" s="1188"/>
      <c r="AV14" s="1188"/>
      <c r="AW14" s="1188"/>
      <c r="AX14" s="1188"/>
      <c r="AY14" s="1188">
        <f>AY15+AY23+AY27</f>
        <v>14.749000000000001</v>
      </c>
      <c r="AZ14" s="1188"/>
      <c r="BA14" s="1188"/>
      <c r="BB14" s="1188"/>
      <c r="BC14" s="1188"/>
      <c r="BD14" s="1188"/>
      <c r="BE14" s="1188"/>
      <c r="BF14" s="1188">
        <f>BF15+BF23+BF27</f>
        <v>14.554000000000002</v>
      </c>
      <c r="BG14" s="1188"/>
      <c r="BH14" s="1188"/>
      <c r="BI14" s="1188"/>
      <c r="BJ14" s="1188"/>
      <c r="BK14" s="1188"/>
      <c r="BL14" s="1188"/>
      <c r="BM14" s="1189">
        <f>BM15+BM23+BM27</f>
        <v>15.196</v>
      </c>
      <c r="BN14" s="1200">
        <f>AK14+AR14+AY14+BF14+BM14</f>
        <v>77.554000000000002</v>
      </c>
      <c r="BO14" s="1200"/>
      <c r="BP14" s="1200"/>
      <c r="BQ14" s="1200"/>
      <c r="BR14" s="1200"/>
      <c r="BS14" s="1200"/>
      <c r="BT14" s="1200"/>
    </row>
    <row r="15" spans="1:72" ht="16.5" thickBot="1">
      <c r="A15" s="1185" t="s">
        <v>1038</v>
      </c>
      <c r="B15" s="1185"/>
      <c r="C15" s="1185"/>
      <c r="D15" s="1185"/>
      <c r="E15" s="1186" t="s">
        <v>1039</v>
      </c>
      <c r="F15" s="1187"/>
      <c r="G15" s="1187"/>
      <c r="H15" s="1187"/>
      <c r="I15" s="1187"/>
      <c r="J15" s="1187"/>
      <c r="K15" s="1187"/>
      <c r="L15" s="1187"/>
      <c r="M15" s="1187"/>
      <c r="N15" s="1187"/>
      <c r="O15" s="1187"/>
      <c r="P15" s="1187"/>
      <c r="Q15" s="1187"/>
      <c r="R15" s="1187"/>
      <c r="S15" s="1187"/>
      <c r="T15" s="1187"/>
      <c r="U15" s="1187"/>
      <c r="V15" s="1187"/>
      <c r="W15" s="1187"/>
      <c r="X15" s="1187"/>
      <c r="Y15" s="1187"/>
      <c r="Z15" s="1187"/>
      <c r="AA15" s="1187"/>
      <c r="AB15" s="1187"/>
      <c r="AC15" s="1187"/>
      <c r="AD15" s="1187"/>
      <c r="AE15" s="1187"/>
      <c r="AF15" s="1187"/>
      <c r="AG15" s="1187"/>
      <c r="AH15" s="1187"/>
      <c r="AI15" s="1187"/>
      <c r="AJ15" s="1187"/>
      <c r="AK15" s="1188">
        <f>AK16+AK17+AK18+AK22</f>
        <v>10.959</v>
      </c>
      <c r="AL15" s="1188"/>
      <c r="AM15" s="1188"/>
      <c r="AN15" s="1188"/>
      <c r="AO15" s="1188"/>
      <c r="AP15" s="1188"/>
      <c r="AQ15" s="1188"/>
      <c r="AR15" s="1188">
        <f>AR16+AR17+AR18+AR22</f>
        <v>11.032</v>
      </c>
      <c r="AS15" s="1188"/>
      <c r="AT15" s="1188"/>
      <c r="AU15" s="1188"/>
      <c r="AV15" s="1188"/>
      <c r="AW15" s="1188"/>
      <c r="AX15" s="1188"/>
      <c r="AY15" s="1188">
        <f>AY16+AY17+AY18+AY22</f>
        <v>8.3070000000000004</v>
      </c>
      <c r="AZ15" s="1188"/>
      <c r="BA15" s="1188"/>
      <c r="BB15" s="1188"/>
      <c r="BC15" s="1188"/>
      <c r="BD15" s="1188"/>
      <c r="BE15" s="1188"/>
      <c r="BF15" s="1188">
        <f>BF16+BF17+BF18+BF22</f>
        <v>7.6240000000000006</v>
      </c>
      <c r="BG15" s="1188"/>
      <c r="BH15" s="1188"/>
      <c r="BI15" s="1188"/>
      <c r="BJ15" s="1188"/>
      <c r="BK15" s="1188"/>
      <c r="BL15" s="1188"/>
      <c r="BM15" s="1189">
        <f>BM16+BM17+BM18+BM22</f>
        <v>8.0760000000000005</v>
      </c>
      <c r="BN15" s="1188">
        <f>AK15+AR15+AY15+BF15+BM15</f>
        <v>45.998000000000005</v>
      </c>
      <c r="BO15" s="1188"/>
      <c r="BP15" s="1188"/>
      <c r="BQ15" s="1188"/>
      <c r="BR15" s="1188"/>
      <c r="BS15" s="1188"/>
      <c r="BT15" s="1188"/>
    </row>
    <row r="16" spans="1:72" ht="16.5" thickBot="1">
      <c r="A16" s="1185" t="s">
        <v>1040</v>
      </c>
      <c r="B16" s="1185"/>
      <c r="C16" s="1185"/>
      <c r="D16" s="1185"/>
      <c r="E16" s="1186" t="s">
        <v>1041</v>
      </c>
      <c r="F16" s="1187"/>
      <c r="G16" s="1187"/>
      <c r="H16" s="1187"/>
      <c r="I16" s="1187"/>
      <c r="J16" s="1187"/>
      <c r="K16" s="1187"/>
      <c r="L16" s="1187"/>
      <c r="M16" s="1187"/>
      <c r="N16" s="1187"/>
      <c r="O16" s="1187"/>
      <c r="P16" s="1187"/>
      <c r="Q16" s="1187"/>
      <c r="R16" s="1187"/>
      <c r="S16" s="1187"/>
      <c r="T16" s="1187"/>
      <c r="U16" s="1187"/>
      <c r="V16" s="1187"/>
      <c r="W16" s="1187"/>
      <c r="X16" s="1187"/>
      <c r="Y16" s="1187"/>
      <c r="Z16" s="1187"/>
      <c r="AA16" s="1187"/>
      <c r="AB16" s="1187"/>
      <c r="AC16" s="1187"/>
      <c r="AD16" s="1187"/>
      <c r="AE16" s="1187"/>
      <c r="AF16" s="1187"/>
      <c r="AG16" s="1187"/>
      <c r="AH16" s="1187"/>
      <c r="AI16" s="1187"/>
      <c r="AJ16" s="1187"/>
      <c r="AK16" s="1188">
        <f>8.587+2.372</f>
        <v>10.959</v>
      </c>
      <c r="AL16" s="1188"/>
      <c r="AM16" s="1188"/>
      <c r="AN16" s="1188"/>
      <c r="AO16" s="1188"/>
      <c r="AP16" s="1188"/>
      <c r="AQ16" s="1188"/>
      <c r="AR16" s="1188">
        <f>8.59+2.442</f>
        <v>11.032</v>
      </c>
      <c r="AS16" s="1188"/>
      <c r="AT16" s="1188"/>
      <c r="AU16" s="1188"/>
      <c r="AV16" s="1188"/>
      <c r="AW16" s="1188"/>
      <c r="AX16" s="1188"/>
      <c r="AY16" s="1188">
        <f>5.792+2.515</f>
        <v>8.3070000000000004</v>
      </c>
      <c r="AZ16" s="1188"/>
      <c r="BA16" s="1188"/>
      <c r="BB16" s="1188"/>
      <c r="BC16" s="1188"/>
      <c r="BD16" s="1188"/>
      <c r="BE16" s="1188"/>
      <c r="BF16" s="1188">
        <f>5.035+2.589</f>
        <v>7.6240000000000006</v>
      </c>
      <c r="BG16" s="1188"/>
      <c r="BH16" s="1188"/>
      <c r="BI16" s="1188"/>
      <c r="BJ16" s="1188"/>
      <c r="BK16" s="1188"/>
      <c r="BL16" s="1188"/>
      <c r="BM16" s="1189">
        <f>5.41+2.666</f>
        <v>8.0760000000000005</v>
      </c>
      <c r="BN16" s="1188">
        <f>AK16+AR16+AY16+BF16+BM16</f>
        <v>45.998000000000005</v>
      </c>
      <c r="BO16" s="1188"/>
      <c r="BP16" s="1188"/>
      <c r="BQ16" s="1188"/>
      <c r="BR16" s="1188"/>
      <c r="BS16" s="1188"/>
      <c r="BT16" s="1188"/>
    </row>
    <row r="17" spans="1:72" ht="16.5" thickBot="1">
      <c r="A17" s="1185" t="s">
        <v>1042</v>
      </c>
      <c r="B17" s="1185"/>
      <c r="C17" s="1185"/>
      <c r="D17" s="1185"/>
      <c r="E17" s="1186" t="s">
        <v>1043</v>
      </c>
      <c r="F17" s="1187"/>
      <c r="G17" s="1187"/>
      <c r="H17" s="1187"/>
      <c r="I17" s="1187"/>
      <c r="J17" s="1187"/>
      <c r="K17" s="1187"/>
      <c r="L17" s="1187"/>
      <c r="M17" s="1187"/>
      <c r="N17" s="1187"/>
      <c r="O17" s="1187"/>
      <c r="P17" s="1187"/>
      <c r="Q17" s="1187"/>
      <c r="R17" s="1187"/>
      <c r="S17" s="1187"/>
      <c r="T17" s="1187"/>
      <c r="U17" s="1187"/>
      <c r="V17" s="1187"/>
      <c r="W17" s="1187"/>
      <c r="X17" s="1187"/>
      <c r="Y17" s="1187"/>
      <c r="Z17" s="1187"/>
      <c r="AA17" s="1187"/>
      <c r="AB17" s="1187"/>
      <c r="AC17" s="1187"/>
      <c r="AD17" s="1187"/>
      <c r="AE17" s="1187"/>
      <c r="AF17" s="1187"/>
      <c r="AG17" s="1187"/>
      <c r="AH17" s="1187"/>
      <c r="AI17" s="1187"/>
      <c r="AJ17" s="1187"/>
      <c r="AK17" s="1188"/>
      <c r="AL17" s="1188"/>
      <c r="AM17" s="1188"/>
      <c r="AN17" s="1188"/>
      <c r="AO17" s="1188"/>
      <c r="AP17" s="1188"/>
      <c r="AQ17" s="1188"/>
      <c r="AR17" s="1188"/>
      <c r="AS17" s="1188"/>
      <c r="AT17" s="1188"/>
      <c r="AU17" s="1188"/>
      <c r="AV17" s="1188"/>
      <c r="AW17" s="1188"/>
      <c r="AX17" s="1188"/>
      <c r="AY17" s="1188"/>
      <c r="AZ17" s="1188"/>
      <c r="BA17" s="1188"/>
      <c r="BB17" s="1188"/>
      <c r="BC17" s="1188"/>
      <c r="BD17" s="1188"/>
      <c r="BE17" s="1188"/>
      <c r="BF17" s="1188"/>
      <c r="BG17" s="1188"/>
      <c r="BH17" s="1188"/>
      <c r="BI17" s="1188"/>
      <c r="BJ17" s="1188"/>
      <c r="BK17" s="1188"/>
      <c r="BL17" s="1188"/>
      <c r="BM17" s="1189"/>
      <c r="BN17" s="1188">
        <f>AK17+AR17+AY17+BF17+BM17</f>
        <v>0</v>
      </c>
      <c r="BO17" s="1188"/>
      <c r="BP17" s="1188"/>
      <c r="BQ17" s="1188"/>
      <c r="BR17" s="1188"/>
      <c r="BS17" s="1188"/>
      <c r="BT17" s="1188"/>
    </row>
    <row r="18" spans="1:72" ht="16.5" thickBot="1">
      <c r="A18" s="1190" t="s">
        <v>1044</v>
      </c>
      <c r="B18" s="1190"/>
      <c r="C18" s="1190"/>
      <c r="D18" s="1190"/>
      <c r="E18" s="1187" t="s">
        <v>1045</v>
      </c>
      <c r="F18" s="1187"/>
      <c r="G18" s="1187"/>
      <c r="H18" s="1187"/>
      <c r="I18" s="1187"/>
      <c r="J18" s="1187"/>
      <c r="K18" s="1187"/>
      <c r="L18" s="1187"/>
      <c r="M18" s="1187"/>
      <c r="N18" s="1187"/>
      <c r="O18" s="1187"/>
      <c r="P18" s="1187"/>
      <c r="Q18" s="1187"/>
      <c r="R18" s="1187"/>
      <c r="S18" s="1187"/>
      <c r="T18" s="1187"/>
      <c r="U18" s="1187"/>
      <c r="V18" s="1187"/>
      <c r="W18" s="1187"/>
      <c r="X18" s="1187"/>
      <c r="Y18" s="1187"/>
      <c r="Z18" s="1187"/>
      <c r="AA18" s="1187"/>
      <c r="AB18" s="1187"/>
      <c r="AC18" s="1187"/>
      <c r="AD18" s="1187"/>
      <c r="AE18" s="1187"/>
      <c r="AF18" s="1187"/>
      <c r="AG18" s="1187"/>
      <c r="AH18" s="1187"/>
      <c r="AI18" s="1187"/>
      <c r="AJ18" s="1187"/>
      <c r="AK18" s="1188"/>
      <c r="AL18" s="1188"/>
      <c r="AM18" s="1188"/>
      <c r="AN18" s="1188"/>
      <c r="AO18" s="1188"/>
      <c r="AP18" s="1188"/>
      <c r="AQ18" s="1188"/>
      <c r="AR18" s="1188"/>
      <c r="AS18" s="1188"/>
      <c r="AT18" s="1188"/>
      <c r="AU18" s="1188"/>
      <c r="AV18" s="1188"/>
      <c r="AW18" s="1188"/>
      <c r="AX18" s="1188"/>
      <c r="AY18" s="1188"/>
      <c r="AZ18" s="1188"/>
      <c r="BA18" s="1188"/>
      <c r="BB18" s="1188"/>
      <c r="BC18" s="1188"/>
      <c r="BD18" s="1188"/>
      <c r="BE18" s="1188"/>
      <c r="BF18" s="1188"/>
      <c r="BG18" s="1188"/>
      <c r="BH18" s="1188"/>
      <c r="BI18" s="1188"/>
      <c r="BJ18" s="1188"/>
      <c r="BK18" s="1188"/>
      <c r="BL18" s="1188"/>
      <c r="BM18" s="1188"/>
      <c r="BN18" s="1188"/>
      <c r="BO18" s="1188"/>
      <c r="BP18" s="1188"/>
      <c r="BQ18" s="1188"/>
      <c r="BR18" s="1188"/>
      <c r="BS18" s="1188"/>
      <c r="BT18" s="1188"/>
    </row>
    <row r="19" spans="1:72" ht="16.5" thickBot="1">
      <c r="A19" s="1190"/>
      <c r="B19" s="1190"/>
      <c r="C19" s="1190"/>
      <c r="D19" s="1190"/>
      <c r="E19" s="1187" t="s">
        <v>1046</v>
      </c>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7"/>
      <c r="AI19" s="1187"/>
      <c r="AJ19" s="1187"/>
      <c r="AK19" s="1188"/>
      <c r="AL19" s="1188"/>
      <c r="AM19" s="1188"/>
      <c r="AN19" s="1188"/>
      <c r="AO19" s="1188"/>
      <c r="AP19" s="1188"/>
      <c r="AQ19" s="1188"/>
      <c r="AR19" s="1188"/>
      <c r="AS19" s="1188"/>
      <c r="AT19" s="1188"/>
      <c r="AU19" s="1188"/>
      <c r="AV19" s="1188"/>
      <c r="AW19" s="1188"/>
      <c r="AX19" s="1188"/>
      <c r="AY19" s="1188"/>
      <c r="AZ19" s="1188"/>
      <c r="BA19" s="1188"/>
      <c r="BB19" s="1188"/>
      <c r="BC19" s="1188"/>
      <c r="BD19" s="1188"/>
      <c r="BE19" s="1188"/>
      <c r="BF19" s="1188"/>
      <c r="BG19" s="1188"/>
      <c r="BH19" s="1188"/>
      <c r="BI19" s="1188"/>
      <c r="BJ19" s="1188"/>
      <c r="BK19" s="1188"/>
      <c r="BL19" s="1188"/>
      <c r="BM19" s="1188"/>
      <c r="BN19" s="1188"/>
      <c r="BO19" s="1188"/>
      <c r="BP19" s="1188"/>
      <c r="BQ19" s="1188"/>
      <c r="BR19" s="1188"/>
      <c r="BS19" s="1188"/>
      <c r="BT19" s="1188"/>
    </row>
    <row r="20" spans="1:72" ht="16.5" thickBot="1">
      <c r="A20" s="1185" t="s">
        <v>1047</v>
      </c>
      <c r="B20" s="1185"/>
      <c r="C20" s="1185"/>
      <c r="D20" s="1185"/>
      <c r="E20" s="1186" t="s">
        <v>1048</v>
      </c>
      <c r="F20" s="1187"/>
      <c r="G20" s="1187"/>
      <c r="H20" s="1187"/>
      <c r="I20" s="1187"/>
      <c r="J20" s="1187"/>
      <c r="K20" s="1187"/>
      <c r="L20" s="1187"/>
      <c r="M20" s="1187"/>
      <c r="N20" s="1187"/>
      <c r="O20" s="1187"/>
      <c r="P20" s="1187"/>
      <c r="Q20" s="1187"/>
      <c r="R20" s="1187"/>
      <c r="S20" s="1187"/>
      <c r="T20" s="1187"/>
      <c r="U20" s="1187"/>
      <c r="V20" s="1187"/>
      <c r="W20" s="1187"/>
      <c r="X20" s="1187"/>
      <c r="Y20" s="1187"/>
      <c r="Z20" s="1187"/>
      <c r="AA20" s="1187"/>
      <c r="AB20" s="1187"/>
      <c r="AC20" s="1187"/>
      <c r="AD20" s="1187"/>
      <c r="AE20" s="1187"/>
      <c r="AF20" s="1187"/>
      <c r="AG20" s="1187"/>
      <c r="AH20" s="1187"/>
      <c r="AI20" s="1187"/>
      <c r="AJ20" s="1187"/>
      <c r="AK20" s="1188"/>
      <c r="AL20" s="1188"/>
      <c r="AM20" s="1188"/>
      <c r="AN20" s="1188"/>
      <c r="AO20" s="1188"/>
      <c r="AP20" s="1188"/>
      <c r="AQ20" s="1188"/>
      <c r="AR20" s="1188"/>
      <c r="AS20" s="1188"/>
      <c r="AT20" s="1188"/>
      <c r="AU20" s="1188"/>
      <c r="AV20" s="1188"/>
      <c r="AW20" s="1188"/>
      <c r="AX20" s="1188"/>
      <c r="AY20" s="1188"/>
      <c r="AZ20" s="1188"/>
      <c r="BA20" s="1188"/>
      <c r="BB20" s="1188"/>
      <c r="BC20" s="1188"/>
      <c r="BD20" s="1188"/>
      <c r="BE20" s="1188"/>
      <c r="BF20" s="1188"/>
      <c r="BG20" s="1188"/>
      <c r="BH20" s="1188"/>
      <c r="BI20" s="1188"/>
      <c r="BJ20" s="1188"/>
      <c r="BK20" s="1188"/>
      <c r="BL20" s="1188"/>
      <c r="BM20" s="1189"/>
      <c r="BN20" s="1188"/>
      <c r="BO20" s="1188"/>
      <c r="BP20" s="1188"/>
      <c r="BQ20" s="1188"/>
      <c r="BR20" s="1188"/>
      <c r="BS20" s="1188"/>
      <c r="BT20" s="1188"/>
    </row>
    <row r="21" spans="1:72" ht="16.5" thickBot="1">
      <c r="A21" s="1185" t="s">
        <v>1049</v>
      </c>
      <c r="B21" s="1185"/>
      <c r="C21" s="1185"/>
      <c r="D21" s="1185"/>
      <c r="E21" s="1186" t="s">
        <v>1050</v>
      </c>
      <c r="F21" s="1187"/>
      <c r="G21" s="1187"/>
      <c r="H21" s="1187"/>
      <c r="I21" s="1187"/>
      <c r="J21" s="1187"/>
      <c r="K21" s="1187"/>
      <c r="L21" s="1187"/>
      <c r="M21" s="1187"/>
      <c r="N21" s="1187"/>
      <c r="O21" s="1187"/>
      <c r="P21" s="1187"/>
      <c r="Q21" s="1187"/>
      <c r="R21" s="1187"/>
      <c r="S21" s="1187"/>
      <c r="T21" s="1187"/>
      <c r="U21" s="1187"/>
      <c r="V21" s="1187"/>
      <c r="W21" s="1187"/>
      <c r="X21" s="1187"/>
      <c r="Y21" s="1187"/>
      <c r="Z21" s="1187"/>
      <c r="AA21" s="1187"/>
      <c r="AB21" s="1187"/>
      <c r="AC21" s="1187"/>
      <c r="AD21" s="1187"/>
      <c r="AE21" s="1187"/>
      <c r="AF21" s="1187"/>
      <c r="AG21" s="1187"/>
      <c r="AH21" s="1187"/>
      <c r="AI21" s="1187"/>
      <c r="AJ21" s="1187"/>
      <c r="AK21" s="1188"/>
      <c r="AL21" s="1188"/>
      <c r="AM21" s="1188"/>
      <c r="AN21" s="1188"/>
      <c r="AO21" s="1188"/>
      <c r="AP21" s="1188"/>
      <c r="AQ21" s="1188"/>
      <c r="AR21" s="1188"/>
      <c r="AS21" s="1188"/>
      <c r="AT21" s="1188"/>
      <c r="AU21" s="1188"/>
      <c r="AV21" s="1188"/>
      <c r="AW21" s="1188"/>
      <c r="AX21" s="1188"/>
      <c r="AY21" s="1188"/>
      <c r="AZ21" s="1188"/>
      <c r="BA21" s="1188"/>
      <c r="BB21" s="1188"/>
      <c r="BC21" s="1188"/>
      <c r="BD21" s="1188"/>
      <c r="BE21" s="1188"/>
      <c r="BF21" s="1188"/>
      <c r="BG21" s="1188"/>
      <c r="BH21" s="1188"/>
      <c r="BI21" s="1188"/>
      <c r="BJ21" s="1188"/>
      <c r="BK21" s="1188"/>
      <c r="BL21" s="1188"/>
      <c r="BM21" s="1189"/>
      <c r="BN21" s="1188"/>
      <c r="BO21" s="1188"/>
      <c r="BP21" s="1188"/>
      <c r="BQ21" s="1188"/>
      <c r="BR21" s="1188"/>
      <c r="BS21" s="1188"/>
      <c r="BT21" s="1188"/>
    </row>
    <row r="22" spans="1:72" ht="16.5" thickBot="1">
      <c r="A22" s="1185" t="s">
        <v>1051</v>
      </c>
      <c r="B22" s="1185"/>
      <c r="C22" s="1185"/>
      <c r="D22" s="1185"/>
      <c r="E22" s="1186" t="s">
        <v>1052</v>
      </c>
      <c r="F22" s="1187"/>
      <c r="G22" s="1187"/>
      <c r="H22" s="1187"/>
      <c r="I22" s="1187"/>
      <c r="J22" s="1187"/>
      <c r="K22" s="1187"/>
      <c r="L22" s="1187"/>
      <c r="M22" s="1187"/>
      <c r="N22" s="1187"/>
      <c r="O22" s="1187"/>
      <c r="P22" s="1187"/>
      <c r="Q22" s="1187"/>
      <c r="R22" s="1187"/>
      <c r="S22" s="1187"/>
      <c r="T22" s="1187"/>
      <c r="U22" s="1187"/>
      <c r="V22" s="1187"/>
      <c r="W22" s="1187"/>
      <c r="X22" s="1187"/>
      <c r="Y22" s="1187"/>
      <c r="Z22" s="1187"/>
      <c r="AA22" s="1187"/>
      <c r="AB22" s="1187"/>
      <c r="AC22" s="1187"/>
      <c r="AD22" s="1187"/>
      <c r="AE22" s="1187"/>
      <c r="AF22" s="1187"/>
      <c r="AG22" s="1187"/>
      <c r="AH22" s="1187"/>
      <c r="AI22" s="1187"/>
      <c r="AJ22" s="1187"/>
      <c r="AK22" s="1191"/>
      <c r="AL22" s="1191"/>
      <c r="AM22" s="1191"/>
      <c r="AN22" s="1191"/>
      <c r="AO22" s="1191"/>
      <c r="AP22" s="1191"/>
      <c r="AQ22" s="1191"/>
      <c r="AR22" s="1191"/>
      <c r="AS22" s="1191"/>
      <c r="AT22" s="1191"/>
      <c r="AU22" s="1191"/>
      <c r="AV22" s="1191"/>
      <c r="AW22" s="1191"/>
      <c r="AX22" s="1191"/>
      <c r="AY22" s="1191"/>
      <c r="AZ22" s="1191"/>
      <c r="BA22" s="1191"/>
      <c r="BB22" s="1191"/>
      <c r="BC22" s="1191"/>
      <c r="BD22" s="1191"/>
      <c r="BE22" s="1191"/>
      <c r="BF22" s="1191"/>
      <c r="BG22" s="1191"/>
      <c r="BH22" s="1191"/>
      <c r="BI22" s="1191"/>
      <c r="BJ22" s="1191"/>
      <c r="BK22" s="1191"/>
      <c r="BL22" s="1191"/>
      <c r="BM22" s="1192"/>
      <c r="BN22" s="1188">
        <f>AK22+AR22+AY22+BF22+BM22</f>
        <v>0</v>
      </c>
      <c r="BO22" s="1188"/>
      <c r="BP22" s="1188"/>
      <c r="BQ22" s="1188"/>
      <c r="BR22" s="1188"/>
      <c r="BS22" s="1188"/>
      <c r="BT22" s="1188"/>
    </row>
    <row r="23" spans="1:72" ht="16.5" thickBot="1">
      <c r="A23" s="1185" t="s">
        <v>1053</v>
      </c>
      <c r="B23" s="1185"/>
      <c r="C23" s="1185"/>
      <c r="D23" s="1185"/>
      <c r="E23" s="1186" t="s">
        <v>1054</v>
      </c>
      <c r="F23" s="1187"/>
      <c r="G23" s="1187"/>
      <c r="H23" s="1187"/>
      <c r="I23" s="1187"/>
      <c r="J23" s="1187"/>
      <c r="K23" s="1187"/>
      <c r="L23" s="1187"/>
      <c r="M23" s="1187"/>
      <c r="N23" s="1187"/>
      <c r="O23" s="1187"/>
      <c r="P23" s="1187"/>
      <c r="Q23" s="1187"/>
      <c r="R23" s="1187"/>
      <c r="S23" s="1187"/>
      <c r="T23" s="1187"/>
      <c r="U23" s="1187"/>
      <c r="V23" s="1187"/>
      <c r="W23" s="1187"/>
      <c r="X23" s="1187"/>
      <c r="Y23" s="1187"/>
      <c r="Z23" s="1187"/>
      <c r="AA23" s="1187"/>
      <c r="AB23" s="1187"/>
      <c r="AC23" s="1187"/>
      <c r="AD23" s="1187"/>
      <c r="AE23" s="1187"/>
      <c r="AF23" s="1187"/>
      <c r="AG23" s="1187"/>
      <c r="AH23" s="1187"/>
      <c r="AI23" s="1187"/>
      <c r="AJ23" s="1187"/>
      <c r="AK23" s="1188">
        <f>AK24+AK25+AK26</f>
        <v>2.65</v>
      </c>
      <c r="AL23" s="1188"/>
      <c r="AM23" s="1188"/>
      <c r="AN23" s="1188"/>
      <c r="AO23" s="1188"/>
      <c r="AP23" s="1188"/>
      <c r="AQ23" s="1188"/>
      <c r="AR23" s="1188">
        <f>AR24+AR25+AR26</f>
        <v>3.395</v>
      </c>
      <c r="AS23" s="1188"/>
      <c r="AT23" s="1188"/>
      <c r="AU23" s="1188"/>
      <c r="AV23" s="1188"/>
      <c r="AW23" s="1188"/>
      <c r="AX23" s="1188"/>
      <c r="AY23" s="1188">
        <f>AY24+AY25+AY26</f>
        <v>4.2089999999999996</v>
      </c>
      <c r="AZ23" s="1188"/>
      <c r="BA23" s="1188"/>
      <c r="BB23" s="1188"/>
      <c r="BC23" s="1188"/>
      <c r="BD23" s="1188"/>
      <c r="BE23" s="1188"/>
      <c r="BF23" s="1188">
        <f>BF24+BF25+BF26</f>
        <v>4.7380000000000004</v>
      </c>
      <c r="BG23" s="1188"/>
      <c r="BH23" s="1188"/>
      <c r="BI23" s="1188"/>
      <c r="BJ23" s="1188"/>
      <c r="BK23" s="1188"/>
      <c r="BL23" s="1188"/>
      <c r="BM23" s="1189">
        <f>BM24+BM25+BM26</f>
        <v>4.8220000000000001</v>
      </c>
      <c r="BN23" s="1188">
        <f>AK23+AR23+AY23+BF23+BM23</f>
        <v>19.814</v>
      </c>
      <c r="BO23" s="1188"/>
      <c r="BP23" s="1188"/>
      <c r="BQ23" s="1188"/>
      <c r="BR23" s="1188"/>
      <c r="BS23" s="1188"/>
      <c r="BT23" s="1188"/>
    </row>
    <row r="24" spans="1:72" ht="16.5" thickBot="1">
      <c r="A24" s="1185" t="s">
        <v>1055</v>
      </c>
      <c r="B24" s="1185"/>
      <c r="C24" s="1185"/>
      <c r="D24" s="1185"/>
      <c r="E24" s="1186" t="s">
        <v>1056</v>
      </c>
      <c r="F24" s="1187"/>
      <c r="G24" s="1187"/>
      <c r="H24" s="1187"/>
      <c r="I24" s="1187"/>
      <c r="J24" s="1187"/>
      <c r="K24" s="1187"/>
      <c r="L24" s="1187"/>
      <c r="M24" s="1187"/>
      <c r="N24" s="1187"/>
      <c r="O24" s="1187"/>
      <c r="P24" s="1187"/>
      <c r="Q24" s="1187"/>
      <c r="R24" s="1187"/>
      <c r="S24" s="1187"/>
      <c r="T24" s="1187"/>
      <c r="U24" s="1187"/>
      <c r="V24" s="1187"/>
      <c r="W24" s="1187"/>
      <c r="X24" s="1187"/>
      <c r="Y24" s="1187"/>
      <c r="Z24" s="1187"/>
      <c r="AA24" s="1187"/>
      <c r="AB24" s="1187"/>
      <c r="AC24" s="1187"/>
      <c r="AD24" s="1187"/>
      <c r="AE24" s="1187"/>
      <c r="AF24" s="1187"/>
      <c r="AG24" s="1187"/>
      <c r="AH24" s="1187"/>
      <c r="AI24" s="1187"/>
      <c r="AJ24" s="1187"/>
      <c r="AK24" s="1188">
        <v>2.65</v>
      </c>
      <c r="AL24" s="1188"/>
      <c r="AM24" s="1188"/>
      <c r="AN24" s="1188"/>
      <c r="AO24" s="1188"/>
      <c r="AP24" s="1188"/>
      <c r="AQ24" s="1188"/>
      <c r="AR24" s="1188">
        <v>3.395</v>
      </c>
      <c r="AS24" s="1188"/>
      <c r="AT24" s="1188"/>
      <c r="AU24" s="1188"/>
      <c r="AV24" s="1188"/>
      <c r="AW24" s="1188"/>
      <c r="AX24" s="1188"/>
      <c r="AY24" s="1188">
        <v>4.2089999999999996</v>
      </c>
      <c r="AZ24" s="1188"/>
      <c r="BA24" s="1188"/>
      <c r="BB24" s="1188"/>
      <c r="BC24" s="1188"/>
      <c r="BD24" s="1188"/>
      <c r="BE24" s="1188"/>
      <c r="BF24" s="1188">
        <v>4.7380000000000004</v>
      </c>
      <c r="BG24" s="1188"/>
      <c r="BH24" s="1188"/>
      <c r="BI24" s="1188"/>
      <c r="BJ24" s="1188"/>
      <c r="BK24" s="1188"/>
      <c r="BL24" s="1188"/>
      <c r="BM24" s="1189">
        <v>4.8220000000000001</v>
      </c>
      <c r="BN24" s="1188">
        <f>AK24+AR24+AY24+BF24+BM24</f>
        <v>19.814</v>
      </c>
      <c r="BO24" s="1188"/>
      <c r="BP24" s="1188"/>
      <c r="BQ24" s="1188"/>
      <c r="BR24" s="1188"/>
      <c r="BS24" s="1188"/>
      <c r="BT24" s="1188"/>
    </row>
    <row r="25" spans="1:72" ht="16.5" thickBot="1">
      <c r="A25" s="1185" t="s">
        <v>1057</v>
      </c>
      <c r="B25" s="1185"/>
      <c r="C25" s="1185"/>
      <c r="D25" s="1185"/>
      <c r="E25" s="1186" t="s">
        <v>1058</v>
      </c>
      <c r="F25" s="1187"/>
      <c r="G25" s="1187"/>
      <c r="H25" s="1187"/>
      <c r="I25" s="1187"/>
      <c r="J25" s="1187"/>
      <c r="K25" s="1187"/>
      <c r="L25" s="1187"/>
      <c r="M25" s="1187"/>
      <c r="N25" s="1187"/>
      <c r="O25" s="1187"/>
      <c r="P25" s="1187"/>
      <c r="Q25" s="1187"/>
      <c r="R25" s="1187"/>
      <c r="S25" s="1187"/>
      <c r="T25" s="1187"/>
      <c r="U25" s="1187"/>
      <c r="V25" s="1187"/>
      <c r="W25" s="1187"/>
      <c r="X25" s="1187"/>
      <c r="Y25" s="1187"/>
      <c r="Z25" s="1187"/>
      <c r="AA25" s="1187"/>
      <c r="AB25" s="1187"/>
      <c r="AC25" s="1187"/>
      <c r="AD25" s="1187"/>
      <c r="AE25" s="1187"/>
      <c r="AF25" s="1187"/>
      <c r="AG25" s="1187"/>
      <c r="AH25" s="1187"/>
      <c r="AI25" s="1187"/>
      <c r="AJ25" s="1187"/>
      <c r="AK25" s="1188"/>
      <c r="AL25" s="1188"/>
      <c r="AM25" s="1188"/>
      <c r="AN25" s="1188"/>
      <c r="AO25" s="1188"/>
      <c r="AP25" s="1188"/>
      <c r="AQ25" s="1188"/>
      <c r="AR25" s="1188"/>
      <c r="AS25" s="1188"/>
      <c r="AT25" s="1188"/>
      <c r="AU25" s="1188"/>
      <c r="AV25" s="1188"/>
      <c r="AW25" s="1188"/>
      <c r="AX25" s="1188"/>
      <c r="AY25" s="1188"/>
      <c r="AZ25" s="1188"/>
      <c r="BA25" s="1188"/>
      <c r="BB25" s="1188"/>
      <c r="BC25" s="1188"/>
      <c r="BD25" s="1188"/>
      <c r="BE25" s="1188"/>
      <c r="BF25" s="1188"/>
      <c r="BG25" s="1188"/>
      <c r="BH25" s="1188"/>
      <c r="BI25" s="1188"/>
      <c r="BJ25" s="1188"/>
      <c r="BK25" s="1188"/>
      <c r="BL25" s="1188"/>
      <c r="BM25" s="1189"/>
      <c r="BN25" s="1188">
        <f>AK25+AR25+AY25+BF25+BM25</f>
        <v>0</v>
      </c>
      <c r="BO25" s="1188"/>
      <c r="BP25" s="1188"/>
      <c r="BQ25" s="1188"/>
      <c r="BR25" s="1188"/>
      <c r="BS25" s="1188"/>
      <c r="BT25" s="1188"/>
    </row>
    <row r="26" spans="1:72" ht="16.5" thickBot="1">
      <c r="A26" s="1185" t="s">
        <v>1059</v>
      </c>
      <c r="B26" s="1185"/>
      <c r="C26" s="1185"/>
      <c r="D26" s="1185"/>
      <c r="E26" s="1186" t="s">
        <v>1060</v>
      </c>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7"/>
      <c r="AI26" s="1187"/>
      <c r="AJ26" s="1187"/>
      <c r="AK26" s="1188"/>
      <c r="AL26" s="1188"/>
      <c r="AM26" s="1188"/>
      <c r="AN26" s="1188"/>
      <c r="AO26" s="1188"/>
      <c r="AP26" s="1188"/>
      <c r="AQ26" s="1188"/>
      <c r="AR26" s="1188"/>
      <c r="AS26" s="1188"/>
      <c r="AT26" s="1188"/>
      <c r="AU26" s="1188"/>
      <c r="AV26" s="1188"/>
      <c r="AW26" s="1188"/>
      <c r="AX26" s="1188"/>
      <c r="AY26" s="1188"/>
      <c r="AZ26" s="1188"/>
      <c r="BA26" s="1188"/>
      <c r="BB26" s="1188"/>
      <c r="BC26" s="1188"/>
      <c r="BD26" s="1188"/>
      <c r="BE26" s="1188"/>
      <c r="BF26" s="1188"/>
      <c r="BG26" s="1188"/>
      <c r="BH26" s="1188"/>
      <c r="BI26" s="1188"/>
      <c r="BJ26" s="1188"/>
      <c r="BK26" s="1188"/>
      <c r="BL26" s="1188"/>
      <c r="BM26" s="1189"/>
      <c r="BN26" s="1188">
        <f>AK26+AR26+AY26+BF26+BM26</f>
        <v>0</v>
      </c>
      <c r="BO26" s="1188"/>
      <c r="BP26" s="1188"/>
      <c r="BQ26" s="1188"/>
      <c r="BR26" s="1188"/>
      <c r="BS26" s="1188"/>
      <c r="BT26" s="1188"/>
    </row>
    <row r="27" spans="1:72" ht="16.5" thickBot="1">
      <c r="A27" s="1185" t="s">
        <v>1061</v>
      </c>
      <c r="B27" s="1185"/>
      <c r="C27" s="1185"/>
      <c r="D27" s="1185"/>
      <c r="E27" s="1186" t="s">
        <v>1062</v>
      </c>
      <c r="F27" s="1187"/>
      <c r="G27" s="1187"/>
      <c r="H27" s="1187"/>
      <c r="I27" s="1187"/>
      <c r="J27" s="1187"/>
      <c r="K27" s="1187"/>
      <c r="L27" s="1187"/>
      <c r="M27" s="1187"/>
      <c r="N27" s="1187"/>
      <c r="O27" s="1187"/>
      <c r="P27" s="1187"/>
      <c r="Q27" s="1187"/>
      <c r="R27" s="1187"/>
      <c r="S27" s="1187"/>
      <c r="T27" s="1187"/>
      <c r="U27" s="1187"/>
      <c r="V27" s="1187"/>
      <c r="W27" s="1187"/>
      <c r="X27" s="1187"/>
      <c r="Y27" s="1187"/>
      <c r="Z27" s="1187"/>
      <c r="AA27" s="1187"/>
      <c r="AB27" s="1187"/>
      <c r="AC27" s="1187"/>
      <c r="AD27" s="1187"/>
      <c r="AE27" s="1187"/>
      <c r="AF27" s="1187"/>
      <c r="AG27" s="1187"/>
      <c r="AH27" s="1187"/>
      <c r="AI27" s="1187"/>
      <c r="AJ27" s="1187"/>
      <c r="AK27" s="1188">
        <v>2.383</v>
      </c>
      <c r="AL27" s="1188"/>
      <c r="AM27" s="1188"/>
      <c r="AN27" s="1188"/>
      <c r="AO27" s="1188"/>
      <c r="AP27" s="1188"/>
      <c r="AQ27" s="1188"/>
      <c r="AR27" s="1188">
        <v>2.6360000000000001</v>
      </c>
      <c r="AS27" s="1188"/>
      <c r="AT27" s="1188"/>
      <c r="AU27" s="1188"/>
      <c r="AV27" s="1188"/>
      <c r="AW27" s="1188"/>
      <c r="AX27" s="1188"/>
      <c r="AY27" s="1188">
        <v>2.2330000000000001</v>
      </c>
      <c r="AZ27" s="1188"/>
      <c r="BA27" s="1188"/>
      <c r="BB27" s="1188"/>
      <c r="BC27" s="1188"/>
      <c r="BD27" s="1188"/>
      <c r="BE27" s="1188"/>
      <c r="BF27" s="1188">
        <v>2.1920000000000002</v>
      </c>
      <c r="BG27" s="1188"/>
      <c r="BH27" s="1188"/>
      <c r="BI27" s="1188"/>
      <c r="BJ27" s="1188"/>
      <c r="BK27" s="1188"/>
      <c r="BL27" s="1188"/>
      <c r="BM27" s="1189">
        <v>2.298</v>
      </c>
      <c r="BN27" s="1188">
        <f>AK27+AR27+AY27+BF27+BM27</f>
        <v>11.742000000000001</v>
      </c>
      <c r="BO27" s="1188"/>
      <c r="BP27" s="1188"/>
      <c r="BQ27" s="1188"/>
      <c r="BR27" s="1188"/>
      <c r="BS27" s="1188"/>
      <c r="BT27" s="1188"/>
    </row>
    <row r="28" spans="1:72" ht="16.5" thickBot="1">
      <c r="A28" s="1185" t="s">
        <v>1063</v>
      </c>
      <c r="B28" s="1185"/>
      <c r="C28" s="1185"/>
      <c r="D28" s="1185"/>
      <c r="E28" s="1186" t="s">
        <v>1064</v>
      </c>
      <c r="F28" s="1187"/>
      <c r="G28" s="1187"/>
      <c r="H28" s="1187"/>
      <c r="I28" s="1187"/>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7"/>
      <c r="AH28" s="1187"/>
      <c r="AI28" s="1187"/>
      <c r="AJ28" s="1187"/>
      <c r="AK28" s="1188">
        <v>0.47499999999999998</v>
      </c>
      <c r="AL28" s="1188"/>
      <c r="AM28" s="1188"/>
      <c r="AN28" s="1188"/>
      <c r="AO28" s="1188"/>
      <c r="AP28" s="1188"/>
      <c r="AQ28" s="1188"/>
      <c r="AR28" s="1188">
        <v>0.48899999999999999</v>
      </c>
      <c r="AS28" s="1188"/>
      <c r="AT28" s="1188"/>
      <c r="AU28" s="1188"/>
      <c r="AV28" s="1188"/>
      <c r="AW28" s="1188"/>
      <c r="AX28" s="1188"/>
      <c r="AY28" s="1188">
        <v>0.502</v>
      </c>
      <c r="AZ28" s="1188"/>
      <c r="BA28" s="1188"/>
      <c r="BB28" s="1188"/>
      <c r="BC28" s="1188"/>
      <c r="BD28" s="1188"/>
      <c r="BE28" s="1188"/>
      <c r="BF28" s="1188">
        <v>0.51800000000000002</v>
      </c>
      <c r="BG28" s="1188"/>
      <c r="BH28" s="1188"/>
      <c r="BI28" s="1188"/>
      <c r="BJ28" s="1188"/>
      <c r="BK28" s="1188"/>
      <c r="BL28" s="1188"/>
      <c r="BM28" s="1189">
        <v>0.53300000000000003</v>
      </c>
      <c r="BN28" s="1188">
        <f>AK28+AR28+AY28+BF28+BM28</f>
        <v>2.5169999999999999</v>
      </c>
      <c r="BO28" s="1188"/>
      <c r="BP28" s="1188"/>
      <c r="BQ28" s="1188"/>
      <c r="BR28" s="1188"/>
      <c r="BS28" s="1188"/>
      <c r="BT28" s="1188"/>
    </row>
    <row r="29" spans="1:72" ht="16.5" thickBot="1">
      <c r="A29" s="1185" t="s">
        <v>1065</v>
      </c>
      <c r="B29" s="1185"/>
      <c r="C29" s="1185"/>
      <c r="D29" s="1185"/>
      <c r="E29" s="1186" t="s">
        <v>1066</v>
      </c>
      <c r="F29" s="1187"/>
      <c r="G29" s="1187"/>
      <c r="H29" s="1187"/>
      <c r="I29" s="1187"/>
      <c r="J29" s="1187"/>
      <c r="K29" s="1187"/>
      <c r="L29" s="1187"/>
      <c r="M29" s="1187"/>
      <c r="N29" s="1187"/>
      <c r="O29" s="1187"/>
      <c r="P29" s="1187"/>
      <c r="Q29" s="1187"/>
      <c r="R29" s="1187"/>
      <c r="S29" s="1187"/>
      <c r="T29" s="1187"/>
      <c r="U29" s="1187"/>
      <c r="V29" s="1187"/>
      <c r="W29" s="1187"/>
      <c r="X29" s="1187"/>
      <c r="Y29" s="1187"/>
      <c r="Z29" s="1187"/>
      <c r="AA29" s="1187"/>
      <c r="AB29" s="1187"/>
      <c r="AC29" s="1187"/>
      <c r="AD29" s="1187"/>
      <c r="AE29" s="1187"/>
      <c r="AF29" s="1187"/>
      <c r="AG29" s="1187"/>
      <c r="AH29" s="1187"/>
      <c r="AI29" s="1187"/>
      <c r="AJ29" s="1187"/>
      <c r="AK29" s="1188"/>
      <c r="AL29" s="1188"/>
      <c r="AM29" s="1188"/>
      <c r="AN29" s="1188"/>
      <c r="AO29" s="1188"/>
      <c r="AP29" s="1188"/>
      <c r="AQ29" s="1188"/>
      <c r="AR29" s="1188"/>
      <c r="AS29" s="1188"/>
      <c r="AT29" s="1188"/>
      <c r="AU29" s="1188"/>
      <c r="AV29" s="1188"/>
      <c r="AW29" s="1188"/>
      <c r="AX29" s="1188"/>
      <c r="AY29" s="1188"/>
      <c r="AZ29" s="1188"/>
      <c r="BA29" s="1188"/>
      <c r="BB29" s="1188"/>
      <c r="BC29" s="1188"/>
      <c r="BD29" s="1188"/>
      <c r="BE29" s="1188"/>
      <c r="BF29" s="1188"/>
      <c r="BG29" s="1188"/>
      <c r="BH29" s="1188"/>
      <c r="BI29" s="1188"/>
      <c r="BJ29" s="1188"/>
      <c r="BK29" s="1188"/>
      <c r="BL29" s="1188"/>
      <c r="BM29" s="1189"/>
      <c r="BN29" s="1188"/>
      <c r="BO29" s="1188"/>
      <c r="BP29" s="1188"/>
      <c r="BQ29" s="1188"/>
      <c r="BR29" s="1188"/>
      <c r="BS29" s="1188"/>
      <c r="BT29" s="1188"/>
    </row>
    <row r="30" spans="1:72" ht="16.5" thickBot="1">
      <c r="A30" s="1185" t="s">
        <v>1067</v>
      </c>
      <c r="B30" s="1185"/>
      <c r="C30" s="1185"/>
      <c r="D30" s="1185"/>
      <c r="E30" s="1186" t="s">
        <v>1068</v>
      </c>
      <c r="F30" s="1187"/>
      <c r="G30" s="1187"/>
      <c r="H30" s="1187"/>
      <c r="I30" s="1187"/>
      <c r="J30" s="1187"/>
      <c r="K30" s="1187"/>
      <c r="L30" s="1187"/>
      <c r="M30" s="1187"/>
      <c r="N30" s="1187"/>
      <c r="O30" s="1187"/>
      <c r="P30" s="1187"/>
      <c r="Q30" s="1187"/>
      <c r="R30" s="1187"/>
      <c r="S30" s="1187"/>
      <c r="T30" s="1187"/>
      <c r="U30" s="1187"/>
      <c r="V30" s="1187"/>
      <c r="W30" s="1187"/>
      <c r="X30" s="1187"/>
      <c r="Y30" s="1187"/>
      <c r="Z30" s="1187"/>
      <c r="AA30" s="1187"/>
      <c r="AB30" s="1187"/>
      <c r="AC30" s="1187"/>
      <c r="AD30" s="1187"/>
      <c r="AE30" s="1187"/>
      <c r="AF30" s="1187"/>
      <c r="AG30" s="1187"/>
      <c r="AH30" s="1187"/>
      <c r="AI30" s="1187"/>
      <c r="AJ30" s="1187"/>
      <c r="AK30" s="1188"/>
      <c r="AL30" s="1188"/>
      <c r="AM30" s="1188"/>
      <c r="AN30" s="1188"/>
      <c r="AO30" s="1188"/>
      <c r="AP30" s="1188"/>
      <c r="AQ30" s="1188"/>
      <c r="AR30" s="1188"/>
      <c r="AS30" s="1188"/>
      <c r="AT30" s="1188"/>
      <c r="AU30" s="1188"/>
      <c r="AV30" s="1188"/>
      <c r="AW30" s="1188"/>
      <c r="AX30" s="1188"/>
      <c r="AY30" s="1188"/>
      <c r="AZ30" s="1188"/>
      <c r="BA30" s="1188"/>
      <c r="BB30" s="1188"/>
      <c r="BC30" s="1188"/>
      <c r="BD30" s="1188"/>
      <c r="BE30" s="1188"/>
      <c r="BF30" s="1188"/>
      <c r="BG30" s="1188"/>
      <c r="BH30" s="1188"/>
      <c r="BI30" s="1188"/>
      <c r="BJ30" s="1188"/>
      <c r="BK30" s="1188"/>
      <c r="BL30" s="1188"/>
      <c r="BM30" s="1189"/>
      <c r="BN30" s="1188"/>
      <c r="BO30" s="1188"/>
      <c r="BP30" s="1188"/>
      <c r="BQ30" s="1188"/>
      <c r="BR30" s="1188"/>
      <c r="BS30" s="1188"/>
      <c r="BT30" s="1188"/>
    </row>
    <row r="31" spans="1:72" ht="16.5" thickBot="1">
      <c r="A31" s="1185" t="s">
        <v>1069</v>
      </c>
      <c r="B31" s="1185"/>
      <c r="C31" s="1185"/>
      <c r="D31" s="1185"/>
      <c r="E31" s="1186" t="s">
        <v>1070</v>
      </c>
      <c r="F31" s="1187"/>
      <c r="G31" s="1187"/>
      <c r="H31" s="1187"/>
      <c r="I31" s="1187"/>
      <c r="J31" s="1187"/>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7"/>
      <c r="AI31" s="1187"/>
      <c r="AJ31" s="1187"/>
      <c r="AK31" s="1188"/>
      <c r="AL31" s="1188"/>
      <c r="AM31" s="1188"/>
      <c r="AN31" s="1188"/>
      <c r="AO31" s="1188"/>
      <c r="AP31" s="1188"/>
      <c r="AQ31" s="1188"/>
      <c r="AR31" s="1188"/>
      <c r="AS31" s="1188"/>
      <c r="AT31" s="1188"/>
      <c r="AU31" s="1188"/>
      <c r="AV31" s="1188"/>
      <c r="AW31" s="1188"/>
      <c r="AX31" s="1188"/>
      <c r="AY31" s="1188"/>
      <c r="AZ31" s="1188"/>
      <c r="BA31" s="1188"/>
      <c r="BB31" s="1188"/>
      <c r="BC31" s="1188"/>
      <c r="BD31" s="1188"/>
      <c r="BE31" s="1188"/>
      <c r="BF31" s="1188"/>
      <c r="BG31" s="1188"/>
      <c r="BH31" s="1188"/>
      <c r="BI31" s="1188"/>
      <c r="BJ31" s="1188"/>
      <c r="BK31" s="1188"/>
      <c r="BL31" s="1188"/>
      <c r="BM31" s="1189"/>
      <c r="BN31" s="1188"/>
      <c r="BO31" s="1188"/>
      <c r="BP31" s="1188"/>
      <c r="BQ31" s="1188"/>
      <c r="BR31" s="1188"/>
      <c r="BS31" s="1188"/>
      <c r="BT31" s="1188"/>
    </row>
    <row r="32" spans="1:72" ht="16.5" thickBot="1">
      <c r="A32" s="1185" t="s">
        <v>1071</v>
      </c>
      <c r="B32" s="1185"/>
      <c r="C32" s="1185"/>
      <c r="D32" s="1185"/>
      <c r="E32" s="1186" t="s">
        <v>1072</v>
      </c>
      <c r="F32" s="1187"/>
      <c r="G32" s="1187"/>
      <c r="H32" s="1187"/>
      <c r="I32" s="1187"/>
      <c r="J32" s="1187"/>
      <c r="K32" s="1187"/>
      <c r="L32" s="1187"/>
      <c r="M32" s="1187"/>
      <c r="N32" s="1187"/>
      <c r="O32" s="1187"/>
      <c r="P32" s="1187"/>
      <c r="Q32" s="1187"/>
      <c r="R32" s="1187"/>
      <c r="S32" s="1187"/>
      <c r="T32" s="1187"/>
      <c r="U32" s="1187"/>
      <c r="V32" s="1187"/>
      <c r="W32" s="1187"/>
      <c r="X32" s="1187"/>
      <c r="Y32" s="1187"/>
      <c r="Z32" s="1187"/>
      <c r="AA32" s="1187"/>
      <c r="AB32" s="1187"/>
      <c r="AC32" s="1187"/>
      <c r="AD32" s="1187"/>
      <c r="AE32" s="1187"/>
      <c r="AF32" s="1187"/>
      <c r="AG32" s="1187"/>
      <c r="AH32" s="1187"/>
      <c r="AI32" s="1187"/>
      <c r="AJ32" s="1187"/>
      <c r="AK32" s="1188"/>
      <c r="AL32" s="1188"/>
      <c r="AM32" s="1188"/>
      <c r="AN32" s="1188"/>
      <c r="AO32" s="1188"/>
      <c r="AP32" s="1188"/>
      <c r="AQ32" s="1188"/>
      <c r="AR32" s="1188"/>
      <c r="AS32" s="1188"/>
      <c r="AT32" s="1188"/>
      <c r="AU32" s="1188"/>
      <c r="AV32" s="1188"/>
      <c r="AW32" s="1188"/>
      <c r="AX32" s="1188"/>
      <c r="AY32" s="1188"/>
      <c r="AZ32" s="1188"/>
      <c r="BA32" s="1188"/>
      <c r="BB32" s="1188"/>
      <c r="BC32" s="1188"/>
      <c r="BD32" s="1188"/>
      <c r="BE32" s="1188"/>
      <c r="BF32" s="1188"/>
      <c r="BG32" s="1188"/>
      <c r="BH32" s="1188"/>
      <c r="BI32" s="1188"/>
      <c r="BJ32" s="1188"/>
      <c r="BK32" s="1188"/>
      <c r="BL32" s="1188"/>
      <c r="BM32" s="1189"/>
      <c r="BN32" s="1188"/>
      <c r="BO32" s="1188"/>
      <c r="BP32" s="1188"/>
      <c r="BQ32" s="1188"/>
      <c r="BR32" s="1188"/>
      <c r="BS32" s="1188"/>
      <c r="BT32" s="1188"/>
    </row>
    <row r="33" spans="1:72" ht="16.5" thickBot="1">
      <c r="A33" s="1185" t="s">
        <v>1073</v>
      </c>
      <c r="B33" s="1185"/>
      <c r="C33" s="1185"/>
      <c r="D33" s="1185"/>
      <c r="E33" s="1186" t="s">
        <v>1074</v>
      </c>
      <c r="F33" s="1187"/>
      <c r="G33" s="1187"/>
      <c r="H33" s="1187"/>
      <c r="I33" s="1187"/>
      <c r="J33" s="1187"/>
      <c r="K33" s="1187"/>
      <c r="L33" s="1187"/>
      <c r="M33" s="1187"/>
      <c r="N33" s="1187"/>
      <c r="O33" s="1187"/>
      <c r="P33" s="1187"/>
      <c r="Q33" s="1187"/>
      <c r="R33" s="1187"/>
      <c r="S33" s="1187"/>
      <c r="T33" s="1187"/>
      <c r="U33" s="1187"/>
      <c r="V33" s="1187"/>
      <c r="W33" s="1187"/>
      <c r="X33" s="1187"/>
      <c r="Y33" s="1187"/>
      <c r="Z33" s="1187"/>
      <c r="AA33" s="1187"/>
      <c r="AB33" s="1187"/>
      <c r="AC33" s="1187"/>
      <c r="AD33" s="1187"/>
      <c r="AE33" s="1187"/>
      <c r="AF33" s="1187"/>
      <c r="AG33" s="1187"/>
      <c r="AH33" s="1187"/>
      <c r="AI33" s="1187"/>
      <c r="AJ33" s="1187"/>
      <c r="AK33" s="1188"/>
      <c r="AL33" s="1188"/>
      <c r="AM33" s="1188"/>
      <c r="AN33" s="1188"/>
      <c r="AO33" s="1188"/>
      <c r="AP33" s="1188"/>
      <c r="AQ33" s="1188"/>
      <c r="AR33" s="1188"/>
      <c r="AS33" s="1188"/>
      <c r="AT33" s="1188"/>
      <c r="AU33" s="1188"/>
      <c r="AV33" s="1188"/>
      <c r="AW33" s="1188"/>
      <c r="AX33" s="1188"/>
      <c r="AY33" s="1188"/>
      <c r="AZ33" s="1188"/>
      <c r="BA33" s="1188"/>
      <c r="BB33" s="1188"/>
      <c r="BC33" s="1188"/>
      <c r="BD33" s="1188"/>
      <c r="BE33" s="1188"/>
      <c r="BF33" s="1188"/>
      <c r="BG33" s="1188"/>
      <c r="BH33" s="1188"/>
      <c r="BI33" s="1188"/>
      <c r="BJ33" s="1188"/>
      <c r="BK33" s="1188"/>
      <c r="BL33" s="1188"/>
      <c r="BM33" s="1189"/>
      <c r="BN33" s="1188"/>
      <c r="BO33" s="1188"/>
      <c r="BP33" s="1188"/>
      <c r="BQ33" s="1188"/>
      <c r="BR33" s="1188"/>
      <c r="BS33" s="1188"/>
      <c r="BT33" s="1188"/>
    </row>
    <row r="34" spans="1:72" ht="16.5" thickBot="1">
      <c r="A34" s="1185" t="s">
        <v>1075</v>
      </c>
      <c r="B34" s="1185"/>
      <c r="C34" s="1185"/>
      <c r="D34" s="1185"/>
      <c r="E34" s="1186" t="s">
        <v>1076</v>
      </c>
      <c r="F34" s="1187"/>
      <c r="G34" s="1187"/>
      <c r="H34" s="1187"/>
      <c r="I34" s="1187"/>
      <c r="J34" s="1187"/>
      <c r="K34" s="1187"/>
      <c r="L34" s="1187"/>
      <c r="M34" s="1187"/>
      <c r="N34" s="1187"/>
      <c r="O34" s="1187"/>
      <c r="P34" s="1187"/>
      <c r="Q34" s="1187"/>
      <c r="R34" s="1187"/>
      <c r="S34" s="1187"/>
      <c r="T34" s="1187"/>
      <c r="U34" s="1187"/>
      <c r="V34" s="1187"/>
      <c r="W34" s="1187"/>
      <c r="X34" s="1187"/>
      <c r="Y34" s="1187"/>
      <c r="Z34" s="1187"/>
      <c r="AA34" s="1187"/>
      <c r="AB34" s="1187"/>
      <c r="AC34" s="1187"/>
      <c r="AD34" s="1187"/>
      <c r="AE34" s="1187"/>
      <c r="AF34" s="1187"/>
      <c r="AG34" s="1187"/>
      <c r="AH34" s="1187"/>
      <c r="AI34" s="1187"/>
      <c r="AJ34" s="1187"/>
      <c r="AK34" s="1188"/>
      <c r="AL34" s="1188"/>
      <c r="AM34" s="1188"/>
      <c r="AN34" s="1188"/>
      <c r="AO34" s="1188"/>
      <c r="AP34" s="1188"/>
      <c r="AQ34" s="1188"/>
      <c r="AR34" s="1188"/>
      <c r="AS34" s="1188"/>
      <c r="AT34" s="1188"/>
      <c r="AU34" s="1188"/>
      <c r="AV34" s="1188"/>
      <c r="AW34" s="1188"/>
      <c r="AX34" s="1188"/>
      <c r="AY34" s="1188"/>
      <c r="AZ34" s="1188"/>
      <c r="BA34" s="1188"/>
      <c r="BB34" s="1188"/>
      <c r="BC34" s="1188"/>
      <c r="BD34" s="1188"/>
      <c r="BE34" s="1188"/>
      <c r="BF34" s="1188"/>
      <c r="BG34" s="1188"/>
      <c r="BH34" s="1188"/>
      <c r="BI34" s="1188"/>
      <c r="BJ34" s="1188"/>
      <c r="BK34" s="1188"/>
      <c r="BL34" s="1188"/>
      <c r="BM34" s="1189"/>
      <c r="BN34" s="1188"/>
      <c r="BO34" s="1188"/>
      <c r="BP34" s="1188"/>
      <c r="BQ34" s="1188"/>
      <c r="BR34" s="1188"/>
      <c r="BS34" s="1188"/>
      <c r="BT34" s="1188"/>
    </row>
    <row r="35" spans="1:72" ht="16.5" thickBot="1">
      <c r="A35" s="1185" t="s">
        <v>1077</v>
      </c>
      <c r="B35" s="1185"/>
      <c r="C35" s="1185"/>
      <c r="D35" s="1185"/>
      <c r="E35" s="1186" t="s">
        <v>1078</v>
      </c>
      <c r="F35" s="1187"/>
      <c r="G35" s="1187"/>
      <c r="H35" s="1187"/>
      <c r="I35" s="1187"/>
      <c r="J35" s="1187"/>
      <c r="K35" s="1187"/>
      <c r="L35" s="1187"/>
      <c r="M35" s="1187"/>
      <c r="N35" s="1187"/>
      <c r="O35" s="1187"/>
      <c r="P35" s="1187"/>
      <c r="Q35" s="1187"/>
      <c r="R35" s="1187"/>
      <c r="S35" s="1187"/>
      <c r="T35" s="1187"/>
      <c r="U35" s="1187"/>
      <c r="V35" s="1187"/>
      <c r="W35" s="1187"/>
      <c r="X35" s="1187"/>
      <c r="Y35" s="1187"/>
      <c r="Z35" s="1187"/>
      <c r="AA35" s="1187"/>
      <c r="AB35" s="1187"/>
      <c r="AC35" s="1187"/>
      <c r="AD35" s="1187"/>
      <c r="AE35" s="1187"/>
      <c r="AF35" s="1187"/>
      <c r="AG35" s="1187"/>
      <c r="AH35" s="1187"/>
      <c r="AI35" s="1187"/>
      <c r="AJ35" s="1187"/>
      <c r="AK35" s="1188"/>
      <c r="AL35" s="1188"/>
      <c r="AM35" s="1188"/>
      <c r="AN35" s="1188"/>
      <c r="AO35" s="1188"/>
      <c r="AP35" s="1188"/>
      <c r="AQ35" s="1188"/>
      <c r="AR35" s="1188"/>
      <c r="AS35" s="1188"/>
      <c r="AT35" s="1188"/>
      <c r="AU35" s="1188"/>
      <c r="AV35" s="1188"/>
      <c r="AW35" s="1188"/>
      <c r="AX35" s="1188"/>
      <c r="AY35" s="1188"/>
      <c r="AZ35" s="1188"/>
      <c r="BA35" s="1188"/>
      <c r="BB35" s="1188"/>
      <c r="BC35" s="1188"/>
      <c r="BD35" s="1188"/>
      <c r="BE35" s="1188"/>
      <c r="BF35" s="1188"/>
      <c r="BG35" s="1188"/>
      <c r="BH35" s="1188"/>
      <c r="BI35" s="1188"/>
      <c r="BJ35" s="1188"/>
      <c r="BK35" s="1188"/>
      <c r="BL35" s="1188"/>
      <c r="BM35" s="1189"/>
      <c r="BN35" s="1188"/>
      <c r="BO35" s="1188"/>
      <c r="BP35" s="1188"/>
      <c r="BQ35" s="1188"/>
      <c r="BR35" s="1188"/>
      <c r="BS35" s="1188"/>
      <c r="BT35" s="1188"/>
    </row>
    <row r="36" spans="1:72" ht="16.5" thickBot="1">
      <c r="A36" s="1185" t="s">
        <v>1079</v>
      </c>
      <c r="B36" s="1185"/>
      <c r="C36" s="1185"/>
      <c r="D36" s="1185"/>
      <c r="E36" s="1186" t="s">
        <v>1080</v>
      </c>
      <c r="F36" s="1187"/>
      <c r="G36" s="1187"/>
      <c r="H36" s="1187"/>
      <c r="I36" s="1187"/>
      <c r="J36" s="1187"/>
      <c r="K36" s="1187"/>
      <c r="L36" s="1187"/>
      <c r="M36" s="1187"/>
      <c r="N36" s="1187"/>
      <c r="O36" s="1187"/>
      <c r="P36" s="1187"/>
      <c r="Q36" s="1187"/>
      <c r="R36" s="1187"/>
      <c r="S36" s="1187"/>
      <c r="T36" s="1187"/>
      <c r="U36" s="1187"/>
      <c r="V36" s="1187"/>
      <c r="W36" s="1187"/>
      <c r="X36" s="1187"/>
      <c r="Y36" s="1187"/>
      <c r="Z36" s="1187"/>
      <c r="AA36" s="1187"/>
      <c r="AB36" s="1187"/>
      <c r="AC36" s="1187"/>
      <c r="AD36" s="1187"/>
      <c r="AE36" s="1187"/>
      <c r="AF36" s="1187"/>
      <c r="AG36" s="1187"/>
      <c r="AH36" s="1187"/>
      <c r="AI36" s="1187"/>
      <c r="AJ36" s="1187"/>
      <c r="AK36" s="1188"/>
      <c r="AL36" s="1188"/>
      <c r="AM36" s="1188"/>
      <c r="AN36" s="1188"/>
      <c r="AO36" s="1188"/>
      <c r="AP36" s="1188"/>
      <c r="AQ36" s="1188"/>
      <c r="AR36" s="1188"/>
      <c r="AS36" s="1188"/>
      <c r="AT36" s="1188"/>
      <c r="AU36" s="1188"/>
      <c r="AV36" s="1188"/>
      <c r="AW36" s="1188"/>
      <c r="AX36" s="1188"/>
      <c r="AY36" s="1188"/>
      <c r="AZ36" s="1188"/>
      <c r="BA36" s="1188"/>
      <c r="BB36" s="1188"/>
      <c r="BC36" s="1188"/>
      <c r="BD36" s="1188"/>
      <c r="BE36" s="1188"/>
      <c r="BF36" s="1188"/>
      <c r="BG36" s="1188"/>
      <c r="BH36" s="1188"/>
      <c r="BI36" s="1188"/>
      <c r="BJ36" s="1188"/>
      <c r="BK36" s="1188"/>
      <c r="BL36" s="1188"/>
      <c r="BM36" s="1189"/>
      <c r="BN36" s="1188"/>
      <c r="BO36" s="1188"/>
      <c r="BP36" s="1188"/>
      <c r="BQ36" s="1188"/>
      <c r="BR36" s="1188"/>
      <c r="BS36" s="1188"/>
      <c r="BT36" s="1188"/>
    </row>
    <row r="37" spans="1:72" ht="16.5" thickBot="1">
      <c r="A37" s="1185" t="s">
        <v>1081</v>
      </c>
      <c r="B37" s="1185"/>
      <c r="C37" s="1185"/>
      <c r="D37" s="1185"/>
      <c r="E37" s="1186" t="s">
        <v>1082</v>
      </c>
      <c r="F37" s="1187"/>
      <c r="G37" s="1187"/>
      <c r="H37" s="1187"/>
      <c r="I37" s="1187"/>
      <c r="J37" s="1187"/>
      <c r="K37" s="1187"/>
      <c r="L37" s="1187"/>
      <c r="M37" s="1187"/>
      <c r="N37" s="1187"/>
      <c r="O37" s="1187"/>
      <c r="P37" s="1187"/>
      <c r="Q37" s="1187"/>
      <c r="R37" s="1187"/>
      <c r="S37" s="1187"/>
      <c r="T37" s="1187"/>
      <c r="U37" s="1187"/>
      <c r="V37" s="1187"/>
      <c r="W37" s="1187"/>
      <c r="X37" s="1187"/>
      <c r="Y37" s="1187"/>
      <c r="Z37" s="1187"/>
      <c r="AA37" s="1187"/>
      <c r="AB37" s="1187"/>
      <c r="AC37" s="1187"/>
      <c r="AD37" s="1187"/>
      <c r="AE37" s="1187"/>
      <c r="AF37" s="1187"/>
      <c r="AG37" s="1187"/>
      <c r="AH37" s="1187"/>
      <c r="AI37" s="1187"/>
      <c r="AJ37" s="1187"/>
      <c r="AK37" s="1188"/>
      <c r="AL37" s="1188"/>
      <c r="AM37" s="1188"/>
      <c r="AN37" s="1188"/>
      <c r="AO37" s="1188"/>
      <c r="AP37" s="1188"/>
      <c r="AQ37" s="1188"/>
      <c r="AR37" s="1188"/>
      <c r="AS37" s="1188"/>
      <c r="AT37" s="1188"/>
      <c r="AU37" s="1188"/>
      <c r="AV37" s="1188"/>
      <c r="AW37" s="1188"/>
      <c r="AX37" s="1188"/>
      <c r="AY37" s="1188"/>
      <c r="AZ37" s="1188"/>
      <c r="BA37" s="1188"/>
      <c r="BB37" s="1188"/>
      <c r="BC37" s="1188"/>
      <c r="BD37" s="1188"/>
      <c r="BE37" s="1188"/>
      <c r="BF37" s="1188"/>
      <c r="BG37" s="1188"/>
      <c r="BH37" s="1188"/>
      <c r="BI37" s="1188"/>
      <c r="BJ37" s="1188"/>
      <c r="BK37" s="1188"/>
      <c r="BL37" s="1188"/>
      <c r="BM37" s="1189"/>
      <c r="BN37" s="1188"/>
      <c r="BO37" s="1188"/>
      <c r="BP37" s="1188"/>
      <c r="BQ37" s="1188"/>
      <c r="BR37" s="1188"/>
      <c r="BS37" s="1188"/>
      <c r="BT37" s="1188"/>
    </row>
    <row r="38" spans="1:72" ht="16.5" thickBot="1">
      <c r="A38" s="1185" t="s">
        <v>1083</v>
      </c>
      <c r="B38" s="1185"/>
      <c r="C38" s="1185"/>
      <c r="D38" s="1185"/>
      <c r="E38" s="1186" t="s">
        <v>1084</v>
      </c>
      <c r="F38" s="1187"/>
      <c r="G38" s="1187"/>
      <c r="H38" s="1187"/>
      <c r="I38" s="1187"/>
      <c r="J38" s="1187"/>
      <c r="K38" s="1187"/>
      <c r="L38" s="1187"/>
      <c r="M38" s="1187"/>
      <c r="N38" s="1187"/>
      <c r="O38" s="1187"/>
      <c r="P38" s="1187"/>
      <c r="Q38" s="1187"/>
      <c r="R38" s="1187"/>
      <c r="S38" s="1187"/>
      <c r="T38" s="1187"/>
      <c r="U38" s="1187"/>
      <c r="V38" s="1187"/>
      <c r="W38" s="1187"/>
      <c r="X38" s="1187"/>
      <c r="Y38" s="1187"/>
      <c r="Z38" s="1187"/>
      <c r="AA38" s="1187"/>
      <c r="AB38" s="1187"/>
      <c r="AC38" s="1187"/>
      <c r="AD38" s="1187"/>
      <c r="AE38" s="1187"/>
      <c r="AF38" s="1187"/>
      <c r="AG38" s="1187"/>
      <c r="AH38" s="1187"/>
      <c r="AI38" s="1187"/>
      <c r="AJ38" s="1187"/>
      <c r="AK38" s="1188"/>
      <c r="AL38" s="1188"/>
      <c r="AM38" s="1188"/>
      <c r="AN38" s="1188"/>
      <c r="AO38" s="1188"/>
      <c r="AP38" s="1188"/>
      <c r="AQ38" s="1188"/>
      <c r="AR38" s="1188"/>
      <c r="AS38" s="1188"/>
      <c r="AT38" s="1188"/>
      <c r="AU38" s="1188"/>
      <c r="AV38" s="1188"/>
      <c r="AW38" s="1188"/>
      <c r="AX38" s="1188"/>
      <c r="AY38" s="1188"/>
      <c r="AZ38" s="1188"/>
      <c r="BA38" s="1188"/>
      <c r="BB38" s="1188"/>
      <c r="BC38" s="1188"/>
      <c r="BD38" s="1188"/>
      <c r="BE38" s="1188"/>
      <c r="BF38" s="1188"/>
      <c r="BG38" s="1188"/>
      <c r="BH38" s="1188"/>
      <c r="BI38" s="1188"/>
      <c r="BJ38" s="1188"/>
      <c r="BK38" s="1188"/>
      <c r="BL38" s="1188"/>
      <c r="BM38" s="1189"/>
      <c r="BN38" s="1188"/>
      <c r="BO38" s="1188"/>
      <c r="BP38" s="1188"/>
      <c r="BQ38" s="1188"/>
      <c r="BR38" s="1188"/>
      <c r="BS38" s="1188"/>
      <c r="BT38" s="1188"/>
    </row>
    <row r="39" spans="1:72" ht="16.5" thickBot="1">
      <c r="A39" s="1185" t="s">
        <v>1085</v>
      </c>
      <c r="B39" s="1185"/>
      <c r="C39" s="1185"/>
      <c r="D39" s="1185"/>
      <c r="E39" s="1186" t="s">
        <v>1086</v>
      </c>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7"/>
      <c r="AI39" s="1187"/>
      <c r="AJ39" s="1187"/>
      <c r="AK39" s="1188"/>
      <c r="AL39" s="1188"/>
      <c r="AM39" s="1188"/>
      <c r="AN39" s="1188"/>
      <c r="AO39" s="1188"/>
      <c r="AP39" s="1188"/>
      <c r="AQ39" s="1188"/>
      <c r="AR39" s="1188"/>
      <c r="AS39" s="1188"/>
      <c r="AT39" s="1188"/>
      <c r="AU39" s="1188"/>
      <c r="AV39" s="1188"/>
      <c r="AW39" s="1188"/>
      <c r="AX39" s="1188"/>
      <c r="AY39" s="1188"/>
      <c r="AZ39" s="1188"/>
      <c r="BA39" s="1188"/>
      <c r="BB39" s="1188"/>
      <c r="BC39" s="1188"/>
      <c r="BD39" s="1188"/>
      <c r="BE39" s="1188"/>
      <c r="BF39" s="1188"/>
      <c r="BG39" s="1188"/>
      <c r="BH39" s="1188"/>
      <c r="BI39" s="1188"/>
      <c r="BJ39" s="1188"/>
      <c r="BK39" s="1188"/>
      <c r="BL39" s="1188"/>
      <c r="BM39" s="1189"/>
      <c r="BN39" s="1188"/>
      <c r="BO39" s="1188"/>
      <c r="BP39" s="1188"/>
      <c r="BQ39" s="1188"/>
      <c r="BR39" s="1188"/>
      <c r="BS39" s="1188"/>
      <c r="BT39" s="1188"/>
    </row>
    <row r="40" spans="1:72" ht="16.5" thickBot="1">
      <c r="A40" s="1193"/>
      <c r="B40" s="1193"/>
      <c r="C40" s="1193"/>
      <c r="D40" s="1193"/>
      <c r="E40" s="1194" t="s">
        <v>1087</v>
      </c>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6"/>
      <c r="AL40" s="1196"/>
      <c r="AM40" s="1196"/>
      <c r="AN40" s="1196"/>
      <c r="AO40" s="1196"/>
      <c r="AP40" s="1196"/>
      <c r="AQ40" s="1196"/>
      <c r="AR40" s="1196"/>
      <c r="AS40" s="1196"/>
      <c r="AT40" s="1196"/>
      <c r="AU40" s="1196"/>
      <c r="AV40" s="1196"/>
      <c r="AW40" s="1196"/>
      <c r="AX40" s="1196"/>
      <c r="AY40" s="1196"/>
      <c r="AZ40" s="1196"/>
      <c r="BA40" s="1196"/>
      <c r="BB40" s="1196"/>
      <c r="BC40" s="1196"/>
      <c r="BD40" s="1196"/>
      <c r="BE40" s="1196"/>
      <c r="BF40" s="1196"/>
      <c r="BG40" s="1196"/>
      <c r="BH40" s="1196"/>
      <c r="BI40" s="1196"/>
      <c r="BJ40" s="1196"/>
      <c r="BK40" s="1196"/>
      <c r="BL40" s="1196"/>
      <c r="BM40" s="1197"/>
      <c r="BN40" s="1196"/>
      <c r="BO40" s="1196"/>
      <c r="BP40" s="1196"/>
      <c r="BQ40" s="1196"/>
      <c r="BR40" s="1196"/>
      <c r="BS40" s="1196"/>
      <c r="BT40" s="1196"/>
    </row>
    <row r="41" spans="1:72" ht="16.5" thickBot="1">
      <c r="A41" s="1185"/>
      <c r="B41" s="1185"/>
      <c r="C41" s="1185"/>
      <c r="D41" s="1185"/>
      <c r="E41" s="1198"/>
      <c r="F41" s="1199"/>
      <c r="G41" s="1199"/>
      <c r="H41" s="1199"/>
      <c r="I41" s="1199"/>
      <c r="J41" s="1199"/>
      <c r="K41" s="1199"/>
      <c r="L41" s="1199"/>
      <c r="M41" s="1199"/>
      <c r="N41" s="1199"/>
      <c r="O41" s="1199"/>
      <c r="P41" s="1199"/>
      <c r="Q41" s="1199"/>
      <c r="R41" s="1199"/>
      <c r="S41" s="1199"/>
      <c r="T41" s="1199"/>
      <c r="U41" s="1199"/>
      <c r="V41" s="1199"/>
      <c r="W41" s="1199"/>
      <c r="X41" s="1199"/>
      <c r="Y41" s="1199"/>
      <c r="Z41" s="1199"/>
      <c r="AA41" s="1199"/>
      <c r="AB41" s="1199"/>
      <c r="AC41" s="1199"/>
      <c r="AD41" s="1199"/>
      <c r="AE41" s="1199"/>
      <c r="AF41" s="1199"/>
      <c r="AG41" s="1199"/>
      <c r="AH41" s="1199"/>
      <c r="AI41" s="1199"/>
      <c r="AJ41" s="1199"/>
      <c r="AK41" s="1188"/>
      <c r="AL41" s="1188"/>
      <c r="AM41" s="1188"/>
      <c r="AN41" s="1188"/>
      <c r="AO41" s="1188"/>
      <c r="AP41" s="1188"/>
      <c r="AQ41" s="1188"/>
      <c r="AR41" s="1188"/>
      <c r="AS41" s="1188"/>
      <c r="AT41" s="1188"/>
      <c r="AU41" s="1188"/>
      <c r="AV41" s="1188"/>
      <c r="AW41" s="1188"/>
      <c r="AX41" s="1188"/>
      <c r="AY41" s="1188"/>
      <c r="AZ41" s="1188"/>
      <c r="BA41" s="1188"/>
      <c r="BB41" s="1188"/>
      <c r="BC41" s="1188"/>
      <c r="BD41" s="1188"/>
      <c r="BE41" s="1188"/>
      <c r="BF41" s="1188"/>
      <c r="BG41" s="1188"/>
      <c r="BH41" s="1188"/>
      <c r="BI41" s="1188"/>
      <c r="BJ41" s="1188"/>
      <c r="BK41" s="1188"/>
      <c r="BL41" s="1188"/>
      <c r="BM41" s="1189"/>
      <c r="BN41" s="1188"/>
      <c r="BO41" s="1188"/>
      <c r="BP41" s="1188"/>
      <c r="BQ41" s="1188"/>
      <c r="BR41" s="1188"/>
      <c r="BS41" s="1188"/>
      <c r="BT41" s="1188"/>
    </row>
    <row r="42" spans="1:72" ht="16.5" thickBot="1">
      <c r="A42" s="1185"/>
      <c r="B42" s="1185"/>
      <c r="C42" s="1185"/>
      <c r="D42" s="1185"/>
      <c r="E42" s="1198"/>
      <c r="F42" s="1199"/>
      <c r="G42" s="1199"/>
      <c r="H42" s="1199"/>
      <c r="I42" s="1199"/>
      <c r="J42" s="1199"/>
      <c r="K42" s="1199"/>
      <c r="L42" s="1199"/>
      <c r="M42" s="1199"/>
      <c r="N42" s="1199"/>
      <c r="O42" s="1199"/>
      <c r="P42" s="1199"/>
      <c r="Q42" s="1199"/>
      <c r="R42" s="1199"/>
      <c r="S42" s="1199"/>
      <c r="T42" s="1199"/>
      <c r="U42" s="1199"/>
      <c r="V42" s="1199"/>
      <c r="W42" s="1199"/>
      <c r="X42" s="1199"/>
      <c r="Y42" s="1199"/>
      <c r="Z42" s="1199"/>
      <c r="AA42" s="1199"/>
      <c r="AB42" s="1199"/>
      <c r="AC42" s="1199"/>
      <c r="AD42" s="1199"/>
      <c r="AE42" s="1199"/>
      <c r="AF42" s="1199"/>
      <c r="AG42" s="1199"/>
      <c r="AH42" s="1199"/>
      <c r="AI42" s="1199"/>
      <c r="AJ42" s="1199"/>
      <c r="AK42" s="1188"/>
      <c r="AL42" s="1188"/>
      <c r="AM42" s="1188"/>
      <c r="AN42" s="1188"/>
      <c r="AO42" s="1188"/>
      <c r="AP42" s="1188"/>
      <c r="AQ42" s="1188"/>
      <c r="AR42" s="1188"/>
      <c r="AS42" s="1188"/>
      <c r="AT42" s="1188"/>
      <c r="AU42" s="1188"/>
      <c r="AV42" s="1188"/>
      <c r="AW42" s="1188"/>
      <c r="AX42" s="1188"/>
      <c r="AY42" s="1188"/>
      <c r="AZ42" s="1188"/>
      <c r="BA42" s="1188"/>
      <c r="BB42" s="1188"/>
      <c r="BC42" s="1188"/>
      <c r="BD42" s="1188"/>
      <c r="BE42" s="1188"/>
      <c r="BF42" s="1188"/>
      <c r="BG42" s="1188"/>
      <c r="BH42" s="1188"/>
      <c r="BI42" s="1188"/>
      <c r="BJ42" s="1188"/>
      <c r="BK42" s="1188"/>
      <c r="BL42" s="1188"/>
      <c r="BM42" s="1189"/>
      <c r="BN42" s="1188"/>
      <c r="BO42" s="1188"/>
      <c r="BP42" s="1188"/>
      <c r="BQ42" s="1188"/>
      <c r="BR42" s="1188"/>
      <c r="BS42" s="1188"/>
      <c r="BT42" s="1188"/>
    </row>
    <row r="43" spans="1:72" ht="16.5" thickBot="1">
      <c r="A43" s="1185"/>
      <c r="B43" s="1185"/>
      <c r="C43" s="1185"/>
      <c r="D43" s="1185"/>
      <c r="E43" s="1198"/>
      <c r="F43" s="1199"/>
      <c r="G43" s="1199"/>
      <c r="H43" s="1199"/>
      <c r="I43" s="1199"/>
      <c r="J43" s="1199"/>
      <c r="K43" s="1199"/>
      <c r="L43" s="1199"/>
      <c r="M43" s="1199"/>
      <c r="N43" s="1199"/>
      <c r="O43" s="1199"/>
      <c r="P43" s="1199"/>
      <c r="Q43" s="1199"/>
      <c r="R43" s="1199"/>
      <c r="S43" s="1199"/>
      <c r="T43" s="1199"/>
      <c r="U43" s="1199"/>
      <c r="V43" s="1199"/>
      <c r="W43" s="1199"/>
      <c r="X43" s="1199"/>
      <c r="Y43" s="1199"/>
      <c r="Z43" s="1199"/>
      <c r="AA43" s="1199"/>
      <c r="AB43" s="1199"/>
      <c r="AC43" s="1199"/>
      <c r="AD43" s="1199"/>
      <c r="AE43" s="1199"/>
      <c r="AF43" s="1199"/>
      <c r="AG43" s="1199"/>
      <c r="AH43" s="1199"/>
      <c r="AI43" s="1199"/>
      <c r="AJ43" s="1199"/>
      <c r="AK43" s="1188"/>
      <c r="AL43" s="1188"/>
      <c r="AM43" s="1188"/>
      <c r="AN43" s="1188"/>
      <c r="AO43" s="1188"/>
      <c r="AP43" s="1188"/>
      <c r="AQ43" s="1188"/>
      <c r="AR43" s="1188"/>
      <c r="AS43" s="1188"/>
      <c r="AT43" s="1188"/>
      <c r="AU43" s="1188"/>
      <c r="AV43" s="1188"/>
      <c r="AW43" s="1188"/>
      <c r="AX43" s="1188"/>
      <c r="AY43" s="1188"/>
      <c r="AZ43" s="1188"/>
      <c r="BA43" s="1188"/>
      <c r="BB43" s="1188"/>
      <c r="BC43" s="1188"/>
      <c r="BD43" s="1188"/>
      <c r="BE43" s="1188"/>
      <c r="BF43" s="1188"/>
      <c r="BG43" s="1188"/>
      <c r="BH43" s="1188"/>
      <c r="BI43" s="1188"/>
      <c r="BJ43" s="1188"/>
      <c r="BK43" s="1188"/>
      <c r="BL43" s="1188"/>
      <c r="BM43" s="1189"/>
      <c r="BN43" s="1188"/>
      <c r="BO43" s="1188"/>
      <c r="BP43" s="1188"/>
      <c r="BQ43" s="1188"/>
      <c r="BR43" s="1188"/>
      <c r="BS43" s="1188"/>
      <c r="BT43" s="1188"/>
    </row>
    <row r="44" spans="1:72">
      <c r="A44" s="1171"/>
      <c r="B44" s="1171"/>
      <c r="C44" s="1171"/>
      <c r="D44" s="1171"/>
      <c r="E44" s="1171"/>
      <c r="F44" s="1171"/>
      <c r="G44" s="1171"/>
      <c r="H44" s="1171"/>
      <c r="I44" s="1171"/>
      <c r="J44" s="1171"/>
      <c r="K44" s="1171"/>
      <c r="L44" s="1171"/>
      <c r="M44" s="1171"/>
      <c r="N44" s="1171"/>
      <c r="O44" s="1171"/>
      <c r="P44" s="1171"/>
      <c r="Q44" s="1171"/>
      <c r="R44" s="1171"/>
      <c r="S44" s="1171"/>
      <c r="T44" s="1171"/>
      <c r="U44" s="1171"/>
      <c r="V44" s="1171"/>
      <c r="W44" s="1171"/>
      <c r="X44" s="1171"/>
      <c r="Y44" s="1171"/>
      <c r="Z44" s="1171"/>
      <c r="AA44" s="1171"/>
      <c r="AB44" s="1171"/>
      <c r="AC44" s="1171"/>
      <c r="AD44" s="1171"/>
      <c r="AE44" s="1171"/>
      <c r="AF44" s="1171"/>
      <c r="AG44" s="1171"/>
      <c r="AH44" s="1171"/>
      <c r="AI44" s="1171"/>
      <c r="AJ44" s="1171"/>
      <c r="AK44" s="1171"/>
      <c r="AL44" s="1171"/>
      <c r="AM44" s="1171"/>
      <c r="AN44" s="1171"/>
      <c r="AO44" s="1171"/>
      <c r="AP44" s="1171"/>
      <c r="AQ44" s="1171"/>
      <c r="AR44" s="1171"/>
      <c r="AS44" s="1171"/>
      <c r="AT44" s="1171"/>
      <c r="AU44" s="1171"/>
      <c r="AV44" s="1171"/>
      <c r="AW44" s="1171"/>
      <c r="AX44" s="1171"/>
      <c r="AY44" s="1171"/>
      <c r="AZ44" s="1171"/>
      <c r="BA44" s="1171"/>
      <c r="BB44" s="1171"/>
      <c r="BC44" s="1171"/>
      <c r="BD44" s="1171"/>
      <c r="BE44" s="1171"/>
      <c r="BF44" s="1171"/>
      <c r="BG44" s="1171"/>
      <c r="BH44" s="1171"/>
      <c r="BI44" s="1171"/>
      <c r="BJ44" s="1171"/>
      <c r="BK44" s="1171"/>
      <c r="BL44" s="1171"/>
      <c r="BM44" s="1171"/>
      <c r="BN44" s="1171"/>
      <c r="BO44" s="1171"/>
      <c r="BP44" s="1171"/>
      <c r="BQ44" s="1171"/>
      <c r="BR44" s="1171"/>
      <c r="BS44" s="1171"/>
      <c r="BT44" s="1171"/>
    </row>
    <row r="45" spans="1:72">
      <c r="A45" s="1171"/>
      <c r="B45" s="1171"/>
      <c r="C45" s="1171"/>
      <c r="D45" s="1171"/>
      <c r="E45" s="1171"/>
      <c r="F45" s="1171"/>
      <c r="G45" s="1171"/>
      <c r="H45" s="1171"/>
      <c r="I45" s="1171"/>
      <c r="J45" s="1171"/>
      <c r="K45" s="1171"/>
      <c r="L45" s="1171"/>
      <c r="M45" s="1171"/>
      <c r="N45" s="1171"/>
      <c r="O45" s="1171"/>
      <c r="P45" s="1171"/>
      <c r="Q45" s="1171"/>
      <c r="R45" s="1171"/>
      <c r="S45" s="1171"/>
      <c r="T45" s="1171"/>
      <c r="U45" s="1171"/>
      <c r="V45" s="1171"/>
      <c r="W45" s="1171"/>
      <c r="X45" s="1171"/>
      <c r="Y45" s="1171"/>
      <c r="Z45" s="1171"/>
      <c r="AA45" s="1171"/>
      <c r="AB45" s="1171"/>
      <c r="AC45" s="1171"/>
      <c r="AD45" s="1171"/>
      <c r="AE45" s="1171"/>
      <c r="AF45" s="1171"/>
      <c r="AG45" s="1171"/>
      <c r="AH45" s="1171"/>
      <c r="AI45" s="1171"/>
      <c r="AJ45" s="1171"/>
      <c r="AK45" s="1171"/>
      <c r="AL45" s="1171"/>
      <c r="AM45" s="1171"/>
      <c r="AN45" s="1171"/>
      <c r="AO45" s="1171"/>
      <c r="AP45" s="1171"/>
      <c r="AQ45" s="1171"/>
      <c r="AR45" s="1171"/>
      <c r="AS45" s="1171"/>
      <c r="AT45" s="1171"/>
      <c r="AU45" s="1171"/>
      <c r="AV45" s="1171"/>
      <c r="AW45" s="1171"/>
      <c r="AX45" s="1171"/>
      <c r="AY45" s="1171"/>
      <c r="AZ45" s="1171"/>
      <c r="BA45" s="1171"/>
      <c r="BB45" s="1171"/>
      <c r="BC45" s="1171"/>
      <c r="BD45" s="1171"/>
      <c r="BE45" s="1171"/>
      <c r="BF45" s="1171"/>
      <c r="BG45" s="1171"/>
      <c r="BH45" s="1171"/>
      <c r="BI45" s="1171"/>
      <c r="BJ45" s="1171"/>
      <c r="BK45" s="1171"/>
      <c r="BL45" s="1171"/>
      <c r="BM45" s="1171"/>
      <c r="BN45" s="1171"/>
      <c r="BO45" s="1171"/>
      <c r="BP45" s="1171"/>
      <c r="BQ45" s="1171"/>
      <c r="BR45" s="1171"/>
      <c r="BS45" s="1171"/>
      <c r="BT45" s="1171"/>
    </row>
    <row r="46" spans="1:72">
      <c r="A46" s="1171"/>
      <c r="B46" s="1171"/>
      <c r="C46" s="1203" t="s">
        <v>1088</v>
      </c>
      <c r="D46" s="1203"/>
      <c r="E46" s="1203"/>
      <c r="F46" s="1203"/>
      <c r="G46" s="1203"/>
      <c r="H46" s="1203"/>
      <c r="I46" s="1203"/>
      <c r="J46" s="1203"/>
      <c r="K46" s="1203"/>
      <c r="L46" s="1203"/>
      <c r="M46" s="1203"/>
      <c r="N46" s="1203"/>
      <c r="O46" s="1203"/>
      <c r="P46" s="1203"/>
      <c r="Q46" s="1203"/>
      <c r="R46" s="1203"/>
      <c r="S46" s="1203"/>
      <c r="T46" s="1203"/>
      <c r="U46" s="1203"/>
      <c r="V46" s="1203"/>
      <c r="W46" s="1203"/>
      <c r="X46" s="1203"/>
      <c r="Y46" s="1203"/>
      <c r="Z46" s="1203"/>
      <c r="AA46" s="1203"/>
      <c r="AB46" s="1203"/>
      <c r="AC46" s="1203"/>
      <c r="AD46" s="1203"/>
      <c r="AE46" s="1203"/>
      <c r="AF46" s="1203"/>
      <c r="AG46" s="1203"/>
      <c r="AH46" s="1203"/>
      <c r="AI46" s="1203"/>
      <c r="AJ46" s="1203"/>
      <c r="AK46" s="1203"/>
      <c r="AL46" s="1203"/>
      <c r="AM46" s="1203"/>
      <c r="AN46" s="1203"/>
      <c r="AO46" s="1203"/>
      <c r="AP46" s="1203"/>
      <c r="AQ46" s="1203"/>
      <c r="AR46" s="1203"/>
      <c r="AS46" s="1203"/>
      <c r="AT46" s="1203"/>
      <c r="AU46" s="1203"/>
      <c r="AV46" s="1203"/>
      <c r="AW46" s="1203"/>
      <c r="AX46" s="1203"/>
      <c r="AY46" s="1203"/>
      <c r="AZ46" s="1203"/>
      <c r="BA46" s="1203"/>
      <c r="BB46" s="1203"/>
      <c r="BC46" s="1203"/>
      <c r="BD46" s="1203"/>
      <c r="BE46" s="1203"/>
      <c r="BF46" s="1203"/>
      <c r="BG46" s="1203"/>
      <c r="BH46" s="1203"/>
      <c r="BI46" s="1203"/>
      <c r="BJ46" s="1203"/>
      <c r="BK46" s="1203"/>
      <c r="BL46" s="1203"/>
      <c r="BM46" s="1203"/>
      <c r="BN46" s="1203"/>
      <c r="BO46" s="1203"/>
      <c r="BP46" s="1203"/>
      <c r="BQ46" s="1203"/>
      <c r="BR46" s="1203"/>
      <c r="BS46" s="1203"/>
      <c r="BT46" s="1203"/>
    </row>
    <row r="47" spans="1:72">
      <c r="A47" s="1171"/>
      <c r="B47" s="1171"/>
      <c r="C47" s="1171"/>
      <c r="D47" s="1171"/>
      <c r="E47" s="1171"/>
      <c r="F47" s="1171"/>
      <c r="G47" s="1171"/>
      <c r="H47" s="1171"/>
      <c r="I47" s="1171"/>
      <c r="J47" s="1171"/>
      <c r="K47" s="1171"/>
      <c r="L47" s="1171"/>
      <c r="M47" s="1171"/>
      <c r="N47" s="1171"/>
      <c r="O47" s="1171"/>
      <c r="P47" s="1171"/>
      <c r="Q47" s="1171"/>
      <c r="R47" s="1171"/>
      <c r="S47" s="1171"/>
      <c r="T47" s="1171"/>
      <c r="U47" s="1171"/>
      <c r="V47" s="1171"/>
      <c r="W47" s="1171"/>
      <c r="X47" s="1171"/>
      <c r="Y47" s="1171"/>
      <c r="Z47" s="1171"/>
      <c r="AA47" s="1171"/>
      <c r="AB47" s="1171"/>
      <c r="AC47" s="1171"/>
      <c r="AD47" s="1171"/>
      <c r="AE47" s="1171"/>
      <c r="AF47" s="1171"/>
      <c r="AG47" s="1171"/>
      <c r="AH47" s="1171"/>
      <c r="AI47" s="1171"/>
      <c r="AJ47" s="1171"/>
      <c r="AK47" s="1171"/>
      <c r="AL47" s="1171"/>
      <c r="AM47" s="1171"/>
      <c r="AN47" s="1171"/>
      <c r="AO47" s="1171"/>
      <c r="AP47" s="1171"/>
      <c r="AQ47" s="1171"/>
      <c r="AR47" s="1171"/>
      <c r="AS47" s="1171"/>
      <c r="AT47" s="1171"/>
      <c r="AU47" s="1171"/>
      <c r="AV47" s="1171"/>
      <c r="AW47" s="1171"/>
      <c r="AX47" s="1171"/>
      <c r="AY47" s="1171"/>
      <c r="AZ47" s="1171"/>
      <c r="BA47" s="1171"/>
      <c r="BB47" s="1171"/>
      <c r="BC47" s="1171"/>
      <c r="BD47" s="1171"/>
      <c r="BE47" s="1171"/>
      <c r="BF47" s="1171"/>
      <c r="BG47" s="1171"/>
      <c r="BH47" s="1171"/>
      <c r="BI47" s="1171"/>
      <c r="BJ47" s="1171"/>
      <c r="BK47" s="1171"/>
      <c r="BL47" s="1171"/>
      <c r="BM47" s="1171"/>
      <c r="BN47" s="1171"/>
      <c r="BO47" s="1171"/>
      <c r="BP47" s="1171"/>
      <c r="BQ47" s="1171"/>
      <c r="BR47" s="1171"/>
      <c r="BS47" s="1171"/>
      <c r="BT47" s="1171"/>
    </row>
    <row r="48" spans="1:72">
      <c r="A48" s="1180"/>
      <c r="B48" s="1180"/>
      <c r="C48" s="1180"/>
      <c r="D48" s="1180"/>
      <c r="E48" s="1180"/>
      <c r="F48" s="1180"/>
      <c r="G48" s="1180"/>
      <c r="H48" s="1180"/>
      <c r="I48" s="1180"/>
      <c r="J48" s="1180"/>
      <c r="K48" s="1180"/>
      <c r="L48" s="1180"/>
      <c r="M48" s="1180"/>
      <c r="N48" s="1180"/>
      <c r="O48" s="1180"/>
      <c r="P48" s="1180"/>
      <c r="Q48" s="1180"/>
      <c r="R48" s="1180"/>
      <c r="S48" s="1171"/>
      <c r="T48" s="1171"/>
      <c r="U48" s="1171"/>
      <c r="V48" s="1171"/>
      <c r="W48" s="1171"/>
      <c r="X48" s="1171"/>
      <c r="Y48" s="1171"/>
      <c r="Z48" s="1171"/>
      <c r="AA48" s="1171"/>
      <c r="AB48" s="1171"/>
      <c r="AC48" s="1171"/>
      <c r="AD48" s="1171"/>
      <c r="AE48" s="1171"/>
      <c r="AF48" s="1171"/>
      <c r="AG48" s="1171"/>
      <c r="AH48" s="1171"/>
      <c r="AI48" s="1171"/>
      <c r="AJ48" s="1171"/>
      <c r="AK48" s="1171"/>
      <c r="AL48" s="1171"/>
      <c r="AM48" s="1171"/>
      <c r="AN48" s="1171"/>
      <c r="AO48" s="1171"/>
      <c r="AP48" s="1171"/>
      <c r="AQ48" s="1171"/>
      <c r="AR48" s="1171"/>
      <c r="AS48" s="1171"/>
      <c r="AT48" s="1171"/>
      <c r="AU48" s="1171"/>
      <c r="AV48" s="1171"/>
      <c r="AW48" s="1171"/>
      <c r="AX48" s="1171"/>
      <c r="AY48" s="1171"/>
      <c r="AZ48" s="1171"/>
      <c r="BA48" s="1171"/>
      <c r="BB48" s="1171"/>
      <c r="BC48" s="1171"/>
      <c r="BD48" s="1171"/>
      <c r="BE48" s="1171"/>
      <c r="BF48" s="1171"/>
      <c r="BG48" s="1171"/>
      <c r="BH48" s="1171"/>
      <c r="BI48" s="1171"/>
      <c r="BJ48" s="1171"/>
      <c r="BK48" s="1171"/>
      <c r="BL48" s="1171"/>
      <c r="BM48" s="1171"/>
      <c r="BN48" s="1171"/>
      <c r="BO48" s="1171"/>
      <c r="BP48" s="1171"/>
      <c r="BQ48" s="1171"/>
      <c r="BR48" s="1171"/>
      <c r="BS48" s="1171"/>
      <c r="BT48" s="1171"/>
    </row>
    <row r="49" spans="1:72">
      <c r="A49" s="1181" t="s">
        <v>1089</v>
      </c>
      <c r="B49" s="1169"/>
      <c r="C49" s="1169"/>
      <c r="D49" s="1169"/>
      <c r="E49" s="1169"/>
      <c r="F49" s="1169"/>
      <c r="G49" s="1169"/>
      <c r="H49" s="1169"/>
      <c r="I49" s="1169"/>
      <c r="J49" s="1169"/>
      <c r="K49" s="1169"/>
      <c r="L49" s="1169"/>
      <c r="M49" s="1169"/>
      <c r="N49" s="1169"/>
      <c r="O49" s="1169"/>
      <c r="P49" s="1169"/>
      <c r="Q49" s="1169"/>
      <c r="R49" s="1169"/>
      <c r="S49" s="1169"/>
      <c r="T49" s="1169"/>
      <c r="U49" s="1169"/>
      <c r="V49" s="1169"/>
      <c r="W49" s="1169"/>
      <c r="X49" s="1169"/>
      <c r="Y49" s="1169"/>
      <c r="Z49" s="1169"/>
      <c r="AA49" s="1169"/>
      <c r="AB49" s="1169"/>
      <c r="AC49" s="1169"/>
      <c r="AD49" s="1169"/>
      <c r="AE49" s="1169"/>
      <c r="AF49" s="1169"/>
      <c r="AG49" s="1169"/>
      <c r="AH49" s="1169"/>
      <c r="AI49" s="1169"/>
      <c r="AJ49" s="1169"/>
      <c r="AK49" s="1169"/>
      <c r="AL49" s="1169"/>
      <c r="AM49" s="1169"/>
      <c r="AN49" s="1169"/>
      <c r="AO49" s="1169"/>
      <c r="AP49" s="1169"/>
      <c r="AQ49" s="1169"/>
      <c r="AR49" s="1169"/>
      <c r="AS49" s="1169"/>
      <c r="AT49" s="1169"/>
      <c r="AU49" s="1169"/>
      <c r="AV49" s="1169"/>
      <c r="AW49" s="1169"/>
      <c r="AX49" s="1169"/>
      <c r="AY49" s="1169"/>
      <c r="AZ49" s="1169"/>
      <c r="BA49" s="1169"/>
      <c r="BB49" s="1169"/>
      <c r="BC49" s="1169"/>
      <c r="BD49" s="1169"/>
      <c r="BE49" s="1169"/>
      <c r="BF49" s="1169"/>
      <c r="BG49" s="1169"/>
      <c r="BH49" s="1169"/>
      <c r="BI49" s="1169"/>
      <c r="BJ49" s="1169"/>
      <c r="BK49" s="1169"/>
      <c r="BL49" s="1169"/>
      <c r="BM49" s="1169"/>
      <c r="BN49" s="1169"/>
      <c r="BO49" s="1169"/>
      <c r="BP49" s="1169"/>
      <c r="BQ49" s="1169"/>
      <c r="BR49" s="1169"/>
      <c r="BS49" s="1169"/>
      <c r="BT49" s="1169"/>
    </row>
    <row r="50" spans="1:72">
      <c r="A50" s="1182" t="s">
        <v>1090</v>
      </c>
      <c r="B50" s="1169"/>
      <c r="C50" s="1169"/>
      <c r="D50" s="1169"/>
      <c r="E50" s="1169"/>
      <c r="F50" s="1169"/>
      <c r="G50" s="1169"/>
      <c r="H50" s="1169"/>
      <c r="I50" s="1169"/>
      <c r="J50" s="1169"/>
      <c r="K50" s="1169"/>
      <c r="L50" s="1169"/>
      <c r="M50" s="1169"/>
      <c r="N50" s="1169"/>
      <c r="O50" s="1169"/>
      <c r="P50" s="1169"/>
      <c r="Q50" s="1169"/>
      <c r="R50" s="1169"/>
      <c r="S50" s="1169"/>
      <c r="T50" s="1169"/>
      <c r="U50" s="1169"/>
      <c r="V50" s="1169"/>
      <c r="W50" s="1169"/>
      <c r="X50" s="1169"/>
      <c r="Y50" s="1169"/>
      <c r="Z50" s="1169"/>
      <c r="AA50" s="1169"/>
      <c r="AB50" s="1169"/>
      <c r="AC50" s="1169"/>
      <c r="AD50" s="1169"/>
      <c r="AE50" s="1169"/>
      <c r="AF50" s="1169"/>
      <c r="AG50" s="1169"/>
      <c r="AH50" s="1169"/>
      <c r="AI50" s="1169"/>
      <c r="AJ50" s="1169"/>
      <c r="AK50" s="1169"/>
      <c r="AL50" s="1169"/>
      <c r="AM50" s="1169"/>
      <c r="AN50" s="1169"/>
      <c r="AO50" s="1169"/>
      <c r="AP50" s="1169"/>
      <c r="AQ50" s="1169"/>
      <c r="AR50" s="1169"/>
      <c r="AS50" s="1169"/>
      <c r="AT50" s="1169"/>
      <c r="AU50" s="1169"/>
      <c r="AV50" s="1169"/>
      <c r="AW50" s="1169"/>
      <c r="AX50" s="1169"/>
      <c r="AY50" s="1169"/>
      <c r="AZ50" s="1169"/>
      <c r="BA50" s="1169"/>
      <c r="BB50" s="1169"/>
      <c r="BC50" s="1169"/>
      <c r="BD50" s="1169"/>
      <c r="BE50" s="1169"/>
      <c r="BF50" s="1169"/>
      <c r="BG50" s="1169"/>
      <c r="BH50" s="1169"/>
      <c r="BI50" s="1169"/>
      <c r="BJ50" s="1169"/>
      <c r="BK50" s="1169"/>
      <c r="BL50" s="1169"/>
      <c r="BM50" s="1169"/>
      <c r="BN50" s="1169"/>
      <c r="BO50" s="1169"/>
      <c r="BP50" s="1169"/>
      <c r="BQ50" s="1169"/>
      <c r="BR50" s="1169"/>
      <c r="BS50" s="1169"/>
      <c r="BT50" s="1169"/>
    </row>
  </sheetData>
  <mergeCells count="222">
    <mergeCell ref="C46:BT46"/>
    <mergeCell ref="BN42:BT42"/>
    <mergeCell ref="A43:D43"/>
    <mergeCell ref="E43:AJ43"/>
    <mergeCell ref="AK43:AQ43"/>
    <mergeCell ref="AR43:AX43"/>
    <mergeCell ref="AY43:BE43"/>
    <mergeCell ref="BF43:BL43"/>
    <mergeCell ref="BN43:BT43"/>
    <mergeCell ref="A42:D42"/>
    <mergeCell ref="E42:AJ42"/>
    <mergeCell ref="AK42:AQ42"/>
    <mergeCell ref="AR42:AX42"/>
    <mergeCell ref="AY42:BE42"/>
    <mergeCell ref="BF42:BL42"/>
    <mergeCell ref="BN40:BT40"/>
    <mergeCell ref="A41:D41"/>
    <mergeCell ref="E41:AJ41"/>
    <mergeCell ref="AK41:AQ41"/>
    <mergeCell ref="AR41:AX41"/>
    <mergeCell ref="AY41:BE41"/>
    <mergeCell ref="BF41:BL41"/>
    <mergeCell ref="BN41:BT41"/>
    <mergeCell ref="A40:D40"/>
    <mergeCell ref="E40:AJ40"/>
    <mergeCell ref="AK40:AQ40"/>
    <mergeCell ref="AR40:AX40"/>
    <mergeCell ref="AY40:BE40"/>
    <mergeCell ref="BF40:BL40"/>
    <mergeCell ref="BN38:BT38"/>
    <mergeCell ref="A39:D39"/>
    <mergeCell ref="E39:AJ39"/>
    <mergeCell ref="AK39:AQ39"/>
    <mergeCell ref="AR39:AX39"/>
    <mergeCell ref="AY39:BE39"/>
    <mergeCell ref="BF39:BL39"/>
    <mergeCell ref="BN39:BT39"/>
    <mergeCell ref="A38:D38"/>
    <mergeCell ref="E38:AJ38"/>
    <mergeCell ref="AK38:AQ38"/>
    <mergeCell ref="AR38:AX38"/>
    <mergeCell ref="AY38:BE38"/>
    <mergeCell ref="BF38:BL38"/>
    <mergeCell ref="BN36:BT36"/>
    <mergeCell ref="A37:D37"/>
    <mergeCell ref="E37:AJ37"/>
    <mergeCell ref="AK37:AQ37"/>
    <mergeCell ref="AR37:AX37"/>
    <mergeCell ref="AY37:BE37"/>
    <mergeCell ref="BF37:BL37"/>
    <mergeCell ref="BN37:BT37"/>
    <mergeCell ref="A36:D36"/>
    <mergeCell ref="E36:AJ36"/>
    <mergeCell ref="AK36:AQ36"/>
    <mergeCell ref="AR36:AX36"/>
    <mergeCell ref="AY36:BE36"/>
    <mergeCell ref="BF36:BL36"/>
    <mergeCell ref="BN34:BT34"/>
    <mergeCell ref="A35:D35"/>
    <mergeCell ref="E35:AJ35"/>
    <mergeCell ref="AK35:AQ35"/>
    <mergeCell ref="AR35:AX35"/>
    <mergeCell ref="AY35:BE35"/>
    <mergeCell ref="BF35:BL35"/>
    <mergeCell ref="BN35:BT35"/>
    <mergeCell ref="A34:D34"/>
    <mergeCell ref="E34:AJ34"/>
    <mergeCell ref="AK34:AQ34"/>
    <mergeCell ref="AR34:AX34"/>
    <mergeCell ref="AY34:BE34"/>
    <mergeCell ref="BF34:BL34"/>
    <mergeCell ref="BN32:BT32"/>
    <mergeCell ref="A33:D33"/>
    <mergeCell ref="E33:AJ33"/>
    <mergeCell ref="AK33:AQ33"/>
    <mergeCell ref="AR33:AX33"/>
    <mergeCell ref="AY33:BE33"/>
    <mergeCell ref="BF33:BL33"/>
    <mergeCell ref="BN33:BT33"/>
    <mergeCell ref="A32:D32"/>
    <mergeCell ref="E32:AJ32"/>
    <mergeCell ref="AK32:AQ32"/>
    <mergeCell ref="AR32:AX32"/>
    <mergeCell ref="AY32:BE32"/>
    <mergeCell ref="BF32:BL32"/>
    <mergeCell ref="BN30:BT30"/>
    <mergeCell ref="A31:D31"/>
    <mergeCell ref="E31:AJ31"/>
    <mergeCell ref="AK31:AQ31"/>
    <mergeCell ref="AR31:AX31"/>
    <mergeCell ref="AY31:BE31"/>
    <mergeCell ref="BF31:BL31"/>
    <mergeCell ref="BN31:BT31"/>
    <mergeCell ref="A30:D30"/>
    <mergeCell ref="E30:AJ30"/>
    <mergeCell ref="AK30:AQ30"/>
    <mergeCell ref="AR30:AX30"/>
    <mergeCell ref="AY30:BE30"/>
    <mergeCell ref="BF30:BL30"/>
    <mergeCell ref="BN28:BT28"/>
    <mergeCell ref="A29:D29"/>
    <mergeCell ref="E29:AJ29"/>
    <mergeCell ref="AK29:AQ29"/>
    <mergeCell ref="AR29:AX29"/>
    <mergeCell ref="AY29:BE29"/>
    <mergeCell ref="BF29:BL29"/>
    <mergeCell ref="BN29:BT29"/>
    <mergeCell ref="A28:D28"/>
    <mergeCell ref="E28:AJ28"/>
    <mergeCell ref="AK28:AQ28"/>
    <mergeCell ref="AR28:AX28"/>
    <mergeCell ref="AY28:BE28"/>
    <mergeCell ref="BF28:BL28"/>
    <mergeCell ref="BN26:BT26"/>
    <mergeCell ref="A27:D27"/>
    <mergeCell ref="E27:AJ27"/>
    <mergeCell ref="AK27:AQ27"/>
    <mergeCell ref="AR27:AX27"/>
    <mergeCell ref="AY27:BE27"/>
    <mergeCell ref="BF27:BL27"/>
    <mergeCell ref="BN27:BT27"/>
    <mergeCell ref="A26:D26"/>
    <mergeCell ref="E26:AJ26"/>
    <mergeCell ref="AK26:AQ26"/>
    <mergeCell ref="AR26:AX26"/>
    <mergeCell ref="AY26:BE26"/>
    <mergeCell ref="BF26:BL26"/>
    <mergeCell ref="BN24:BT24"/>
    <mergeCell ref="A25:D25"/>
    <mergeCell ref="E25:AJ25"/>
    <mergeCell ref="AK25:AQ25"/>
    <mergeCell ref="AR25:AX25"/>
    <mergeCell ref="AY25:BE25"/>
    <mergeCell ref="BF25:BL25"/>
    <mergeCell ref="BN25:BT25"/>
    <mergeCell ref="A24:D24"/>
    <mergeCell ref="E24:AJ24"/>
    <mergeCell ref="AK24:AQ24"/>
    <mergeCell ref="AR24:AX24"/>
    <mergeCell ref="AY24:BE24"/>
    <mergeCell ref="BF24:BL24"/>
    <mergeCell ref="BN22:BT22"/>
    <mergeCell ref="A23:D23"/>
    <mergeCell ref="E23:AJ23"/>
    <mergeCell ref="AK23:AQ23"/>
    <mergeCell ref="AR23:AX23"/>
    <mergeCell ref="AY23:BE23"/>
    <mergeCell ref="BF23:BL23"/>
    <mergeCell ref="BN23:BT23"/>
    <mergeCell ref="A22:D22"/>
    <mergeCell ref="E22:AJ22"/>
    <mergeCell ref="AK22:AQ22"/>
    <mergeCell ref="AR22:AX22"/>
    <mergeCell ref="AY22:BE22"/>
    <mergeCell ref="BF22:BL22"/>
    <mergeCell ref="BN20:BT20"/>
    <mergeCell ref="A21:D21"/>
    <mergeCell ref="E21:AJ21"/>
    <mergeCell ref="AK21:AQ21"/>
    <mergeCell ref="AR21:AX21"/>
    <mergeCell ref="AY21:BE21"/>
    <mergeCell ref="BF21:BL21"/>
    <mergeCell ref="BN21:BT21"/>
    <mergeCell ref="A20:D20"/>
    <mergeCell ref="E20:AJ20"/>
    <mergeCell ref="AK20:AQ20"/>
    <mergeCell ref="AR20:AX20"/>
    <mergeCell ref="AY20:BE20"/>
    <mergeCell ref="BF20:BL20"/>
    <mergeCell ref="BN17:BT17"/>
    <mergeCell ref="A18:D19"/>
    <mergeCell ref="E18:AJ18"/>
    <mergeCell ref="AK18:AQ19"/>
    <mergeCell ref="AR18:AX19"/>
    <mergeCell ref="AY18:BE19"/>
    <mergeCell ref="BF18:BL19"/>
    <mergeCell ref="BM18:BM19"/>
    <mergeCell ref="BN18:BT19"/>
    <mergeCell ref="E19:AJ19"/>
    <mergeCell ref="A17:D17"/>
    <mergeCell ref="E17:AJ17"/>
    <mergeCell ref="AK17:AQ17"/>
    <mergeCell ref="AR17:AX17"/>
    <mergeCell ref="AY17:BE17"/>
    <mergeCell ref="BF17:BL17"/>
    <mergeCell ref="BN15:BT15"/>
    <mergeCell ref="A16:D16"/>
    <mergeCell ref="E16:AJ16"/>
    <mergeCell ref="AK16:AQ16"/>
    <mergeCell ref="AR16:AX16"/>
    <mergeCell ref="AY16:BE16"/>
    <mergeCell ref="BF16:BL16"/>
    <mergeCell ref="BN16:BT16"/>
    <mergeCell ref="A15:D15"/>
    <mergeCell ref="E15:AJ15"/>
    <mergeCell ref="AK15:AQ15"/>
    <mergeCell ref="AR15:AX15"/>
    <mergeCell ref="AY15:BE15"/>
    <mergeCell ref="BF15:BL15"/>
    <mergeCell ref="BN13:BT13"/>
    <mergeCell ref="A14:D14"/>
    <mergeCell ref="E14:AJ14"/>
    <mergeCell ref="AK14:AQ14"/>
    <mergeCell ref="AR14:AX14"/>
    <mergeCell ref="AY14:BE14"/>
    <mergeCell ref="BF14:BL14"/>
    <mergeCell ref="BN14:BT14"/>
    <mergeCell ref="A13:D13"/>
    <mergeCell ref="E13:AJ13"/>
    <mergeCell ref="AK13:AQ13"/>
    <mergeCell ref="AR13:AX13"/>
    <mergeCell ref="AY13:BE13"/>
    <mergeCell ref="BF13:BL13"/>
    <mergeCell ref="A6:BT6"/>
    <mergeCell ref="A7:BT7"/>
    <mergeCell ref="A12:D12"/>
    <mergeCell ref="E12:AJ12"/>
    <mergeCell ref="AK12:AQ12"/>
    <mergeCell ref="AR12:AX12"/>
    <mergeCell ref="AY12:BE12"/>
    <mergeCell ref="BF12:BL12"/>
    <mergeCell ref="BN12:BT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V104"/>
  <sheetViews>
    <sheetView topLeftCell="A27" zoomScale="60" zoomScaleNormal="60" workbookViewId="0">
      <selection activeCell="A55" sqref="A55:XFD56"/>
    </sheetView>
  </sheetViews>
  <sheetFormatPr defaultColWidth="9.375" defaultRowHeight="15"/>
  <cols>
    <col min="1" max="1" width="9.625" style="1" customWidth="1"/>
    <col min="2" max="2" width="64.875" style="1" customWidth="1"/>
    <col min="3" max="3" width="15.25" style="1" customWidth="1"/>
    <col min="4" max="17" width="8.5" style="1" customWidth="1"/>
    <col min="18" max="18" width="11.5" style="1" customWidth="1"/>
    <col min="19" max="19" width="10.625" style="1" customWidth="1"/>
    <col min="20" max="29" width="8.5" style="1" customWidth="1"/>
    <col min="30" max="30" width="10.25" style="1" customWidth="1"/>
    <col min="31" max="31" width="9.25" style="1" customWidth="1"/>
    <col min="32" max="32" width="8.5" style="1" customWidth="1"/>
    <col min="33" max="33" width="12.25" style="1" customWidth="1"/>
    <col min="34" max="34" width="8.5" style="1" customWidth="1"/>
    <col min="35" max="35" width="10" style="1" customWidth="1"/>
    <col min="36" max="37" width="8.5" style="1" customWidth="1"/>
    <col min="38" max="38" width="11.125" style="1" customWidth="1"/>
    <col min="39" max="39" width="9.875" style="1" customWidth="1"/>
    <col min="40" max="40" width="10.75" style="1" customWidth="1"/>
    <col min="41" max="41" width="11.375" style="1" customWidth="1"/>
    <col min="42" max="47" width="8.5" style="1" customWidth="1"/>
    <col min="48" max="48" width="10.375" style="1" customWidth="1"/>
    <col min="49" max="49" width="10.25" style="1" customWidth="1"/>
    <col min="50" max="50" width="11.875" style="1" customWidth="1"/>
    <col min="51" max="51" width="10.875" style="1" customWidth="1"/>
    <col min="52" max="52" width="11.875" style="1" customWidth="1"/>
    <col min="53" max="53" width="11.625" style="1" customWidth="1"/>
    <col min="54" max="16384" width="9.375" style="1"/>
  </cols>
  <sheetData>
    <row r="1" spans="1:256" ht="14.2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s="2" t="s">
        <v>0</v>
      </c>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600000000000001" customHeight="1">
      <c r="A2"/>
      <c r="B2"/>
      <c r="C2"/>
      <c r="D2"/>
      <c r="E2"/>
      <c r="F2"/>
      <c r="G2"/>
      <c r="H2"/>
      <c r="I2"/>
      <c r="J2"/>
      <c r="K2"/>
      <c r="L2"/>
      <c r="M2"/>
      <c r="N2"/>
      <c r="O2"/>
      <c r="P2"/>
      <c r="Q2"/>
      <c r="R2"/>
      <c r="S2"/>
      <c r="T2"/>
      <c r="U2"/>
      <c r="V2" s="3"/>
      <c r="W2" s="963"/>
      <c r="X2" s="963"/>
      <c r="Y2" s="963"/>
      <c r="Z2" s="963"/>
      <c r="AA2" s="963"/>
      <c r="AB2" s="963"/>
      <c r="AC2" s="963"/>
      <c r="AD2" s="963"/>
      <c r="AE2" s="3"/>
      <c r="AF2"/>
      <c r="AG2"/>
      <c r="AH2"/>
      <c r="AI2"/>
      <c r="AJ2"/>
      <c r="AK2"/>
      <c r="AL2"/>
      <c r="AM2"/>
      <c r="AN2"/>
      <c r="AO2"/>
      <c r="AP2"/>
      <c r="AQ2"/>
      <c r="AR2"/>
      <c r="AS2"/>
      <c r="AT2"/>
      <c r="AU2"/>
      <c r="AV2"/>
      <c r="AW2"/>
      <c r="AX2"/>
      <c r="AY2"/>
      <c r="AZ2"/>
      <c r="BA2"/>
      <c r="BB2"/>
      <c r="BC2" s="4" t="s">
        <v>1</v>
      </c>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600000000000001" customHeight="1">
      <c r="A3"/>
      <c r="B3"/>
      <c r="C3"/>
      <c r="D3"/>
      <c r="E3"/>
      <c r="F3"/>
      <c r="G3"/>
      <c r="H3"/>
      <c r="I3"/>
      <c r="J3"/>
      <c r="K3"/>
      <c r="L3"/>
      <c r="M3"/>
      <c r="N3"/>
      <c r="O3"/>
      <c r="P3"/>
      <c r="Q3"/>
      <c r="R3"/>
      <c r="S3"/>
      <c r="T3"/>
      <c r="U3"/>
      <c r="V3" s="5"/>
      <c r="W3" s="5"/>
      <c r="X3" s="5"/>
      <c r="Y3" s="5"/>
      <c r="Z3" s="5"/>
      <c r="AA3" s="5"/>
      <c r="AB3" s="5"/>
      <c r="AC3" s="5"/>
      <c r="AD3" s="5"/>
      <c r="AE3" s="5"/>
      <c r="AF3"/>
      <c r="AG3"/>
      <c r="AH3"/>
      <c r="AI3"/>
      <c r="AJ3"/>
      <c r="AK3"/>
      <c r="AL3"/>
      <c r="AM3"/>
      <c r="AN3"/>
      <c r="AO3"/>
      <c r="AP3"/>
      <c r="AQ3"/>
      <c r="AR3"/>
      <c r="AS3"/>
      <c r="AT3"/>
      <c r="AU3"/>
      <c r="AV3"/>
      <c r="AW3"/>
      <c r="AX3"/>
      <c r="AY3"/>
      <c r="AZ3"/>
      <c r="BA3"/>
      <c r="BB3"/>
      <c r="BC3" s="4" t="s">
        <v>2</v>
      </c>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7.649999999999999" customHeight="1">
      <c r="A4" s="964" t="s">
        <v>3</v>
      </c>
      <c r="B4" s="964"/>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965" t="s">
        <v>914</v>
      </c>
      <c r="B5" s="965"/>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7.649999999999999"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8.5" customHeight="1">
      <c r="A7" s="958" t="s">
        <v>618</v>
      </c>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8"/>
      <c r="AY7" s="958"/>
      <c r="AZ7" s="958"/>
      <c r="BA7" s="958"/>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75" customHeight="1">
      <c r="A8" s="962" t="s">
        <v>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1"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9.65" customHeight="1">
      <c r="A10" s="958" t="s">
        <v>847</v>
      </c>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8"/>
      <c r="AY10" s="958"/>
      <c r="AZ10" s="958"/>
      <c r="BA10" s="958"/>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7.2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7"/>
      <c r="AH11" s="7"/>
      <c r="AI11" s="7"/>
      <c r="AJ11" s="7"/>
      <c r="AK11" s="7"/>
      <c r="AL11" s="7"/>
      <c r="AM11" s="7"/>
      <c r="AN11" s="7"/>
      <c r="AO11" s="7"/>
      <c r="AP11" s="7"/>
      <c r="AQ11" s="7"/>
      <c r="AR11" s="7"/>
      <c r="AS11" s="7"/>
      <c r="AT11" s="7"/>
      <c r="AU11" s="7"/>
      <c r="AV11" s="6"/>
      <c r="AW11" s="6"/>
      <c r="AX11" s="6"/>
      <c r="AY11" s="6"/>
      <c r="AZ11" s="6"/>
      <c r="BA11" s="6"/>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5" customFormat="1" ht="22.5" customHeight="1">
      <c r="A12" s="959"/>
      <c r="B12" s="959"/>
      <c r="C12" s="959"/>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59"/>
      <c r="AL12" s="959"/>
      <c r="AM12" s="959"/>
      <c r="AN12" s="959"/>
      <c r="AO12" s="959"/>
      <c r="AP12" s="959"/>
      <c r="AQ12" s="959"/>
      <c r="AR12" s="959"/>
      <c r="AS12" s="959"/>
      <c r="AT12" s="959"/>
      <c r="AU12" s="959"/>
      <c r="AV12" s="959"/>
      <c r="AW12" s="959"/>
      <c r="AX12" s="959"/>
      <c r="AY12" s="959"/>
      <c r="AZ12" s="959"/>
      <c r="BA12" s="959"/>
      <c r="BB12" s="8"/>
      <c r="BC12" s="8"/>
      <c r="BD12" s="8"/>
      <c r="BE12" s="8"/>
      <c r="BF12" s="8"/>
      <c r="BG12" s="8"/>
      <c r="BH12" s="8"/>
      <c r="BI12" s="8"/>
      <c r="BJ12" s="8"/>
      <c r="BK12" s="8"/>
      <c r="BL12" s="8"/>
      <c r="BM12" s="8"/>
      <c r="BN12" s="8"/>
    </row>
    <row r="13" spans="1:256" ht="21.75" customHeight="1">
      <c r="A13" s="960" t="s">
        <v>5</v>
      </c>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c r="AP13" s="960"/>
      <c r="AQ13" s="960"/>
      <c r="AR13" s="960"/>
      <c r="AS13" s="960"/>
      <c r="AT13" s="960"/>
      <c r="AU13" s="960"/>
      <c r="AV13" s="960"/>
      <c r="AW13" s="960"/>
      <c r="AX13" s="960"/>
      <c r="AY13" s="960"/>
      <c r="AZ13" s="960"/>
      <c r="BA13" s="960"/>
      <c r="BB13" s="9"/>
      <c r="BC13" s="9"/>
      <c r="BD13" s="9"/>
      <c r="BE13" s="9"/>
      <c r="BF13" s="9"/>
      <c r="BG13" s="9"/>
      <c r="BH13" s="9"/>
      <c r="BI13" s="9"/>
      <c r="BJ13" s="9"/>
      <c r="BK13" s="9"/>
      <c r="BL13" s="9"/>
      <c r="BM13" s="9"/>
      <c r="BN13" s="9"/>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46" customFormat="1" ht="32.85" customHeight="1">
      <c r="A14" s="967"/>
      <c r="B14" s="967"/>
      <c r="C14" s="967"/>
      <c r="D14" s="967"/>
      <c r="E14" s="967"/>
      <c r="F14" s="967"/>
      <c r="G14" s="967"/>
      <c r="H14" s="967"/>
      <c r="I14" s="967"/>
      <c r="J14" s="967"/>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7"/>
      <c r="AL14" s="967"/>
      <c r="AM14" s="967"/>
      <c r="AN14" s="967"/>
      <c r="AO14" s="967"/>
      <c r="AP14" s="967"/>
      <c r="AQ14" s="967"/>
      <c r="AR14" s="967"/>
      <c r="AS14" s="967"/>
      <c r="AT14" s="967"/>
      <c r="AU14" s="967"/>
      <c r="AV14" s="967"/>
      <c r="AW14" s="967"/>
      <c r="AX14" s="967"/>
      <c r="AY14" s="967"/>
      <c r="AZ14" s="967"/>
      <c r="BA14" s="967"/>
      <c r="BB14" s="378"/>
      <c r="BC14" s="378"/>
      <c r="BD14" s="378"/>
      <c r="BE14" s="378"/>
      <c r="BF14" s="378"/>
      <c r="BG14" s="378"/>
      <c r="BH14" s="378"/>
      <c r="BI14" s="378"/>
      <c r="BJ14" s="378"/>
      <c r="BK14" s="378"/>
      <c r="BL14" s="378"/>
      <c r="BM14" s="378"/>
      <c r="BN14" s="37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c r="EA14" s="288"/>
      <c r="EB14" s="288"/>
      <c r="EC14" s="288"/>
      <c r="ED14" s="288"/>
      <c r="EE14" s="288"/>
      <c r="EF14" s="288"/>
      <c r="EG14" s="288"/>
      <c r="EH14" s="288"/>
      <c r="EI14" s="288"/>
      <c r="EJ14" s="288"/>
      <c r="EK14" s="288"/>
      <c r="EL14" s="288"/>
      <c r="EM14" s="288"/>
      <c r="EN14" s="288"/>
      <c r="EO14" s="288"/>
      <c r="EP14" s="288"/>
      <c r="EQ14" s="288"/>
      <c r="ER14" s="288"/>
      <c r="ES14" s="288"/>
      <c r="ET14" s="288"/>
      <c r="EU14" s="288"/>
      <c r="EV14" s="288"/>
      <c r="EW14" s="288"/>
      <c r="EX14" s="288"/>
      <c r="EY14" s="288"/>
      <c r="EZ14" s="288"/>
      <c r="FA14" s="288"/>
      <c r="FB14" s="288"/>
      <c r="FC14" s="288"/>
      <c r="FD14" s="288"/>
      <c r="FE14" s="288"/>
      <c r="FF14" s="288"/>
      <c r="FG14" s="288"/>
      <c r="FH14" s="288"/>
      <c r="FI14" s="288"/>
      <c r="FJ14" s="288"/>
      <c r="FK14" s="288"/>
      <c r="FL14" s="288"/>
      <c r="FM14" s="288"/>
      <c r="FN14" s="288"/>
      <c r="FO14" s="288"/>
      <c r="FP14" s="288"/>
      <c r="FQ14" s="288"/>
      <c r="FR14" s="288"/>
      <c r="FS14" s="288"/>
      <c r="FT14" s="288"/>
      <c r="FU14" s="288"/>
      <c r="FV14" s="288"/>
      <c r="FW14" s="288"/>
      <c r="FX14" s="288"/>
      <c r="FY14" s="288"/>
      <c r="FZ14" s="288"/>
      <c r="GA14" s="288"/>
      <c r="GB14" s="288"/>
      <c r="GC14" s="288"/>
      <c r="GD14" s="288"/>
      <c r="GE14" s="288"/>
      <c r="GF14" s="288"/>
      <c r="GG14" s="288"/>
      <c r="GH14" s="288"/>
      <c r="GI14" s="288"/>
      <c r="GJ14" s="288"/>
      <c r="GK14" s="288"/>
      <c r="GL14" s="288"/>
      <c r="GM14" s="288"/>
      <c r="GN14" s="288"/>
      <c r="GO14" s="288"/>
      <c r="GP14" s="288"/>
      <c r="GQ14" s="288"/>
      <c r="GR14" s="288"/>
      <c r="GS14" s="288"/>
      <c r="GT14" s="288"/>
      <c r="GU14" s="288"/>
      <c r="GV14" s="288"/>
      <c r="GW14" s="288"/>
      <c r="GX14" s="288"/>
      <c r="GY14" s="288"/>
      <c r="GZ14" s="288"/>
      <c r="HA14" s="288"/>
      <c r="HB14" s="288"/>
      <c r="HC14" s="288"/>
      <c r="HD14" s="288"/>
      <c r="HE14" s="288"/>
      <c r="HF14" s="288"/>
      <c r="HG14" s="288"/>
      <c r="HH14" s="288"/>
      <c r="HI14" s="288"/>
      <c r="HJ14" s="288"/>
      <c r="HK14" s="288"/>
      <c r="HL14" s="288"/>
      <c r="HM14" s="288"/>
      <c r="HN14" s="288"/>
      <c r="HO14" s="288"/>
      <c r="HP14" s="288"/>
      <c r="HQ14" s="288"/>
      <c r="HR14" s="288"/>
      <c r="HS14" s="288"/>
      <c r="HT14" s="288"/>
      <c r="HU14" s="288"/>
      <c r="HV14" s="288"/>
      <c r="HW14" s="288"/>
      <c r="HX14" s="288"/>
      <c r="HY14" s="288"/>
      <c r="HZ14" s="288"/>
      <c r="IA14" s="288"/>
      <c r="IB14" s="288"/>
      <c r="IC14" s="288"/>
      <c r="ID14" s="288"/>
      <c r="IE14" s="288"/>
      <c r="IF14" s="288"/>
      <c r="IG14" s="288"/>
      <c r="IH14" s="288"/>
      <c r="II14" s="288"/>
      <c r="IJ14" s="288"/>
      <c r="IK14" s="288"/>
      <c r="IL14" s="288"/>
      <c r="IM14" s="288"/>
      <c r="IN14" s="288"/>
      <c r="IO14" s="288"/>
      <c r="IP14" s="288"/>
      <c r="IQ14" s="288"/>
      <c r="IR14" s="288"/>
      <c r="IS14" s="288"/>
      <c r="IT14" s="288"/>
      <c r="IU14" s="288"/>
      <c r="IV14" s="288"/>
    </row>
    <row r="15" spans="1:256" s="379" customFormat="1" ht="16.7" customHeight="1">
      <c r="A15" s="957" t="s">
        <v>6</v>
      </c>
      <c r="B15" s="957" t="s">
        <v>7</v>
      </c>
      <c r="C15" s="957" t="s">
        <v>8</v>
      </c>
      <c r="D15" s="957" t="s">
        <v>9</v>
      </c>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57"/>
      <c r="AL15" s="957"/>
      <c r="AM15" s="957"/>
      <c r="AN15" s="957"/>
      <c r="AO15" s="957"/>
      <c r="AP15" s="957"/>
      <c r="AQ15" s="957"/>
      <c r="AR15" s="957"/>
      <c r="AS15" s="957"/>
      <c r="AT15" s="957"/>
      <c r="AU15" s="957"/>
      <c r="AV15" s="957"/>
      <c r="AW15" s="957"/>
      <c r="AX15" s="957"/>
      <c r="AY15" s="957"/>
      <c r="AZ15" s="957"/>
      <c r="BA15" s="957"/>
      <c r="BB15" s="957"/>
      <c r="BC15" s="957"/>
    </row>
    <row r="16" spans="1:256" s="246" customFormat="1" ht="96.6" customHeight="1">
      <c r="A16" s="957"/>
      <c r="B16" s="957"/>
      <c r="C16" s="957"/>
      <c r="D16" s="957" t="s">
        <v>10</v>
      </c>
      <c r="E16" s="957"/>
      <c r="F16" s="957"/>
      <c r="G16" s="957"/>
      <c r="H16" s="957"/>
      <c r="I16" s="957"/>
      <c r="J16" s="957"/>
      <c r="K16" s="957"/>
      <c r="L16" s="957"/>
      <c r="M16" s="957"/>
      <c r="N16" s="957"/>
      <c r="O16" s="957"/>
      <c r="P16" s="957"/>
      <c r="Q16" s="957"/>
      <c r="R16" s="957"/>
      <c r="S16" s="957"/>
      <c r="T16" s="957"/>
      <c r="U16" s="957"/>
      <c r="V16" s="957" t="s">
        <v>11</v>
      </c>
      <c r="W16" s="957"/>
      <c r="X16" s="957"/>
      <c r="Y16" s="957"/>
      <c r="Z16" s="957"/>
      <c r="AA16" s="957"/>
      <c r="AB16" s="957"/>
      <c r="AC16" s="957"/>
      <c r="AD16" s="957"/>
      <c r="AE16" s="957"/>
      <c r="AF16" s="957"/>
      <c r="AG16" s="957"/>
      <c r="AH16" s="957" t="s">
        <v>12</v>
      </c>
      <c r="AI16" s="957"/>
      <c r="AJ16" s="957"/>
      <c r="AK16" s="957"/>
      <c r="AL16" s="957"/>
      <c r="AM16" s="957"/>
      <c r="AN16" s="957" t="s">
        <v>13</v>
      </c>
      <c r="AO16" s="957"/>
      <c r="AP16" s="957"/>
      <c r="AQ16" s="957"/>
      <c r="AR16" s="957" t="s">
        <v>14</v>
      </c>
      <c r="AS16" s="957"/>
      <c r="AT16" s="957"/>
      <c r="AU16" s="957"/>
      <c r="AV16" s="957"/>
      <c r="AW16" s="957"/>
      <c r="AX16" s="957" t="s">
        <v>15</v>
      </c>
      <c r="AY16" s="957"/>
      <c r="AZ16" s="957"/>
      <c r="BA16" s="957"/>
      <c r="BB16" s="957" t="s">
        <v>16</v>
      </c>
      <c r="BC16" s="957"/>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c r="EA16" s="288"/>
      <c r="EB16" s="288"/>
      <c r="EC16" s="288"/>
      <c r="ED16" s="288"/>
      <c r="EE16" s="288"/>
      <c r="EF16" s="288"/>
      <c r="EG16" s="288"/>
      <c r="EH16" s="288"/>
      <c r="EI16" s="288"/>
      <c r="EJ16" s="288"/>
      <c r="EK16" s="288"/>
      <c r="EL16" s="288"/>
      <c r="EM16" s="288"/>
      <c r="EN16" s="288"/>
      <c r="EO16" s="288"/>
      <c r="EP16" s="288"/>
      <c r="EQ16" s="288"/>
      <c r="ER16" s="288"/>
      <c r="ES16" s="288"/>
      <c r="ET16" s="288"/>
      <c r="EU16" s="288"/>
      <c r="EV16" s="288"/>
      <c r="EW16" s="288"/>
      <c r="EX16" s="288"/>
      <c r="EY16" s="288"/>
      <c r="EZ16" s="288"/>
      <c r="FA16" s="288"/>
      <c r="FB16" s="288"/>
      <c r="FC16" s="288"/>
      <c r="FD16" s="288"/>
      <c r="FE16" s="288"/>
      <c r="FF16" s="288"/>
      <c r="FG16" s="288"/>
      <c r="FH16" s="288"/>
      <c r="FI16" s="288"/>
      <c r="FJ16" s="288"/>
      <c r="FK16" s="288"/>
      <c r="FL16" s="288"/>
      <c r="FM16" s="288"/>
      <c r="FN16" s="288"/>
      <c r="FO16" s="288"/>
      <c r="FP16" s="288"/>
      <c r="FQ16" s="288"/>
      <c r="FR16" s="288"/>
      <c r="FS16" s="288"/>
      <c r="FT16" s="288"/>
      <c r="FU16" s="288"/>
      <c r="FV16" s="288"/>
      <c r="FW16" s="288"/>
      <c r="FX16" s="288"/>
      <c r="FY16" s="288"/>
      <c r="FZ16" s="288"/>
      <c r="GA16" s="288"/>
      <c r="GB16" s="288"/>
      <c r="GC16" s="288"/>
      <c r="GD16" s="288"/>
      <c r="GE16" s="288"/>
      <c r="GF16" s="288"/>
      <c r="GG16" s="288"/>
      <c r="GH16" s="288"/>
      <c r="GI16" s="288"/>
      <c r="GJ16" s="288"/>
      <c r="GK16" s="288"/>
      <c r="GL16" s="288"/>
      <c r="GM16" s="288"/>
      <c r="GN16" s="288"/>
      <c r="GO16" s="288"/>
      <c r="GP16" s="288"/>
      <c r="GQ16" s="288"/>
      <c r="GR16" s="288"/>
      <c r="GS16" s="288"/>
      <c r="GT16" s="288"/>
      <c r="GU16" s="288"/>
      <c r="GV16" s="288"/>
      <c r="GW16" s="288"/>
      <c r="GX16" s="288"/>
      <c r="GY16" s="288"/>
      <c r="GZ16" s="288"/>
      <c r="HA16" s="288"/>
      <c r="HB16" s="288"/>
      <c r="HC16" s="288"/>
      <c r="HD16" s="288"/>
      <c r="HE16" s="288"/>
      <c r="HF16" s="288"/>
      <c r="HG16" s="288"/>
      <c r="HH16" s="288"/>
      <c r="HI16" s="288"/>
      <c r="HJ16" s="288"/>
      <c r="HK16" s="288"/>
      <c r="HL16" s="288"/>
      <c r="HM16" s="288"/>
      <c r="HN16" s="288"/>
      <c r="HO16" s="288"/>
      <c r="HP16" s="288"/>
      <c r="HQ16" s="288"/>
      <c r="HR16" s="288"/>
      <c r="HS16" s="288"/>
      <c r="HT16" s="288"/>
      <c r="HU16" s="288"/>
      <c r="HV16" s="288"/>
      <c r="HW16" s="288"/>
      <c r="HX16" s="288"/>
      <c r="HY16" s="288"/>
      <c r="HZ16" s="288"/>
      <c r="IA16" s="288"/>
      <c r="IB16" s="288"/>
      <c r="IC16" s="288"/>
      <c r="ID16" s="288"/>
      <c r="IE16" s="288"/>
      <c r="IF16" s="288"/>
      <c r="IG16" s="288"/>
      <c r="IH16" s="288"/>
      <c r="II16" s="288"/>
      <c r="IJ16" s="288"/>
      <c r="IK16" s="288"/>
      <c r="IL16" s="288"/>
      <c r="IM16" s="288"/>
      <c r="IN16" s="288"/>
      <c r="IO16" s="288"/>
      <c r="IP16" s="288"/>
      <c r="IQ16" s="288"/>
      <c r="IR16" s="288"/>
      <c r="IS16" s="288"/>
      <c r="IT16" s="288"/>
      <c r="IU16" s="288"/>
      <c r="IV16" s="288"/>
    </row>
    <row r="17" spans="1:256" s="380" customFormat="1" ht="198" customHeight="1">
      <c r="A17" s="957"/>
      <c r="B17" s="957"/>
      <c r="C17" s="957"/>
      <c r="D17" s="955" t="s">
        <v>17</v>
      </c>
      <c r="E17" s="955"/>
      <c r="F17" s="955" t="s">
        <v>18</v>
      </c>
      <c r="G17" s="955"/>
      <c r="H17" s="955" t="s">
        <v>19</v>
      </c>
      <c r="I17" s="955"/>
      <c r="J17" s="955"/>
      <c r="K17" s="955"/>
      <c r="L17" s="955" t="s">
        <v>20</v>
      </c>
      <c r="M17" s="955"/>
      <c r="N17" s="955"/>
      <c r="O17" s="955"/>
      <c r="P17" s="955" t="s">
        <v>21</v>
      </c>
      <c r="Q17" s="955"/>
      <c r="R17" s="955" t="s">
        <v>22</v>
      </c>
      <c r="S17" s="955"/>
      <c r="T17" s="955" t="s">
        <v>23</v>
      </c>
      <c r="U17" s="955"/>
      <c r="V17" s="955" t="s">
        <v>24</v>
      </c>
      <c r="W17" s="955"/>
      <c r="X17" s="955" t="s">
        <v>25</v>
      </c>
      <c r="Y17" s="955"/>
      <c r="Z17" s="955" t="s">
        <v>25</v>
      </c>
      <c r="AA17" s="955"/>
      <c r="AB17" s="955" t="s">
        <v>26</v>
      </c>
      <c r="AC17" s="955"/>
      <c r="AD17" s="955" t="s">
        <v>27</v>
      </c>
      <c r="AE17" s="955"/>
      <c r="AF17" s="955" t="s">
        <v>28</v>
      </c>
      <c r="AG17" s="955"/>
      <c r="AH17" s="955" t="s">
        <v>29</v>
      </c>
      <c r="AI17" s="955"/>
      <c r="AJ17" s="955" t="s">
        <v>30</v>
      </c>
      <c r="AK17" s="955"/>
      <c r="AL17" s="955" t="s">
        <v>31</v>
      </c>
      <c r="AM17" s="955"/>
      <c r="AN17" s="955" t="s">
        <v>32</v>
      </c>
      <c r="AO17" s="955"/>
      <c r="AP17" s="955" t="s">
        <v>33</v>
      </c>
      <c r="AQ17" s="955"/>
      <c r="AR17" s="955" t="s">
        <v>34</v>
      </c>
      <c r="AS17" s="955"/>
      <c r="AT17" s="955" t="s">
        <v>35</v>
      </c>
      <c r="AU17" s="955"/>
      <c r="AV17" s="955" t="s">
        <v>36</v>
      </c>
      <c r="AW17" s="955"/>
      <c r="AX17" s="955" t="s">
        <v>37</v>
      </c>
      <c r="AY17" s="955"/>
      <c r="AZ17" s="955" t="s">
        <v>38</v>
      </c>
      <c r="BA17" s="955"/>
      <c r="BB17" s="955" t="s">
        <v>39</v>
      </c>
      <c r="BC17" s="955"/>
    </row>
    <row r="18" spans="1:256" s="246" customFormat="1" ht="128.25" customHeight="1">
      <c r="A18" s="957"/>
      <c r="B18" s="957"/>
      <c r="C18" s="957"/>
      <c r="D18" s="945" t="s">
        <v>40</v>
      </c>
      <c r="E18" s="945" t="s">
        <v>41</v>
      </c>
      <c r="F18" s="945" t="s">
        <v>40</v>
      </c>
      <c r="G18" s="945" t="s">
        <v>41</v>
      </c>
      <c r="H18" s="945" t="s">
        <v>40</v>
      </c>
      <c r="I18" s="945" t="s">
        <v>41</v>
      </c>
      <c r="J18" s="945" t="s">
        <v>40</v>
      </c>
      <c r="K18" s="945" t="s">
        <v>41</v>
      </c>
      <c r="L18" s="945" t="s">
        <v>40</v>
      </c>
      <c r="M18" s="945" t="s">
        <v>41</v>
      </c>
      <c r="N18" s="945" t="s">
        <v>40</v>
      </c>
      <c r="O18" s="945" t="s">
        <v>41</v>
      </c>
      <c r="P18" s="945" t="s">
        <v>40</v>
      </c>
      <c r="Q18" s="945" t="s">
        <v>41</v>
      </c>
      <c r="R18" s="945" t="s">
        <v>40</v>
      </c>
      <c r="S18" s="945" t="s">
        <v>41</v>
      </c>
      <c r="T18" s="945" t="s">
        <v>40</v>
      </c>
      <c r="U18" s="945" t="s">
        <v>41</v>
      </c>
      <c r="V18" s="945" t="s">
        <v>40</v>
      </c>
      <c r="W18" s="945" t="s">
        <v>41</v>
      </c>
      <c r="X18" s="945" t="s">
        <v>40</v>
      </c>
      <c r="Y18" s="945" t="s">
        <v>41</v>
      </c>
      <c r="Z18" s="945" t="s">
        <v>40</v>
      </c>
      <c r="AA18" s="945" t="s">
        <v>41</v>
      </c>
      <c r="AB18" s="945" t="s">
        <v>40</v>
      </c>
      <c r="AC18" s="945" t="s">
        <v>41</v>
      </c>
      <c r="AD18" s="945" t="s">
        <v>40</v>
      </c>
      <c r="AE18" s="945" t="s">
        <v>41</v>
      </c>
      <c r="AF18" s="945" t="s">
        <v>40</v>
      </c>
      <c r="AG18" s="945" t="s">
        <v>41</v>
      </c>
      <c r="AH18" s="945" t="s">
        <v>40</v>
      </c>
      <c r="AI18" s="945" t="s">
        <v>41</v>
      </c>
      <c r="AJ18" s="945" t="s">
        <v>40</v>
      </c>
      <c r="AK18" s="945" t="s">
        <v>41</v>
      </c>
      <c r="AL18" s="945" t="s">
        <v>40</v>
      </c>
      <c r="AM18" s="945" t="s">
        <v>41</v>
      </c>
      <c r="AN18" s="945" t="s">
        <v>40</v>
      </c>
      <c r="AO18" s="945" t="s">
        <v>41</v>
      </c>
      <c r="AP18" s="945" t="s">
        <v>40</v>
      </c>
      <c r="AQ18" s="945" t="s">
        <v>41</v>
      </c>
      <c r="AR18" s="945" t="s">
        <v>40</v>
      </c>
      <c r="AS18" s="945" t="s">
        <v>41</v>
      </c>
      <c r="AT18" s="945" t="s">
        <v>40</v>
      </c>
      <c r="AU18" s="945" t="s">
        <v>41</v>
      </c>
      <c r="AV18" s="945" t="s">
        <v>40</v>
      </c>
      <c r="AW18" s="945" t="s">
        <v>41</v>
      </c>
      <c r="AX18" s="945" t="s">
        <v>40</v>
      </c>
      <c r="AY18" s="945" t="s">
        <v>41</v>
      </c>
      <c r="AZ18" s="945" t="s">
        <v>40</v>
      </c>
      <c r="BA18" s="945" t="s">
        <v>41</v>
      </c>
      <c r="BB18" s="945" t="s">
        <v>40</v>
      </c>
      <c r="BC18" s="945" t="s">
        <v>41</v>
      </c>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288"/>
      <c r="FB18" s="288"/>
      <c r="FC18" s="288"/>
      <c r="FD18" s="288"/>
      <c r="FE18" s="288"/>
      <c r="FF18" s="288"/>
      <c r="FG18" s="288"/>
      <c r="FH18" s="288"/>
      <c r="FI18" s="288"/>
      <c r="FJ18" s="288"/>
      <c r="FK18" s="288"/>
      <c r="FL18" s="288"/>
      <c r="FM18" s="288"/>
      <c r="FN18" s="288"/>
      <c r="FO18" s="288"/>
      <c r="FP18" s="288"/>
      <c r="FQ18" s="288"/>
      <c r="FR18" s="288"/>
      <c r="FS18" s="288"/>
      <c r="FT18" s="288"/>
      <c r="FU18" s="288"/>
      <c r="FV18" s="288"/>
      <c r="FW18" s="288"/>
      <c r="FX18" s="288"/>
      <c r="FY18" s="288"/>
      <c r="FZ18" s="288"/>
      <c r="GA18" s="288"/>
      <c r="GB18" s="288"/>
      <c r="GC18" s="288"/>
      <c r="GD18" s="288"/>
      <c r="GE18" s="288"/>
      <c r="GF18" s="288"/>
      <c r="GG18" s="288"/>
      <c r="GH18" s="288"/>
      <c r="GI18" s="288"/>
      <c r="GJ18" s="288"/>
      <c r="GK18" s="288"/>
      <c r="GL18" s="288"/>
      <c r="GM18" s="288"/>
      <c r="GN18" s="288"/>
      <c r="GO18" s="288"/>
      <c r="GP18" s="288"/>
      <c r="GQ18" s="288"/>
      <c r="GR18" s="288"/>
      <c r="GS18" s="288"/>
      <c r="GT18" s="288"/>
      <c r="GU18" s="288"/>
      <c r="GV18" s="288"/>
      <c r="GW18" s="288"/>
      <c r="GX18" s="288"/>
      <c r="GY18" s="288"/>
      <c r="GZ18" s="288"/>
      <c r="HA18" s="288"/>
      <c r="HB18" s="288"/>
      <c r="HC18" s="288"/>
      <c r="HD18" s="288"/>
      <c r="HE18" s="288"/>
      <c r="HF18" s="288"/>
      <c r="HG18" s="288"/>
      <c r="HH18" s="288"/>
      <c r="HI18" s="288"/>
      <c r="HJ18" s="288"/>
      <c r="HK18" s="288"/>
      <c r="HL18" s="288"/>
      <c r="HM18" s="288"/>
      <c r="HN18" s="288"/>
      <c r="HO18" s="288"/>
      <c r="HP18" s="288"/>
      <c r="HQ18" s="288"/>
      <c r="HR18" s="288"/>
      <c r="HS18" s="288"/>
      <c r="HT18" s="288"/>
      <c r="HU18" s="288"/>
      <c r="HV18" s="288"/>
      <c r="HW18" s="288"/>
      <c r="HX18" s="288"/>
      <c r="HY18" s="288"/>
      <c r="HZ18" s="288"/>
      <c r="IA18" s="288"/>
      <c r="IB18" s="288"/>
      <c r="IC18" s="288"/>
      <c r="ID18" s="288"/>
      <c r="IE18" s="288"/>
      <c r="IF18" s="288"/>
      <c r="IG18" s="288"/>
      <c r="IH18" s="288"/>
      <c r="II18" s="288"/>
      <c r="IJ18" s="288"/>
      <c r="IK18" s="288"/>
      <c r="IL18" s="288"/>
      <c r="IM18" s="288"/>
      <c r="IN18" s="288"/>
      <c r="IO18" s="288"/>
      <c r="IP18" s="288"/>
      <c r="IQ18" s="288"/>
      <c r="IR18" s="288"/>
      <c r="IS18" s="288"/>
      <c r="IT18" s="288"/>
      <c r="IU18" s="288"/>
      <c r="IV18" s="288"/>
    </row>
    <row r="19" spans="1:256" s="246" customFormat="1" ht="17.25" customHeight="1">
      <c r="A19" s="944"/>
      <c r="B19" s="944"/>
      <c r="C19" s="944"/>
      <c r="D19" s="956" t="s">
        <v>42</v>
      </c>
      <c r="E19" s="956"/>
      <c r="F19" s="956"/>
      <c r="G19" s="956"/>
      <c r="H19" s="956"/>
      <c r="I19" s="956"/>
      <c r="J19" s="956"/>
      <c r="K19" s="956"/>
      <c r="L19" s="956"/>
      <c r="M19" s="956"/>
      <c r="N19" s="956"/>
      <c r="O19" s="956"/>
      <c r="P19" s="956"/>
      <c r="Q19" s="956"/>
      <c r="R19" s="956"/>
      <c r="S19" s="956"/>
      <c r="T19" s="956"/>
      <c r="U19" s="956"/>
      <c r="V19" s="957" t="s">
        <v>42</v>
      </c>
      <c r="W19" s="957"/>
      <c r="X19" s="957"/>
      <c r="Y19" s="957"/>
      <c r="Z19" s="957"/>
      <c r="AA19" s="957"/>
      <c r="AB19" s="957"/>
      <c r="AC19" s="957"/>
      <c r="AD19" s="957"/>
      <c r="AE19" s="957"/>
      <c r="AF19" s="288"/>
      <c r="AG19" s="288"/>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288"/>
      <c r="EN19" s="288"/>
      <c r="EO19" s="288"/>
      <c r="EP19" s="288"/>
      <c r="EQ19" s="288"/>
      <c r="ER19" s="288"/>
      <c r="ES19" s="288"/>
      <c r="ET19" s="288"/>
      <c r="EU19" s="288"/>
      <c r="EV19" s="288"/>
      <c r="EW19" s="288"/>
      <c r="EX19" s="288"/>
      <c r="EY19" s="288"/>
      <c r="EZ19" s="288"/>
      <c r="FA19" s="288"/>
      <c r="FB19" s="288"/>
      <c r="FC19" s="288"/>
      <c r="FD19" s="288"/>
      <c r="FE19" s="288"/>
      <c r="FF19" s="288"/>
      <c r="FG19" s="288"/>
      <c r="FH19" s="288"/>
      <c r="FI19" s="288"/>
      <c r="FJ19" s="288"/>
      <c r="FK19" s="288"/>
      <c r="FL19" s="288"/>
      <c r="FM19" s="288"/>
      <c r="FN19" s="288"/>
      <c r="FO19" s="288"/>
      <c r="FP19" s="288"/>
      <c r="FQ19" s="288"/>
      <c r="FR19" s="288"/>
      <c r="FS19" s="288"/>
      <c r="FT19" s="288"/>
      <c r="FU19" s="288"/>
      <c r="FV19" s="288"/>
      <c r="FW19" s="288"/>
      <c r="FX19" s="288"/>
      <c r="FY19" s="288"/>
      <c r="FZ19" s="288"/>
      <c r="GA19" s="288"/>
      <c r="GB19" s="288"/>
      <c r="GC19" s="288"/>
      <c r="GD19" s="288"/>
      <c r="GE19" s="288"/>
      <c r="GF19" s="288"/>
      <c r="GG19" s="288"/>
      <c r="GH19" s="288"/>
      <c r="GI19" s="288"/>
      <c r="GJ19" s="288"/>
      <c r="GK19" s="288"/>
      <c r="GL19" s="288"/>
      <c r="GM19" s="288"/>
      <c r="GN19" s="288"/>
      <c r="GO19" s="288"/>
      <c r="GP19" s="288"/>
      <c r="GQ19" s="288"/>
      <c r="GR19" s="288"/>
      <c r="GS19" s="288"/>
      <c r="GT19" s="288"/>
      <c r="GU19" s="288"/>
      <c r="GV19" s="288"/>
      <c r="GW19" s="288"/>
      <c r="GX19" s="288"/>
      <c r="GY19" s="288"/>
      <c r="GZ19" s="288"/>
      <c r="HA19" s="288"/>
      <c r="HB19" s="288"/>
      <c r="HC19" s="288"/>
      <c r="HD19" s="288"/>
      <c r="HE19" s="288"/>
      <c r="HF19" s="288"/>
      <c r="HG19" s="288"/>
      <c r="HH19" s="288"/>
      <c r="HI19" s="288"/>
      <c r="HJ19" s="288"/>
      <c r="HK19" s="288"/>
      <c r="HL19" s="288"/>
      <c r="HM19" s="288"/>
      <c r="HN19" s="288"/>
      <c r="HO19" s="288"/>
      <c r="HP19" s="288"/>
      <c r="HQ19" s="288"/>
      <c r="HR19" s="288"/>
      <c r="HS19" s="288"/>
      <c r="HT19" s="288"/>
      <c r="HU19" s="288"/>
      <c r="HV19" s="288"/>
      <c r="HW19" s="288"/>
      <c r="HX19" s="288"/>
      <c r="HY19" s="288"/>
      <c r="HZ19" s="288"/>
      <c r="IA19" s="288"/>
      <c r="IB19" s="288"/>
      <c r="IC19" s="288"/>
      <c r="ID19" s="288"/>
      <c r="IE19" s="288"/>
      <c r="IF19" s="288"/>
      <c r="IG19" s="288"/>
      <c r="IH19" s="288"/>
      <c r="II19" s="288"/>
      <c r="IJ19" s="288"/>
      <c r="IK19" s="288"/>
      <c r="IL19" s="288"/>
      <c r="IM19" s="288"/>
      <c r="IN19" s="288"/>
      <c r="IO19" s="288"/>
      <c r="IP19" s="288"/>
      <c r="IQ19" s="288"/>
      <c r="IR19" s="288"/>
      <c r="IS19" s="288"/>
      <c r="IT19" s="288"/>
      <c r="IU19" s="288"/>
      <c r="IV19" s="288"/>
    </row>
    <row r="20" spans="1:256" s="246" customFormat="1" ht="17.25" customHeight="1">
      <c r="A20" s="944"/>
      <c r="B20" s="944"/>
      <c r="C20" s="944"/>
      <c r="D20" s="952" t="s">
        <v>43</v>
      </c>
      <c r="E20" s="952"/>
      <c r="F20" s="952" t="s">
        <v>43</v>
      </c>
      <c r="G20" s="952"/>
      <c r="H20" s="952" t="s">
        <v>43</v>
      </c>
      <c r="I20" s="952"/>
      <c r="J20" s="954">
        <v>0.4</v>
      </c>
      <c r="K20" s="954"/>
      <c r="L20" s="952" t="s">
        <v>43</v>
      </c>
      <c r="M20" s="952"/>
      <c r="N20" s="954">
        <v>0.4</v>
      </c>
      <c r="O20" s="954"/>
      <c r="P20" s="350"/>
      <c r="Q20" s="350"/>
      <c r="R20" s="350"/>
      <c r="S20" s="350"/>
      <c r="T20" s="350"/>
      <c r="U20" s="350"/>
      <c r="V20" s="952" t="s">
        <v>43</v>
      </c>
      <c r="W20" s="952"/>
      <c r="X20" s="952" t="s">
        <v>44</v>
      </c>
      <c r="Y20" s="952"/>
      <c r="Z20" s="952" t="s">
        <v>43</v>
      </c>
      <c r="AA20" s="952"/>
      <c r="AB20" s="954" t="s">
        <v>43</v>
      </c>
      <c r="AC20" s="954"/>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288"/>
      <c r="EF20" s="288"/>
      <c r="EG20" s="288"/>
      <c r="EH20" s="288"/>
      <c r="EI20" s="288"/>
      <c r="EJ20" s="288"/>
      <c r="EK20" s="288"/>
      <c r="EL20" s="288"/>
      <c r="EM20" s="288"/>
      <c r="EN20" s="288"/>
      <c r="EO20" s="288"/>
      <c r="EP20" s="288"/>
      <c r="EQ20" s="288"/>
      <c r="ER20" s="288"/>
      <c r="ES20" s="288"/>
      <c r="ET20" s="288"/>
      <c r="EU20" s="288"/>
      <c r="EV20" s="288"/>
      <c r="EW20" s="288"/>
      <c r="EX20" s="288"/>
      <c r="EY20" s="288"/>
      <c r="EZ20" s="288"/>
      <c r="FA20" s="288"/>
      <c r="FB20" s="288"/>
      <c r="FC20" s="288"/>
      <c r="FD20" s="288"/>
      <c r="FE20" s="288"/>
      <c r="FF20" s="288"/>
      <c r="FG20" s="288"/>
      <c r="FH20" s="288"/>
      <c r="FI20" s="288"/>
      <c r="FJ20" s="288"/>
      <c r="FK20" s="288"/>
      <c r="FL20" s="288"/>
      <c r="FM20" s="288"/>
      <c r="FN20" s="288"/>
      <c r="FO20" s="288"/>
      <c r="FP20" s="288"/>
      <c r="FQ20" s="288"/>
      <c r="FR20" s="288"/>
      <c r="FS20" s="288"/>
      <c r="FT20" s="288"/>
      <c r="FU20" s="288"/>
      <c r="FV20" s="288"/>
      <c r="FW20" s="288"/>
      <c r="FX20" s="288"/>
      <c r="FY20" s="288"/>
      <c r="FZ20" s="288"/>
      <c r="GA20" s="288"/>
      <c r="GB20" s="288"/>
      <c r="GC20" s="288"/>
      <c r="GD20" s="288"/>
      <c r="GE20" s="288"/>
      <c r="GF20" s="288"/>
      <c r="GG20" s="288"/>
      <c r="GH20" s="288"/>
      <c r="GI20" s="288"/>
      <c r="GJ20" s="288"/>
      <c r="GK20" s="288"/>
      <c r="GL20" s="288"/>
      <c r="GM20" s="288"/>
      <c r="GN20" s="288"/>
      <c r="GO20" s="288"/>
      <c r="GP20" s="288"/>
      <c r="GQ20" s="288"/>
      <c r="GR20" s="288"/>
      <c r="GS20" s="288"/>
      <c r="GT20" s="288"/>
      <c r="GU20" s="288"/>
      <c r="GV20" s="288"/>
      <c r="GW20" s="288"/>
      <c r="GX20" s="288"/>
      <c r="GY20" s="288"/>
      <c r="GZ20" s="288"/>
      <c r="HA20" s="288"/>
      <c r="HB20" s="288"/>
      <c r="HC20" s="288"/>
      <c r="HD20" s="288"/>
      <c r="HE20" s="288"/>
      <c r="HF20" s="288"/>
      <c r="HG20" s="288"/>
      <c r="HH20" s="288"/>
      <c r="HI20" s="288"/>
      <c r="HJ20" s="288"/>
      <c r="HK20" s="288"/>
      <c r="HL20" s="288"/>
      <c r="HM20" s="288"/>
      <c r="HN20" s="288"/>
      <c r="HO20" s="288"/>
      <c r="HP20" s="288"/>
      <c r="HQ20" s="288"/>
      <c r="HR20" s="288"/>
      <c r="HS20" s="288"/>
      <c r="HT20" s="288"/>
      <c r="HU20" s="288"/>
      <c r="HV20" s="288"/>
      <c r="HW20" s="288"/>
      <c r="HX20" s="288"/>
      <c r="HY20" s="288"/>
      <c r="HZ20" s="288"/>
      <c r="IA20" s="288"/>
      <c r="IB20" s="288"/>
      <c r="IC20" s="288"/>
      <c r="ID20" s="288"/>
      <c r="IE20" s="288"/>
      <c r="IF20" s="288"/>
      <c r="IG20" s="288"/>
      <c r="IH20" s="288"/>
      <c r="II20" s="288"/>
      <c r="IJ20" s="288"/>
      <c r="IK20" s="288"/>
      <c r="IL20" s="288"/>
      <c r="IM20" s="288"/>
      <c r="IN20" s="288"/>
      <c r="IO20" s="288"/>
      <c r="IP20" s="288"/>
      <c r="IQ20" s="288"/>
      <c r="IR20" s="288"/>
      <c r="IS20" s="288"/>
      <c r="IT20" s="288"/>
      <c r="IU20" s="288"/>
      <c r="IV20" s="288"/>
    </row>
    <row r="21" spans="1:256" s="341" customFormat="1" ht="15.75">
      <c r="A21" s="247">
        <v>1</v>
      </c>
      <c r="B21" s="240">
        <v>2</v>
      </c>
      <c r="C21" s="247">
        <v>3</v>
      </c>
      <c r="D21" s="340" t="s">
        <v>45</v>
      </c>
      <c r="E21" s="340" t="s">
        <v>46</v>
      </c>
      <c r="F21" s="340" t="s">
        <v>47</v>
      </c>
      <c r="G21" s="340" t="s">
        <v>48</v>
      </c>
      <c r="H21" s="340" t="s">
        <v>49</v>
      </c>
      <c r="I21" s="340" t="s">
        <v>50</v>
      </c>
      <c r="J21" s="340" t="s">
        <v>51</v>
      </c>
      <c r="K21" s="340" t="s">
        <v>52</v>
      </c>
      <c r="L21" s="340" t="s">
        <v>53</v>
      </c>
      <c r="M21" s="340" t="s">
        <v>54</v>
      </c>
      <c r="N21" s="340" t="s">
        <v>55</v>
      </c>
      <c r="O21" s="340" t="s">
        <v>56</v>
      </c>
      <c r="P21" s="340" t="s">
        <v>57</v>
      </c>
      <c r="Q21" s="340" t="s">
        <v>58</v>
      </c>
      <c r="R21" s="340" t="s">
        <v>59</v>
      </c>
      <c r="S21" s="340" t="s">
        <v>60</v>
      </c>
      <c r="T21" s="340" t="s">
        <v>61</v>
      </c>
      <c r="U21" s="340" t="s">
        <v>62</v>
      </c>
      <c r="V21" s="340" t="s">
        <v>63</v>
      </c>
      <c r="W21" s="340" t="s">
        <v>64</v>
      </c>
      <c r="X21" s="340" t="s">
        <v>65</v>
      </c>
      <c r="Y21" s="340" t="s">
        <v>66</v>
      </c>
      <c r="Z21" s="340" t="s">
        <v>67</v>
      </c>
      <c r="AA21" s="340" t="s">
        <v>68</v>
      </c>
      <c r="AB21" s="340" t="s">
        <v>69</v>
      </c>
      <c r="AC21" s="340" t="s">
        <v>70</v>
      </c>
      <c r="AD21" s="340" t="s">
        <v>71</v>
      </c>
      <c r="AE21" s="340" t="s">
        <v>72</v>
      </c>
      <c r="AF21" s="340" t="s">
        <v>73</v>
      </c>
      <c r="AG21" s="340" t="s">
        <v>72</v>
      </c>
      <c r="AH21" s="340" t="s">
        <v>74</v>
      </c>
      <c r="AI21" s="340" t="s">
        <v>75</v>
      </c>
      <c r="AJ21" s="340" t="s">
        <v>76</v>
      </c>
      <c r="AK21" s="340" t="s">
        <v>77</v>
      </c>
      <c r="AL21" s="340" t="s">
        <v>78</v>
      </c>
      <c r="AM21" s="340" t="s">
        <v>79</v>
      </c>
      <c r="AN21" s="340" t="s">
        <v>80</v>
      </c>
      <c r="AO21" s="340" t="s">
        <v>81</v>
      </c>
      <c r="AP21" s="340" t="s">
        <v>82</v>
      </c>
      <c r="AQ21" s="340" t="s">
        <v>83</v>
      </c>
      <c r="AR21" s="340" t="s">
        <v>84</v>
      </c>
      <c r="AS21" s="340" t="s">
        <v>85</v>
      </c>
      <c r="AT21" s="340" t="s">
        <v>86</v>
      </c>
      <c r="AU21" s="340" t="s">
        <v>87</v>
      </c>
      <c r="AV21" s="340" t="s">
        <v>88</v>
      </c>
      <c r="AW21" s="340" t="s">
        <v>89</v>
      </c>
      <c r="AX21" s="340" t="s">
        <v>90</v>
      </c>
      <c r="AY21" s="340" t="s">
        <v>91</v>
      </c>
      <c r="AZ21" s="340" t="s">
        <v>92</v>
      </c>
      <c r="BA21" s="340" t="s">
        <v>93</v>
      </c>
      <c r="BB21" s="340" t="s">
        <v>94</v>
      </c>
      <c r="BC21" s="340" t="s">
        <v>95</v>
      </c>
    </row>
    <row r="22" spans="1:256" s="246" customFormat="1" ht="20.25" customHeight="1">
      <c r="A22" s="242">
        <v>0</v>
      </c>
      <c r="B22" s="243" t="s">
        <v>96</v>
      </c>
      <c r="C22" s="244" t="s">
        <v>97</v>
      </c>
      <c r="D22" s="244">
        <f>SUM(D23:D28)</f>
        <v>0</v>
      </c>
      <c r="E22" s="318" t="s">
        <v>97</v>
      </c>
      <c r="F22" s="244">
        <f>SUM(F23:F28)</f>
        <v>0</v>
      </c>
      <c r="G22" s="318" t="s">
        <v>97</v>
      </c>
      <c r="H22" s="244">
        <f>SUM(H23:H28)</f>
        <v>0</v>
      </c>
      <c r="I22" s="318" t="s">
        <v>97</v>
      </c>
      <c r="J22" s="244">
        <f>SUM(J23:J28)</f>
        <v>0</v>
      </c>
      <c r="K22" s="318" t="s">
        <v>97</v>
      </c>
      <c r="L22" s="244">
        <f>SUM(L23:L28)</f>
        <v>0</v>
      </c>
      <c r="M22" s="318" t="s">
        <v>97</v>
      </c>
      <c r="N22" s="244">
        <f>SUM(N23:N28)</f>
        <v>0</v>
      </c>
      <c r="O22" s="318" t="s">
        <v>97</v>
      </c>
      <c r="P22" s="244">
        <f>SUM(P23:P28)</f>
        <v>0</v>
      </c>
      <c r="Q22" s="318" t="s">
        <v>97</v>
      </c>
      <c r="R22" s="244">
        <f>SUM(R23:R28)</f>
        <v>0</v>
      </c>
      <c r="S22" s="318" t="s">
        <v>97</v>
      </c>
      <c r="T22" s="244">
        <f>SUM(T23:T28)</f>
        <v>0</v>
      </c>
      <c r="U22" s="318" t="s">
        <v>97</v>
      </c>
      <c r="V22" s="244">
        <f>SUM(V23:V28)</f>
        <v>0.25</v>
      </c>
      <c r="W22" s="318" t="s">
        <v>97</v>
      </c>
      <c r="X22" s="244">
        <f>SUM(X23:X28)</f>
        <v>9.8000000000000007</v>
      </c>
      <c r="Y22" s="343" t="s">
        <v>97</v>
      </c>
      <c r="Z22" s="244">
        <f>SUM(Z23:Z28)</f>
        <v>0</v>
      </c>
      <c r="AA22" s="318" t="s">
        <v>97</v>
      </c>
      <c r="AB22" s="342">
        <f>SUM(AB23:AB28)</f>
        <v>0</v>
      </c>
      <c r="AC22" s="318" t="s">
        <v>97</v>
      </c>
      <c r="AD22" s="244">
        <f>SUM(AD23:AD28)</f>
        <v>0</v>
      </c>
      <c r="AE22" s="318" t="s">
        <v>97</v>
      </c>
      <c r="AF22" s="244">
        <f>SUM(AF23:AF28)</f>
        <v>0</v>
      </c>
      <c r="AG22" s="318" t="s">
        <v>97</v>
      </c>
      <c r="AH22" s="244">
        <f>SUM(AH23:AH28)</f>
        <v>0</v>
      </c>
      <c r="AI22" s="318" t="s">
        <v>97</v>
      </c>
      <c r="AJ22" s="244">
        <f>SUM(AJ23:AJ28)</f>
        <v>0</v>
      </c>
      <c r="AK22" s="318" t="s">
        <v>97</v>
      </c>
      <c r="AL22" s="342">
        <f>SUM(AL23:AL28)</f>
        <v>400</v>
      </c>
      <c r="AM22" s="342" t="s">
        <v>97</v>
      </c>
      <c r="AN22" s="244">
        <f>SUM(AN23:AN28)</f>
        <v>0</v>
      </c>
      <c r="AO22" s="318" t="s">
        <v>97</v>
      </c>
      <c r="AP22" s="244">
        <f>SUM(AP23:AP28)</f>
        <v>0</v>
      </c>
      <c r="AQ22" s="318" t="s">
        <v>97</v>
      </c>
      <c r="AR22" s="244">
        <f>SUM(AR23:AR28)</f>
        <v>0</v>
      </c>
      <c r="AS22" s="318" t="s">
        <v>97</v>
      </c>
      <c r="AT22" s="244">
        <f>SUM(AT23:AT28)</f>
        <v>0</v>
      </c>
      <c r="AU22" s="318" t="s">
        <v>97</v>
      </c>
      <c r="AV22" s="244">
        <f>SUM(AV23:AV28)</f>
        <v>0</v>
      </c>
      <c r="AW22" s="318" t="s">
        <v>97</v>
      </c>
      <c r="AX22" s="244">
        <f>SUM(AX23:AX28)</f>
        <v>0</v>
      </c>
      <c r="AY22" s="318" t="s">
        <v>97</v>
      </c>
      <c r="AZ22" s="244">
        <f>SUM(AZ23:AZ28)</f>
        <v>14.749699999999999</v>
      </c>
      <c r="BA22" s="244" t="s">
        <v>97</v>
      </c>
      <c r="BB22" s="244">
        <f>SUM(BB23:BB28)</f>
        <v>0</v>
      </c>
      <c r="BC22" s="318" t="s">
        <v>97</v>
      </c>
    </row>
    <row r="23" spans="1:256" s="246" customFormat="1" ht="20.25" customHeight="1">
      <c r="A23" s="247" t="s">
        <v>98</v>
      </c>
      <c r="B23" s="946" t="s">
        <v>99</v>
      </c>
      <c r="C23" s="252" t="s">
        <v>97</v>
      </c>
      <c r="D23" s="344">
        <f>D29</f>
        <v>0</v>
      </c>
      <c r="E23" s="252" t="s">
        <v>97</v>
      </c>
      <c r="F23" s="344">
        <f>F29</f>
        <v>0</v>
      </c>
      <c r="G23" s="252" t="s">
        <v>97</v>
      </c>
      <c r="H23" s="344">
        <f>H29</f>
        <v>0</v>
      </c>
      <c r="I23" s="252" t="s">
        <v>97</v>
      </c>
      <c r="J23" s="344">
        <f>J29</f>
        <v>0</v>
      </c>
      <c r="K23" s="252" t="s">
        <v>97</v>
      </c>
      <c r="L23" s="344">
        <f>L29</f>
        <v>0</v>
      </c>
      <c r="M23" s="252" t="s">
        <v>97</v>
      </c>
      <c r="N23" s="344">
        <f>N29</f>
        <v>0</v>
      </c>
      <c r="O23" s="252" t="s">
        <v>97</v>
      </c>
      <c r="P23" s="344">
        <f>P29</f>
        <v>0</v>
      </c>
      <c r="Q23" s="252" t="s">
        <v>97</v>
      </c>
      <c r="R23" s="344">
        <f>R29</f>
        <v>0</v>
      </c>
      <c r="S23" s="252" t="s">
        <v>97</v>
      </c>
      <c r="T23" s="344">
        <f>T29</f>
        <v>0</v>
      </c>
      <c r="U23" s="252" t="s">
        <v>97</v>
      </c>
      <c r="V23" s="344">
        <f>V29</f>
        <v>0</v>
      </c>
      <c r="W23" s="252" t="s">
        <v>97</v>
      </c>
      <c r="X23" s="344">
        <f>X29</f>
        <v>0</v>
      </c>
      <c r="Y23" s="403" t="s">
        <v>97</v>
      </c>
      <c r="Z23" s="344">
        <f>Z29</f>
        <v>0</v>
      </c>
      <c r="AA23" s="252" t="s">
        <v>97</v>
      </c>
      <c r="AB23" s="344">
        <f>AB29</f>
        <v>0</v>
      </c>
      <c r="AC23" s="252" t="s">
        <v>97</v>
      </c>
      <c r="AD23" s="344">
        <f>AD29</f>
        <v>0</v>
      </c>
      <c r="AE23" s="252" t="s">
        <v>97</v>
      </c>
      <c r="AF23" s="344">
        <f>AF29</f>
        <v>0</v>
      </c>
      <c r="AG23" s="252" t="s">
        <v>97</v>
      </c>
      <c r="AH23" s="344">
        <f>AH29</f>
        <v>0</v>
      </c>
      <c r="AI23" s="252" t="s">
        <v>97</v>
      </c>
      <c r="AJ23" s="344">
        <f>AJ29</f>
        <v>0</v>
      </c>
      <c r="AK23" s="252" t="s">
        <v>97</v>
      </c>
      <c r="AL23" s="345" t="str">
        <f>AL29</f>
        <v>нд</v>
      </c>
      <c r="AM23" s="345" t="str">
        <f>AM29</f>
        <v>нд</v>
      </c>
      <c r="AN23" s="344">
        <f>AN29</f>
        <v>0</v>
      </c>
      <c r="AO23" s="252" t="s">
        <v>97</v>
      </c>
      <c r="AP23" s="344">
        <f>AP29</f>
        <v>0</v>
      </c>
      <c r="AQ23" s="252" t="s">
        <v>97</v>
      </c>
      <c r="AR23" s="344">
        <f>AR29</f>
        <v>0</v>
      </c>
      <c r="AS23" s="252" t="s">
        <v>97</v>
      </c>
      <c r="AT23" s="344">
        <f>AT29</f>
        <v>0</v>
      </c>
      <c r="AU23" s="252" t="s">
        <v>97</v>
      </c>
      <c r="AV23" s="344">
        <f>AV29</f>
        <v>0</v>
      </c>
      <c r="AW23" s="252" t="s">
        <v>97</v>
      </c>
      <c r="AX23" s="344">
        <f>AX29</f>
        <v>0</v>
      </c>
      <c r="AY23" s="252" t="s">
        <v>97</v>
      </c>
      <c r="AZ23" s="344">
        <f>AZ29</f>
        <v>0</v>
      </c>
      <c r="BA23" s="344" t="s">
        <v>97</v>
      </c>
      <c r="BB23" s="344">
        <f>BB29</f>
        <v>0</v>
      </c>
      <c r="BC23" s="252" t="s">
        <v>97</v>
      </c>
    </row>
    <row r="24" spans="1:256" s="527" customFormat="1" ht="35.25" customHeight="1">
      <c r="A24" s="242" t="s">
        <v>100</v>
      </c>
      <c r="B24" s="243" t="s">
        <v>101</v>
      </c>
      <c r="C24" s="318" t="s">
        <v>97</v>
      </c>
      <c r="D24" s="244">
        <f>D49</f>
        <v>0</v>
      </c>
      <c r="E24" s="318" t="s">
        <v>97</v>
      </c>
      <c r="F24" s="244">
        <f>F49</f>
        <v>0</v>
      </c>
      <c r="G24" s="318" t="s">
        <v>97</v>
      </c>
      <c r="H24" s="244">
        <f>H49</f>
        <v>0</v>
      </c>
      <c r="I24" s="318" t="s">
        <v>97</v>
      </c>
      <c r="J24" s="244">
        <f>J49</f>
        <v>0</v>
      </c>
      <c r="K24" s="318" t="s">
        <v>97</v>
      </c>
      <c r="L24" s="244">
        <f>L49</f>
        <v>0</v>
      </c>
      <c r="M24" s="318" t="s">
        <v>97</v>
      </c>
      <c r="N24" s="244">
        <f>N49</f>
        <v>0</v>
      </c>
      <c r="O24" s="318" t="s">
        <v>97</v>
      </c>
      <c r="P24" s="244">
        <f>P49</f>
        <v>0</v>
      </c>
      <c r="Q24" s="318" t="s">
        <v>97</v>
      </c>
      <c r="R24" s="244">
        <f>R49</f>
        <v>0</v>
      </c>
      <c r="S24" s="318" t="s">
        <v>97</v>
      </c>
      <c r="T24" s="244">
        <f>T49</f>
        <v>0</v>
      </c>
      <c r="U24" s="318" t="s">
        <v>97</v>
      </c>
      <c r="V24" s="244">
        <f>V49</f>
        <v>0</v>
      </c>
      <c r="W24" s="318" t="s">
        <v>97</v>
      </c>
      <c r="X24" s="244">
        <f>X49</f>
        <v>9.8000000000000007</v>
      </c>
      <c r="Y24" s="403" t="s">
        <v>97</v>
      </c>
      <c r="Z24" s="244">
        <f>Z49</f>
        <v>0</v>
      </c>
      <c r="AA24" s="318" t="s">
        <v>97</v>
      </c>
      <c r="AB24" s="244">
        <f>AB49</f>
        <v>0</v>
      </c>
      <c r="AC24" s="318" t="s">
        <v>97</v>
      </c>
      <c r="AD24" s="244">
        <f>AD49</f>
        <v>0</v>
      </c>
      <c r="AE24" s="318" t="s">
        <v>97</v>
      </c>
      <c r="AF24" s="244">
        <f>AF49</f>
        <v>0</v>
      </c>
      <c r="AG24" s="318" t="s">
        <v>97</v>
      </c>
      <c r="AH24" s="244">
        <f>AH49</f>
        <v>0</v>
      </c>
      <c r="AI24" s="318" t="s">
        <v>97</v>
      </c>
      <c r="AJ24" s="244">
        <f>AJ49</f>
        <v>0</v>
      </c>
      <c r="AK24" s="318" t="s">
        <v>97</v>
      </c>
      <c r="AL24" s="342">
        <f>AL49</f>
        <v>400</v>
      </c>
      <c r="AM24" s="345" t="str">
        <f t="shared" ref="AM24:AM50" si="0">AM30</f>
        <v>нд</v>
      </c>
      <c r="AN24" s="244">
        <f>AN49</f>
        <v>0</v>
      </c>
      <c r="AO24" s="318" t="s">
        <v>97</v>
      </c>
      <c r="AP24" s="244">
        <f>AP49</f>
        <v>0</v>
      </c>
      <c r="AQ24" s="318" t="s">
        <v>97</v>
      </c>
      <c r="AR24" s="244">
        <f>AR49</f>
        <v>0</v>
      </c>
      <c r="AS24" s="318" t="s">
        <v>97</v>
      </c>
      <c r="AT24" s="244">
        <f>AT49</f>
        <v>0</v>
      </c>
      <c r="AU24" s="318" t="s">
        <v>97</v>
      </c>
      <c r="AV24" s="244">
        <f>AV49</f>
        <v>0</v>
      </c>
      <c r="AW24" s="318" t="s">
        <v>97</v>
      </c>
      <c r="AX24" s="244">
        <f>AX49</f>
        <v>0</v>
      </c>
      <c r="AY24" s="318" t="s">
        <v>97</v>
      </c>
      <c r="AZ24" s="244">
        <f>AZ49</f>
        <v>12.504999999999999</v>
      </c>
      <c r="BA24" s="344" t="s">
        <v>97</v>
      </c>
      <c r="BB24" s="244">
        <f>BB49</f>
        <v>0</v>
      </c>
      <c r="BC24" s="318" t="s">
        <v>97</v>
      </c>
    </row>
    <row r="25" spans="1:256" s="246" customFormat="1" ht="50.25" customHeight="1">
      <c r="A25" s="247" t="s">
        <v>102</v>
      </c>
      <c r="B25" s="946" t="s">
        <v>103</v>
      </c>
      <c r="C25" s="252" t="s">
        <v>97</v>
      </c>
      <c r="D25" s="344">
        <f>D71</f>
        <v>0</v>
      </c>
      <c r="E25" s="252" t="s">
        <v>97</v>
      </c>
      <c r="F25" s="344">
        <f>F71</f>
        <v>0</v>
      </c>
      <c r="G25" s="252" t="s">
        <v>97</v>
      </c>
      <c r="H25" s="344">
        <f>H71</f>
        <v>0</v>
      </c>
      <c r="I25" s="252" t="s">
        <v>97</v>
      </c>
      <c r="J25" s="344">
        <f>J71</f>
        <v>0</v>
      </c>
      <c r="K25" s="252" t="s">
        <v>97</v>
      </c>
      <c r="L25" s="344">
        <f>L71</f>
        <v>0</v>
      </c>
      <c r="M25" s="252" t="s">
        <v>97</v>
      </c>
      <c r="N25" s="344">
        <f>N71</f>
        <v>0</v>
      </c>
      <c r="O25" s="252" t="s">
        <v>97</v>
      </c>
      <c r="P25" s="344">
        <f>P71</f>
        <v>0</v>
      </c>
      <c r="Q25" s="252" t="s">
        <v>97</v>
      </c>
      <c r="R25" s="344">
        <f>R71</f>
        <v>0</v>
      </c>
      <c r="S25" s="252" t="s">
        <v>97</v>
      </c>
      <c r="T25" s="344">
        <f>T71</f>
        <v>0</v>
      </c>
      <c r="U25" s="252" t="s">
        <v>97</v>
      </c>
      <c r="V25" s="344">
        <f>V71</f>
        <v>0</v>
      </c>
      <c r="W25" s="252" t="s">
        <v>97</v>
      </c>
      <c r="X25" s="344">
        <f>X71</f>
        <v>0</v>
      </c>
      <c r="Y25" s="403" t="s">
        <v>97</v>
      </c>
      <c r="Z25" s="344">
        <f>Z71</f>
        <v>0</v>
      </c>
      <c r="AA25" s="252" t="s">
        <v>97</v>
      </c>
      <c r="AB25" s="344">
        <f>AB71</f>
        <v>0</v>
      </c>
      <c r="AC25" s="252" t="s">
        <v>97</v>
      </c>
      <c r="AD25" s="344">
        <f>AD71</f>
        <v>0</v>
      </c>
      <c r="AE25" s="252" t="s">
        <v>97</v>
      </c>
      <c r="AF25" s="344">
        <f>AF71</f>
        <v>0</v>
      </c>
      <c r="AG25" s="252" t="s">
        <v>97</v>
      </c>
      <c r="AH25" s="344">
        <f>AH71</f>
        <v>0</v>
      </c>
      <c r="AI25" s="252" t="s">
        <v>97</v>
      </c>
      <c r="AJ25" s="344">
        <f>AJ71</f>
        <v>0</v>
      </c>
      <c r="AK25" s="252" t="s">
        <v>97</v>
      </c>
      <c r="AL25" s="252" t="s">
        <v>97</v>
      </c>
      <c r="AM25" s="345" t="str">
        <f t="shared" si="0"/>
        <v>нд</v>
      </c>
      <c r="AN25" s="344">
        <f>AN71</f>
        <v>0</v>
      </c>
      <c r="AO25" s="252" t="s">
        <v>97</v>
      </c>
      <c r="AP25" s="344">
        <f>AP71</f>
        <v>0</v>
      </c>
      <c r="AQ25" s="252" t="s">
        <v>97</v>
      </c>
      <c r="AR25" s="344">
        <f>AR71</f>
        <v>0</v>
      </c>
      <c r="AS25" s="252" t="s">
        <v>97</v>
      </c>
      <c r="AT25" s="344">
        <f>AT71</f>
        <v>0</v>
      </c>
      <c r="AU25" s="252" t="s">
        <v>97</v>
      </c>
      <c r="AV25" s="344">
        <f>AV71</f>
        <v>0</v>
      </c>
      <c r="AW25" s="252" t="s">
        <v>97</v>
      </c>
      <c r="AX25" s="344">
        <f>AX71</f>
        <v>0</v>
      </c>
      <c r="AY25" s="252" t="s">
        <v>97</v>
      </c>
      <c r="AZ25" s="344">
        <v>0</v>
      </c>
      <c r="BA25" s="344" t="s">
        <v>97</v>
      </c>
      <c r="BB25" s="344">
        <f>BB71</f>
        <v>0</v>
      </c>
      <c r="BC25" s="252" t="s">
        <v>97</v>
      </c>
    </row>
    <row r="26" spans="1:256" s="527" customFormat="1" ht="37.9" customHeight="1">
      <c r="A26" s="242" t="s">
        <v>104</v>
      </c>
      <c r="B26" s="243" t="s">
        <v>105</v>
      </c>
      <c r="C26" s="318" t="s">
        <v>97</v>
      </c>
      <c r="D26" s="244">
        <f>D74</f>
        <v>0</v>
      </c>
      <c r="E26" s="318" t="s">
        <v>97</v>
      </c>
      <c r="F26" s="244">
        <f>F74</f>
        <v>0</v>
      </c>
      <c r="G26" s="318" t="s">
        <v>97</v>
      </c>
      <c r="H26" s="244">
        <f>H74</f>
        <v>0</v>
      </c>
      <c r="I26" s="318" t="s">
        <v>97</v>
      </c>
      <c r="J26" s="244">
        <f>J74</f>
        <v>0</v>
      </c>
      <c r="K26" s="318" t="s">
        <v>97</v>
      </c>
      <c r="L26" s="244">
        <f>L74</f>
        <v>0</v>
      </c>
      <c r="M26" s="318" t="s">
        <v>97</v>
      </c>
      <c r="N26" s="244">
        <f>N74</f>
        <v>0</v>
      </c>
      <c r="O26" s="318" t="s">
        <v>97</v>
      </c>
      <c r="P26" s="244">
        <f>P74</f>
        <v>0</v>
      </c>
      <c r="Q26" s="318" t="s">
        <v>97</v>
      </c>
      <c r="R26" s="244">
        <f>R74</f>
        <v>0</v>
      </c>
      <c r="S26" s="318" t="s">
        <v>97</v>
      </c>
      <c r="T26" s="244">
        <f>T74</f>
        <v>0</v>
      </c>
      <c r="U26" s="318" t="s">
        <v>97</v>
      </c>
      <c r="V26" s="244">
        <f>V96</f>
        <v>0.25</v>
      </c>
      <c r="W26" s="318" t="s">
        <v>97</v>
      </c>
      <c r="X26" s="244">
        <f>X74</f>
        <v>0</v>
      </c>
      <c r="Y26" s="403" t="s">
        <v>97</v>
      </c>
      <c r="Z26" s="244">
        <f>Z74</f>
        <v>0</v>
      </c>
      <c r="AA26" s="318" t="s">
        <v>97</v>
      </c>
      <c r="AB26" s="244">
        <f>AB74</f>
        <v>0</v>
      </c>
      <c r="AC26" s="318" t="s">
        <v>97</v>
      </c>
      <c r="AD26" s="244">
        <f>AD74</f>
        <v>0</v>
      </c>
      <c r="AE26" s="318" t="s">
        <v>97</v>
      </c>
      <c r="AF26" s="244">
        <f>AF74</f>
        <v>0</v>
      </c>
      <c r="AG26" s="318" t="s">
        <v>97</v>
      </c>
      <c r="AH26" s="244">
        <f>AH74</f>
        <v>0</v>
      </c>
      <c r="AI26" s="318" t="s">
        <v>97</v>
      </c>
      <c r="AJ26" s="244">
        <f>AJ74</f>
        <v>0</v>
      </c>
      <c r="AK26" s="318" t="s">
        <v>97</v>
      </c>
      <c r="AL26" s="318" t="s">
        <v>97</v>
      </c>
      <c r="AM26" s="345" t="str">
        <f t="shared" si="0"/>
        <v>нд</v>
      </c>
      <c r="AN26" s="244">
        <f>AN74</f>
        <v>0</v>
      </c>
      <c r="AO26" s="318" t="s">
        <v>97</v>
      </c>
      <c r="AP26" s="244">
        <f>AP74</f>
        <v>0</v>
      </c>
      <c r="AQ26" s="318" t="s">
        <v>97</v>
      </c>
      <c r="AR26" s="244">
        <f>AR74</f>
        <v>0</v>
      </c>
      <c r="AS26" s="318" t="s">
        <v>97</v>
      </c>
      <c r="AT26" s="244">
        <f>AT74</f>
        <v>0</v>
      </c>
      <c r="AU26" s="318" t="s">
        <v>97</v>
      </c>
      <c r="AV26" s="244">
        <f>AV74</f>
        <v>0</v>
      </c>
      <c r="AW26" s="318" t="s">
        <v>97</v>
      </c>
      <c r="AX26" s="244">
        <f>AX74</f>
        <v>0</v>
      </c>
      <c r="AY26" s="318" t="s">
        <v>97</v>
      </c>
      <c r="AZ26" s="244">
        <f>AZ96</f>
        <v>0.74469999999999992</v>
      </c>
      <c r="BA26" s="344" t="s">
        <v>97</v>
      </c>
      <c r="BB26" s="244">
        <f t="shared" ref="BB26:BB27" si="1">BB74</f>
        <v>0</v>
      </c>
      <c r="BC26" s="318" t="s">
        <v>97</v>
      </c>
    </row>
    <row r="27" spans="1:256" s="246" customFormat="1" ht="35.25" customHeight="1">
      <c r="A27" s="247" t="s">
        <v>106</v>
      </c>
      <c r="B27" s="946" t="s">
        <v>107</v>
      </c>
      <c r="C27" s="252" t="s">
        <v>97</v>
      </c>
      <c r="D27" s="344">
        <f>D75</f>
        <v>0</v>
      </c>
      <c r="E27" s="252" t="s">
        <v>97</v>
      </c>
      <c r="F27" s="344">
        <f>F75</f>
        <v>0</v>
      </c>
      <c r="G27" s="252" t="s">
        <v>97</v>
      </c>
      <c r="H27" s="344">
        <f>H75</f>
        <v>0</v>
      </c>
      <c r="I27" s="252" t="s">
        <v>97</v>
      </c>
      <c r="J27" s="344">
        <f>J75</f>
        <v>0</v>
      </c>
      <c r="K27" s="252" t="s">
        <v>97</v>
      </c>
      <c r="L27" s="344">
        <f>L75</f>
        <v>0</v>
      </c>
      <c r="M27" s="252" t="s">
        <v>97</v>
      </c>
      <c r="N27" s="344">
        <f>N75</f>
        <v>0</v>
      </c>
      <c r="O27" s="252" t="s">
        <v>97</v>
      </c>
      <c r="P27" s="344">
        <f>P75</f>
        <v>0</v>
      </c>
      <c r="Q27" s="252" t="s">
        <v>97</v>
      </c>
      <c r="R27" s="344">
        <f>R75</f>
        <v>0</v>
      </c>
      <c r="S27" s="252" t="s">
        <v>97</v>
      </c>
      <c r="T27" s="344">
        <f>T75</f>
        <v>0</v>
      </c>
      <c r="U27" s="252" t="s">
        <v>97</v>
      </c>
      <c r="V27" s="344">
        <f>V75</f>
        <v>0</v>
      </c>
      <c r="W27" s="252" t="s">
        <v>97</v>
      </c>
      <c r="X27" s="344">
        <f>X75</f>
        <v>0</v>
      </c>
      <c r="Y27" s="403" t="s">
        <v>97</v>
      </c>
      <c r="Z27" s="344">
        <f>Z75</f>
        <v>0</v>
      </c>
      <c r="AA27" s="252" t="s">
        <v>97</v>
      </c>
      <c r="AB27" s="344">
        <f>AB75</f>
        <v>0</v>
      </c>
      <c r="AC27" s="252" t="s">
        <v>97</v>
      </c>
      <c r="AD27" s="344">
        <f>AD75</f>
        <v>0</v>
      </c>
      <c r="AE27" s="252" t="s">
        <v>97</v>
      </c>
      <c r="AF27" s="344">
        <f>AF75</f>
        <v>0</v>
      </c>
      <c r="AG27" s="252" t="s">
        <v>97</v>
      </c>
      <c r="AH27" s="344">
        <f>AH75</f>
        <v>0</v>
      </c>
      <c r="AI27" s="252" t="s">
        <v>97</v>
      </c>
      <c r="AJ27" s="344">
        <f>AJ75</f>
        <v>0</v>
      </c>
      <c r="AK27" s="252" t="s">
        <v>97</v>
      </c>
      <c r="AL27" s="252" t="s">
        <v>97</v>
      </c>
      <c r="AM27" s="345" t="str">
        <f t="shared" si="0"/>
        <v>нд</v>
      </c>
      <c r="AN27" s="344">
        <f>AN75</f>
        <v>0</v>
      </c>
      <c r="AO27" s="252" t="s">
        <v>97</v>
      </c>
      <c r="AP27" s="344">
        <f>AP75</f>
        <v>0</v>
      </c>
      <c r="AQ27" s="252" t="s">
        <v>97</v>
      </c>
      <c r="AR27" s="344">
        <f>AR75</f>
        <v>0</v>
      </c>
      <c r="AS27" s="252" t="s">
        <v>97</v>
      </c>
      <c r="AT27" s="344">
        <f>AT75</f>
        <v>0</v>
      </c>
      <c r="AU27" s="252" t="s">
        <v>97</v>
      </c>
      <c r="AV27" s="344">
        <f>AV75</f>
        <v>0</v>
      </c>
      <c r="AW27" s="252" t="s">
        <v>97</v>
      </c>
      <c r="AX27" s="344">
        <f>AX75</f>
        <v>0</v>
      </c>
      <c r="AY27" s="252" t="s">
        <v>97</v>
      </c>
      <c r="AZ27" s="344">
        <f t="shared" ref="AZ27" si="2">AZ75</f>
        <v>0</v>
      </c>
      <c r="BA27" s="344" t="s">
        <v>97</v>
      </c>
      <c r="BB27" s="344">
        <f t="shared" si="1"/>
        <v>0</v>
      </c>
      <c r="BC27" s="252" t="s">
        <v>97</v>
      </c>
    </row>
    <row r="28" spans="1:256" s="527" customFormat="1" ht="20.25" customHeight="1">
      <c r="A28" s="242" t="s">
        <v>108</v>
      </c>
      <c r="B28" s="243" t="s">
        <v>109</v>
      </c>
      <c r="C28" s="318" t="s">
        <v>97</v>
      </c>
      <c r="D28" s="244">
        <f>D76</f>
        <v>0</v>
      </c>
      <c r="E28" s="318" t="s">
        <v>97</v>
      </c>
      <c r="F28" s="244">
        <f>F76</f>
        <v>0</v>
      </c>
      <c r="G28" s="318" t="s">
        <v>97</v>
      </c>
      <c r="H28" s="244">
        <f>H76</f>
        <v>0</v>
      </c>
      <c r="I28" s="318" t="s">
        <v>97</v>
      </c>
      <c r="J28" s="244">
        <f>J76</f>
        <v>0</v>
      </c>
      <c r="K28" s="318" t="s">
        <v>97</v>
      </c>
      <c r="L28" s="244">
        <f>L76</f>
        <v>0</v>
      </c>
      <c r="M28" s="318" t="s">
        <v>97</v>
      </c>
      <c r="N28" s="244">
        <f>N76</f>
        <v>0</v>
      </c>
      <c r="O28" s="318" t="s">
        <v>97</v>
      </c>
      <c r="P28" s="244">
        <f>P76</f>
        <v>0</v>
      </c>
      <c r="Q28" s="318" t="s">
        <v>97</v>
      </c>
      <c r="R28" s="244">
        <f>R76</f>
        <v>0</v>
      </c>
      <c r="S28" s="318" t="s">
        <v>97</v>
      </c>
      <c r="T28" s="244">
        <f>T76</f>
        <v>0</v>
      </c>
      <c r="U28" s="318" t="s">
        <v>97</v>
      </c>
      <c r="V28" s="244">
        <f>V76</f>
        <v>0</v>
      </c>
      <c r="W28" s="318" t="s">
        <v>97</v>
      </c>
      <c r="X28" s="244">
        <f>X76</f>
        <v>0</v>
      </c>
      <c r="Y28" s="403" t="s">
        <v>97</v>
      </c>
      <c r="Z28" s="244">
        <f>Z76</f>
        <v>0</v>
      </c>
      <c r="AA28" s="318" t="s">
        <v>97</v>
      </c>
      <c r="AB28" s="244">
        <f>AB76</f>
        <v>0</v>
      </c>
      <c r="AC28" s="318" t="s">
        <v>97</v>
      </c>
      <c r="AD28" s="244">
        <f>AD76</f>
        <v>0</v>
      </c>
      <c r="AE28" s="318" t="s">
        <v>97</v>
      </c>
      <c r="AF28" s="244">
        <f>AF76</f>
        <v>0</v>
      </c>
      <c r="AG28" s="318" t="s">
        <v>97</v>
      </c>
      <c r="AH28" s="244">
        <f>AH76</f>
        <v>0</v>
      </c>
      <c r="AI28" s="318" t="s">
        <v>97</v>
      </c>
      <c r="AJ28" s="244">
        <f>AJ76</f>
        <v>0</v>
      </c>
      <c r="AK28" s="318" t="s">
        <v>97</v>
      </c>
      <c r="AL28" s="318" t="s">
        <v>97</v>
      </c>
      <c r="AM28" s="345" t="str">
        <f t="shared" si="0"/>
        <v>нд</v>
      </c>
      <c r="AN28" s="244">
        <f>AN76</f>
        <v>0</v>
      </c>
      <c r="AO28" s="318" t="s">
        <v>97</v>
      </c>
      <c r="AP28" s="244">
        <f>AP76</f>
        <v>0</v>
      </c>
      <c r="AQ28" s="318" t="s">
        <v>97</v>
      </c>
      <c r="AR28" s="244">
        <f>AR76</f>
        <v>0</v>
      </c>
      <c r="AS28" s="318" t="s">
        <v>97</v>
      </c>
      <c r="AT28" s="244">
        <f>AT76</f>
        <v>0</v>
      </c>
      <c r="AU28" s="318" t="s">
        <v>97</v>
      </c>
      <c r="AV28" s="244">
        <f>AV76</f>
        <v>0</v>
      </c>
      <c r="AW28" s="318" t="s">
        <v>97</v>
      </c>
      <c r="AX28" s="244">
        <f>AX76</f>
        <v>0</v>
      </c>
      <c r="AY28" s="318" t="s">
        <v>97</v>
      </c>
      <c r="AZ28" s="244">
        <f>AZ100</f>
        <v>1.5</v>
      </c>
      <c r="BA28" s="344" t="s">
        <v>97</v>
      </c>
      <c r="BB28" s="244">
        <f>BB76</f>
        <v>0</v>
      </c>
      <c r="BC28" s="318" t="s">
        <v>97</v>
      </c>
    </row>
    <row r="29" spans="1:256" s="246" customFormat="1" ht="21" customHeight="1">
      <c r="A29" s="238" t="s">
        <v>110</v>
      </c>
      <c r="B29" s="944" t="s">
        <v>111</v>
      </c>
      <c r="C29" s="252" t="s">
        <v>97</v>
      </c>
      <c r="D29" s="344">
        <f>D30</f>
        <v>0</v>
      </c>
      <c r="E29" s="252" t="s">
        <v>97</v>
      </c>
      <c r="F29" s="344">
        <f>F30</f>
        <v>0</v>
      </c>
      <c r="G29" s="252" t="s">
        <v>97</v>
      </c>
      <c r="H29" s="344">
        <f>H30</f>
        <v>0</v>
      </c>
      <c r="I29" s="252" t="s">
        <v>97</v>
      </c>
      <c r="J29" s="344">
        <f>J30</f>
        <v>0</v>
      </c>
      <c r="K29" s="252" t="s">
        <v>97</v>
      </c>
      <c r="L29" s="344">
        <f>L30</f>
        <v>0</v>
      </c>
      <c r="M29" s="252" t="s">
        <v>97</v>
      </c>
      <c r="N29" s="344">
        <f>N30</f>
        <v>0</v>
      </c>
      <c r="O29" s="252" t="s">
        <v>97</v>
      </c>
      <c r="P29" s="344">
        <f>P30</f>
        <v>0</v>
      </c>
      <c r="Q29" s="252" t="s">
        <v>97</v>
      </c>
      <c r="R29" s="344">
        <f>R30</f>
        <v>0</v>
      </c>
      <c r="S29" s="252" t="s">
        <v>97</v>
      </c>
      <c r="T29" s="344">
        <f>T30</f>
        <v>0</v>
      </c>
      <c r="U29" s="252" t="s">
        <v>97</v>
      </c>
      <c r="V29" s="344">
        <f>V30</f>
        <v>0</v>
      </c>
      <c r="W29" s="252" t="s">
        <v>97</v>
      </c>
      <c r="X29" s="344">
        <f>X30</f>
        <v>0</v>
      </c>
      <c r="Y29" s="403" t="s">
        <v>97</v>
      </c>
      <c r="Z29" s="344">
        <f>Z30</f>
        <v>0</v>
      </c>
      <c r="AA29" s="252" t="s">
        <v>97</v>
      </c>
      <c r="AB29" s="344">
        <f>AB30</f>
        <v>0</v>
      </c>
      <c r="AC29" s="252" t="s">
        <v>97</v>
      </c>
      <c r="AD29" s="344">
        <f>AD30</f>
        <v>0</v>
      </c>
      <c r="AE29" s="252" t="s">
        <v>97</v>
      </c>
      <c r="AF29" s="344">
        <f>AF30</f>
        <v>0</v>
      </c>
      <c r="AG29" s="252" t="s">
        <v>97</v>
      </c>
      <c r="AH29" s="344">
        <f>AH30</f>
        <v>0</v>
      </c>
      <c r="AI29" s="252" t="s">
        <v>97</v>
      </c>
      <c r="AJ29" s="344">
        <f>AJ30</f>
        <v>0</v>
      </c>
      <c r="AK29" s="252" t="s">
        <v>97</v>
      </c>
      <c r="AL29" s="252" t="s">
        <v>97</v>
      </c>
      <c r="AM29" s="345" t="str">
        <f t="shared" si="0"/>
        <v>нд</v>
      </c>
      <c r="AN29" s="344">
        <f>AN30</f>
        <v>0</v>
      </c>
      <c r="AO29" s="252" t="s">
        <v>97</v>
      </c>
      <c r="AP29" s="344">
        <f>AP30</f>
        <v>0</v>
      </c>
      <c r="AQ29" s="252" t="s">
        <v>97</v>
      </c>
      <c r="AR29" s="344">
        <f>AR30</f>
        <v>0</v>
      </c>
      <c r="AS29" s="252" t="s">
        <v>97</v>
      </c>
      <c r="AT29" s="344">
        <f>AT30</f>
        <v>0</v>
      </c>
      <c r="AU29" s="252" t="s">
        <v>97</v>
      </c>
      <c r="AV29" s="344">
        <f>AV30</f>
        <v>0</v>
      </c>
      <c r="AW29" s="252" t="s">
        <v>97</v>
      </c>
      <c r="AX29" s="344">
        <f>AX30</f>
        <v>0</v>
      </c>
      <c r="AY29" s="252" t="s">
        <v>97</v>
      </c>
      <c r="AZ29" s="344">
        <f>AZ30</f>
        <v>0</v>
      </c>
      <c r="BA29" s="344" t="s">
        <v>97</v>
      </c>
      <c r="BB29" s="344">
        <f>BB30</f>
        <v>0</v>
      </c>
      <c r="BC29" s="252" t="s">
        <v>97</v>
      </c>
    </row>
    <row r="30" spans="1:256" s="246" customFormat="1" ht="44.85" customHeight="1">
      <c r="A30" s="238" t="s">
        <v>112</v>
      </c>
      <c r="B30" s="944" t="s">
        <v>113</v>
      </c>
      <c r="C30" s="252" t="s">
        <v>97</v>
      </c>
      <c r="D30" s="344">
        <f>D31+D32+D33</f>
        <v>0</v>
      </c>
      <c r="E30" s="252" t="s">
        <v>97</v>
      </c>
      <c r="F30" s="344">
        <f>F31+F32+F33</f>
        <v>0</v>
      </c>
      <c r="G30" s="252" t="s">
        <v>97</v>
      </c>
      <c r="H30" s="344">
        <f>H31+H32+H33</f>
        <v>0</v>
      </c>
      <c r="I30" s="252" t="s">
        <v>97</v>
      </c>
      <c r="J30" s="344">
        <f>J31+J32+J33</f>
        <v>0</v>
      </c>
      <c r="K30" s="252" t="s">
        <v>97</v>
      </c>
      <c r="L30" s="344">
        <f>L31+L32+L33</f>
        <v>0</v>
      </c>
      <c r="M30" s="252" t="s">
        <v>97</v>
      </c>
      <c r="N30" s="344">
        <f>N31+N32+N33</f>
        <v>0</v>
      </c>
      <c r="O30" s="252" t="s">
        <v>97</v>
      </c>
      <c r="P30" s="344">
        <f>P31+P32+P33</f>
        <v>0</v>
      </c>
      <c r="Q30" s="252" t="s">
        <v>97</v>
      </c>
      <c r="R30" s="344">
        <f>R31+R32+R33</f>
        <v>0</v>
      </c>
      <c r="S30" s="252" t="s">
        <v>97</v>
      </c>
      <c r="T30" s="344">
        <f>T31+T32+T33</f>
        <v>0</v>
      </c>
      <c r="U30" s="252" t="s">
        <v>97</v>
      </c>
      <c r="V30" s="344">
        <f>V31+V32+V33</f>
        <v>0</v>
      </c>
      <c r="W30" s="252" t="s">
        <v>97</v>
      </c>
      <c r="X30" s="344">
        <f>X31</f>
        <v>0</v>
      </c>
      <c r="Y30" s="403" t="s">
        <v>97</v>
      </c>
      <c r="Z30" s="344">
        <f>Z31+Z32+Z33</f>
        <v>0</v>
      </c>
      <c r="AA30" s="252" t="s">
        <v>97</v>
      </c>
      <c r="AB30" s="344">
        <f>AB31</f>
        <v>0</v>
      </c>
      <c r="AC30" s="252" t="s">
        <v>97</v>
      </c>
      <c r="AD30" s="344">
        <f>AD31+AD32+AD33</f>
        <v>0</v>
      </c>
      <c r="AE30" s="252" t="s">
        <v>97</v>
      </c>
      <c r="AF30" s="344">
        <f>AF31+AF32+AF33</f>
        <v>0</v>
      </c>
      <c r="AG30" s="252" t="s">
        <v>97</v>
      </c>
      <c r="AH30" s="344">
        <f>AH31+AH32+AH33</f>
        <v>0</v>
      </c>
      <c r="AI30" s="252" t="s">
        <v>97</v>
      </c>
      <c r="AJ30" s="344">
        <f>AJ31+AJ32+AJ33</f>
        <v>0</v>
      </c>
      <c r="AK30" s="252" t="s">
        <v>97</v>
      </c>
      <c r="AL30" s="252" t="s">
        <v>97</v>
      </c>
      <c r="AM30" s="345" t="str">
        <f t="shared" si="0"/>
        <v>нд</v>
      </c>
      <c r="AN30" s="344">
        <f>AN31+AN32+AN33</f>
        <v>0</v>
      </c>
      <c r="AO30" s="252" t="s">
        <v>97</v>
      </c>
      <c r="AP30" s="344">
        <f>AP31+AP32+AP33</f>
        <v>0</v>
      </c>
      <c r="AQ30" s="252" t="s">
        <v>97</v>
      </c>
      <c r="AR30" s="344">
        <f>AR31+AR32+AR33</f>
        <v>0</v>
      </c>
      <c r="AS30" s="252" t="s">
        <v>97</v>
      </c>
      <c r="AT30" s="344">
        <f>AT31+AT32+AT33</f>
        <v>0</v>
      </c>
      <c r="AU30" s="252" t="s">
        <v>97</v>
      </c>
      <c r="AV30" s="344">
        <f>AV31+AV32+AV33</f>
        <v>0</v>
      </c>
      <c r="AW30" s="252" t="s">
        <v>97</v>
      </c>
      <c r="AX30" s="344">
        <f>AX31+AX32+AX33</f>
        <v>0</v>
      </c>
      <c r="AY30" s="252" t="s">
        <v>97</v>
      </c>
      <c r="AZ30" s="344">
        <f>AZ31</f>
        <v>0</v>
      </c>
      <c r="BA30" s="344" t="s">
        <v>97</v>
      </c>
      <c r="BB30" s="344">
        <f>BB31+BB32+BB33</f>
        <v>0</v>
      </c>
      <c r="BC30" s="252" t="s">
        <v>97</v>
      </c>
    </row>
    <row r="31" spans="1:256" s="246" customFormat="1" ht="51.6" hidden="1" customHeight="1">
      <c r="A31" s="238" t="s">
        <v>114</v>
      </c>
      <c r="B31" s="944" t="s">
        <v>115</v>
      </c>
      <c r="C31" s="252" t="s">
        <v>97</v>
      </c>
      <c r="D31" s="344">
        <f>D32</f>
        <v>0</v>
      </c>
      <c r="E31" s="252" t="s">
        <v>97</v>
      </c>
      <c r="F31" s="344">
        <f>F32</f>
        <v>0</v>
      </c>
      <c r="G31" s="252" t="s">
        <v>97</v>
      </c>
      <c r="H31" s="344">
        <f>H32</f>
        <v>0</v>
      </c>
      <c r="I31" s="252" t="s">
        <v>97</v>
      </c>
      <c r="J31" s="344">
        <f>J32</f>
        <v>0</v>
      </c>
      <c r="K31" s="252" t="s">
        <v>97</v>
      </c>
      <c r="L31" s="344">
        <f>L32</f>
        <v>0</v>
      </c>
      <c r="M31" s="252" t="s">
        <v>97</v>
      </c>
      <c r="N31" s="344">
        <f>N32</f>
        <v>0</v>
      </c>
      <c r="O31" s="252" t="s">
        <v>97</v>
      </c>
      <c r="P31" s="344">
        <f>P32</f>
        <v>0</v>
      </c>
      <c r="Q31" s="252" t="s">
        <v>97</v>
      </c>
      <c r="R31" s="344">
        <f>R32</f>
        <v>0</v>
      </c>
      <c r="S31" s="252" t="s">
        <v>97</v>
      </c>
      <c r="T31" s="344">
        <f>T32</f>
        <v>0</v>
      </c>
      <c r="U31" s="252" t="s">
        <v>97</v>
      </c>
      <c r="V31" s="344">
        <f>V32</f>
        <v>0</v>
      </c>
      <c r="W31" s="252" t="s">
        <v>97</v>
      </c>
      <c r="X31" s="344">
        <f>X32</f>
        <v>0</v>
      </c>
      <c r="Y31" s="403" t="s">
        <v>97</v>
      </c>
      <c r="Z31" s="344">
        <f>Z32</f>
        <v>0</v>
      </c>
      <c r="AA31" s="252" t="s">
        <v>97</v>
      </c>
      <c r="AB31" s="344">
        <f>AB32</f>
        <v>0</v>
      </c>
      <c r="AC31" s="252" t="s">
        <v>97</v>
      </c>
      <c r="AD31" s="344">
        <f>AD32</f>
        <v>0</v>
      </c>
      <c r="AE31" s="252" t="s">
        <v>97</v>
      </c>
      <c r="AF31" s="344">
        <f>AF32</f>
        <v>0</v>
      </c>
      <c r="AG31" s="252" t="s">
        <v>97</v>
      </c>
      <c r="AH31" s="344">
        <f>AH32</f>
        <v>0</v>
      </c>
      <c r="AI31" s="252" t="s">
        <v>97</v>
      </c>
      <c r="AJ31" s="344">
        <f>AJ32</f>
        <v>0</v>
      </c>
      <c r="AK31" s="252" t="s">
        <v>97</v>
      </c>
      <c r="AL31" s="252" t="s">
        <v>97</v>
      </c>
      <c r="AM31" s="345" t="str">
        <f t="shared" si="0"/>
        <v>нд</v>
      </c>
      <c r="AN31" s="344">
        <f>AN32</f>
        <v>0</v>
      </c>
      <c r="AO31" s="252" t="s">
        <v>97</v>
      </c>
      <c r="AP31" s="344">
        <f>AP32</f>
        <v>0</v>
      </c>
      <c r="AQ31" s="252" t="s">
        <v>97</v>
      </c>
      <c r="AR31" s="344">
        <f>AR32</f>
        <v>0</v>
      </c>
      <c r="AS31" s="252" t="s">
        <v>97</v>
      </c>
      <c r="AT31" s="344">
        <f>AT32</f>
        <v>0</v>
      </c>
      <c r="AU31" s="252" t="s">
        <v>97</v>
      </c>
      <c r="AV31" s="344">
        <f>AV32</f>
        <v>0</v>
      </c>
      <c r="AW31" s="252" t="s">
        <v>97</v>
      </c>
      <c r="AX31" s="344">
        <f>AX32</f>
        <v>0</v>
      </c>
      <c r="AY31" s="252" t="s">
        <v>97</v>
      </c>
      <c r="AZ31" s="344">
        <f>AZ32</f>
        <v>0</v>
      </c>
      <c r="BA31" s="344" t="s">
        <v>97</v>
      </c>
      <c r="BB31" s="344">
        <f>BB32</f>
        <v>0</v>
      </c>
      <c r="BC31" s="252" t="s">
        <v>97</v>
      </c>
    </row>
    <row r="32" spans="1:256" s="246" customFormat="1" ht="58.35" hidden="1" customHeight="1">
      <c r="A32" s="238" t="s">
        <v>116</v>
      </c>
      <c r="B32" s="944" t="s">
        <v>117</v>
      </c>
      <c r="C32" s="252" t="s">
        <v>97</v>
      </c>
      <c r="D32" s="344">
        <v>0</v>
      </c>
      <c r="E32" s="252" t="s">
        <v>97</v>
      </c>
      <c r="F32" s="344">
        <v>0</v>
      </c>
      <c r="G32" s="252" t="s">
        <v>97</v>
      </c>
      <c r="H32" s="344">
        <v>0</v>
      </c>
      <c r="I32" s="252" t="s">
        <v>97</v>
      </c>
      <c r="J32" s="344">
        <v>0</v>
      </c>
      <c r="K32" s="252" t="s">
        <v>97</v>
      </c>
      <c r="L32" s="344">
        <v>0</v>
      </c>
      <c r="M32" s="252" t="s">
        <v>97</v>
      </c>
      <c r="N32" s="344">
        <v>0</v>
      </c>
      <c r="O32" s="252" t="s">
        <v>97</v>
      </c>
      <c r="P32" s="344">
        <v>0</v>
      </c>
      <c r="Q32" s="252" t="s">
        <v>97</v>
      </c>
      <c r="R32" s="344">
        <v>0</v>
      </c>
      <c r="S32" s="252" t="s">
        <v>97</v>
      </c>
      <c r="T32" s="344">
        <v>0</v>
      </c>
      <c r="U32" s="252" t="s">
        <v>97</v>
      </c>
      <c r="V32" s="344">
        <v>0</v>
      </c>
      <c r="W32" s="252" t="s">
        <v>97</v>
      </c>
      <c r="X32" s="344">
        <v>0</v>
      </c>
      <c r="Y32" s="403" t="s">
        <v>97</v>
      </c>
      <c r="Z32" s="344">
        <v>0</v>
      </c>
      <c r="AA32" s="252" t="s">
        <v>97</v>
      </c>
      <c r="AB32" s="344">
        <v>0</v>
      </c>
      <c r="AC32" s="252" t="s">
        <v>97</v>
      </c>
      <c r="AD32" s="344">
        <v>0</v>
      </c>
      <c r="AE32" s="252" t="s">
        <v>97</v>
      </c>
      <c r="AF32" s="344">
        <v>0</v>
      </c>
      <c r="AG32" s="252" t="s">
        <v>97</v>
      </c>
      <c r="AH32" s="344">
        <v>0</v>
      </c>
      <c r="AI32" s="252" t="s">
        <v>97</v>
      </c>
      <c r="AJ32" s="344">
        <v>0</v>
      </c>
      <c r="AK32" s="252" t="s">
        <v>97</v>
      </c>
      <c r="AL32" s="252" t="s">
        <v>97</v>
      </c>
      <c r="AM32" s="345" t="str">
        <f t="shared" si="0"/>
        <v>нд</v>
      </c>
      <c r="AN32" s="344">
        <v>0</v>
      </c>
      <c r="AO32" s="252" t="s">
        <v>97</v>
      </c>
      <c r="AP32" s="344">
        <v>0</v>
      </c>
      <c r="AQ32" s="252" t="s">
        <v>97</v>
      </c>
      <c r="AR32" s="344">
        <v>0</v>
      </c>
      <c r="AS32" s="252" t="s">
        <v>97</v>
      </c>
      <c r="AT32" s="344">
        <v>0</v>
      </c>
      <c r="AU32" s="252" t="s">
        <v>97</v>
      </c>
      <c r="AV32" s="344">
        <v>0</v>
      </c>
      <c r="AW32" s="252" t="s">
        <v>97</v>
      </c>
      <c r="AX32" s="344">
        <v>0</v>
      </c>
      <c r="AY32" s="252" t="s">
        <v>97</v>
      </c>
      <c r="AZ32" s="344">
        <v>0</v>
      </c>
      <c r="BA32" s="344" t="s">
        <v>97</v>
      </c>
      <c r="BB32" s="344">
        <v>0</v>
      </c>
      <c r="BC32" s="252" t="s">
        <v>97</v>
      </c>
    </row>
    <row r="33" spans="1:55" s="246" customFormat="1" ht="51" hidden="1" customHeight="1">
      <c r="A33" s="238" t="s">
        <v>118</v>
      </c>
      <c r="B33" s="944" t="s">
        <v>119</v>
      </c>
      <c r="C33" s="252" t="s">
        <v>97</v>
      </c>
      <c r="D33" s="344">
        <v>0</v>
      </c>
      <c r="E33" s="252" t="s">
        <v>97</v>
      </c>
      <c r="F33" s="344">
        <v>0</v>
      </c>
      <c r="G33" s="252" t="s">
        <v>97</v>
      </c>
      <c r="H33" s="344">
        <v>0</v>
      </c>
      <c r="I33" s="252" t="s">
        <v>97</v>
      </c>
      <c r="J33" s="344">
        <v>0</v>
      </c>
      <c r="K33" s="252" t="s">
        <v>97</v>
      </c>
      <c r="L33" s="344">
        <v>0</v>
      </c>
      <c r="M33" s="252" t="s">
        <v>97</v>
      </c>
      <c r="N33" s="344">
        <v>0</v>
      </c>
      <c r="O33" s="252" t="s">
        <v>97</v>
      </c>
      <c r="P33" s="344">
        <v>0</v>
      </c>
      <c r="Q33" s="252" t="s">
        <v>97</v>
      </c>
      <c r="R33" s="344">
        <v>0</v>
      </c>
      <c r="S33" s="252" t="s">
        <v>97</v>
      </c>
      <c r="T33" s="344">
        <v>0</v>
      </c>
      <c r="U33" s="252" t="s">
        <v>97</v>
      </c>
      <c r="V33" s="344">
        <v>0</v>
      </c>
      <c r="W33" s="252" t="s">
        <v>97</v>
      </c>
      <c r="X33" s="344">
        <v>0</v>
      </c>
      <c r="Y33" s="403" t="s">
        <v>97</v>
      </c>
      <c r="Z33" s="344">
        <v>0</v>
      </c>
      <c r="AA33" s="252" t="s">
        <v>97</v>
      </c>
      <c r="AB33" s="344">
        <v>0</v>
      </c>
      <c r="AC33" s="252" t="s">
        <v>97</v>
      </c>
      <c r="AD33" s="344">
        <v>0</v>
      </c>
      <c r="AE33" s="252" t="s">
        <v>97</v>
      </c>
      <c r="AF33" s="344">
        <v>0</v>
      </c>
      <c r="AG33" s="252" t="s">
        <v>97</v>
      </c>
      <c r="AH33" s="344">
        <v>0</v>
      </c>
      <c r="AI33" s="252" t="s">
        <v>97</v>
      </c>
      <c r="AJ33" s="344">
        <v>0</v>
      </c>
      <c r="AK33" s="252" t="s">
        <v>97</v>
      </c>
      <c r="AL33" s="252" t="s">
        <v>97</v>
      </c>
      <c r="AM33" s="345" t="str">
        <f t="shared" si="0"/>
        <v>нд</v>
      </c>
      <c r="AN33" s="344">
        <v>0</v>
      </c>
      <c r="AO33" s="252" t="s">
        <v>97</v>
      </c>
      <c r="AP33" s="344">
        <v>0</v>
      </c>
      <c r="AQ33" s="252" t="s">
        <v>97</v>
      </c>
      <c r="AR33" s="344">
        <v>0</v>
      </c>
      <c r="AS33" s="252" t="s">
        <v>97</v>
      </c>
      <c r="AT33" s="344">
        <v>0</v>
      </c>
      <c r="AU33" s="252" t="s">
        <v>97</v>
      </c>
      <c r="AV33" s="344">
        <v>0</v>
      </c>
      <c r="AW33" s="252" t="s">
        <v>97</v>
      </c>
      <c r="AX33" s="344">
        <v>0</v>
      </c>
      <c r="AY33" s="252" t="s">
        <v>97</v>
      </c>
      <c r="AZ33" s="344">
        <v>0</v>
      </c>
      <c r="BA33" s="344" t="s">
        <v>97</v>
      </c>
      <c r="BB33" s="344">
        <v>0</v>
      </c>
      <c r="BC33" s="252" t="s">
        <v>97</v>
      </c>
    </row>
    <row r="34" spans="1:55" s="246" customFormat="1" ht="47.25" hidden="1" customHeight="1">
      <c r="A34" s="238" t="s">
        <v>120</v>
      </c>
      <c r="B34" s="944" t="s">
        <v>121</v>
      </c>
      <c r="C34" s="252" t="s">
        <v>97</v>
      </c>
      <c r="D34" s="344">
        <v>0</v>
      </c>
      <c r="E34" s="252" t="s">
        <v>97</v>
      </c>
      <c r="F34" s="344">
        <v>0</v>
      </c>
      <c r="G34" s="252" t="s">
        <v>97</v>
      </c>
      <c r="H34" s="344">
        <v>0</v>
      </c>
      <c r="I34" s="252" t="s">
        <v>97</v>
      </c>
      <c r="J34" s="344">
        <v>0</v>
      </c>
      <c r="K34" s="252" t="s">
        <v>97</v>
      </c>
      <c r="L34" s="344">
        <v>0</v>
      </c>
      <c r="M34" s="252" t="s">
        <v>97</v>
      </c>
      <c r="N34" s="344">
        <v>0</v>
      </c>
      <c r="O34" s="252" t="s">
        <v>97</v>
      </c>
      <c r="P34" s="344">
        <v>0</v>
      </c>
      <c r="Q34" s="252" t="s">
        <v>97</v>
      </c>
      <c r="R34" s="344">
        <v>0</v>
      </c>
      <c r="S34" s="252" t="s">
        <v>97</v>
      </c>
      <c r="T34" s="344">
        <v>0</v>
      </c>
      <c r="U34" s="252" t="s">
        <v>97</v>
      </c>
      <c r="V34" s="344">
        <v>0</v>
      </c>
      <c r="W34" s="252" t="s">
        <v>97</v>
      </c>
      <c r="X34" s="344">
        <v>0</v>
      </c>
      <c r="Y34" s="403" t="s">
        <v>97</v>
      </c>
      <c r="Z34" s="344">
        <v>0</v>
      </c>
      <c r="AA34" s="252" t="s">
        <v>97</v>
      </c>
      <c r="AB34" s="344">
        <v>0</v>
      </c>
      <c r="AC34" s="252" t="s">
        <v>97</v>
      </c>
      <c r="AD34" s="344">
        <v>0</v>
      </c>
      <c r="AE34" s="252" t="s">
        <v>97</v>
      </c>
      <c r="AF34" s="344">
        <v>0</v>
      </c>
      <c r="AG34" s="252" t="s">
        <v>97</v>
      </c>
      <c r="AH34" s="344">
        <v>0</v>
      </c>
      <c r="AI34" s="252" t="s">
        <v>97</v>
      </c>
      <c r="AJ34" s="344">
        <v>0</v>
      </c>
      <c r="AK34" s="252" t="s">
        <v>97</v>
      </c>
      <c r="AL34" s="252" t="s">
        <v>97</v>
      </c>
      <c r="AM34" s="345" t="str">
        <f t="shared" si="0"/>
        <v>нд</v>
      </c>
      <c r="AN34" s="344">
        <v>0</v>
      </c>
      <c r="AO34" s="252" t="s">
        <v>97</v>
      </c>
      <c r="AP34" s="344">
        <v>0</v>
      </c>
      <c r="AQ34" s="252" t="s">
        <v>97</v>
      </c>
      <c r="AR34" s="344">
        <v>0</v>
      </c>
      <c r="AS34" s="252" t="s">
        <v>97</v>
      </c>
      <c r="AT34" s="344">
        <v>0</v>
      </c>
      <c r="AU34" s="252" t="s">
        <v>97</v>
      </c>
      <c r="AV34" s="344">
        <v>0</v>
      </c>
      <c r="AW34" s="252" t="s">
        <v>97</v>
      </c>
      <c r="AX34" s="344">
        <v>0</v>
      </c>
      <c r="AY34" s="252" t="s">
        <v>97</v>
      </c>
      <c r="AZ34" s="344">
        <v>0</v>
      </c>
      <c r="BA34" s="344" t="s">
        <v>97</v>
      </c>
      <c r="BB34" s="344">
        <v>0</v>
      </c>
      <c r="BC34" s="252" t="s">
        <v>97</v>
      </c>
    </row>
    <row r="35" spans="1:55" s="246" customFormat="1" ht="52.9" hidden="1" customHeight="1">
      <c r="A35" s="238" t="s">
        <v>122</v>
      </c>
      <c r="B35" s="944" t="s">
        <v>123</v>
      </c>
      <c r="C35" s="252" t="s">
        <v>97</v>
      </c>
      <c r="D35" s="344">
        <v>0</v>
      </c>
      <c r="E35" s="252" t="s">
        <v>97</v>
      </c>
      <c r="F35" s="344">
        <v>0</v>
      </c>
      <c r="G35" s="252" t="s">
        <v>97</v>
      </c>
      <c r="H35" s="344">
        <v>0</v>
      </c>
      <c r="I35" s="252" t="s">
        <v>97</v>
      </c>
      <c r="J35" s="344">
        <v>0</v>
      </c>
      <c r="K35" s="252" t="s">
        <v>97</v>
      </c>
      <c r="L35" s="344">
        <v>0</v>
      </c>
      <c r="M35" s="252" t="s">
        <v>97</v>
      </c>
      <c r="N35" s="344">
        <v>0</v>
      </c>
      <c r="O35" s="252" t="s">
        <v>97</v>
      </c>
      <c r="P35" s="344">
        <v>0</v>
      </c>
      <c r="Q35" s="252" t="s">
        <v>97</v>
      </c>
      <c r="R35" s="344">
        <v>0</v>
      </c>
      <c r="S35" s="252" t="s">
        <v>97</v>
      </c>
      <c r="T35" s="344">
        <v>0</v>
      </c>
      <c r="U35" s="252" t="s">
        <v>97</v>
      </c>
      <c r="V35" s="344">
        <v>0</v>
      </c>
      <c r="W35" s="252" t="s">
        <v>97</v>
      </c>
      <c r="X35" s="344">
        <v>0</v>
      </c>
      <c r="Y35" s="403" t="s">
        <v>97</v>
      </c>
      <c r="Z35" s="344">
        <v>0</v>
      </c>
      <c r="AA35" s="252" t="s">
        <v>97</v>
      </c>
      <c r="AB35" s="344">
        <v>0</v>
      </c>
      <c r="AC35" s="252" t="s">
        <v>97</v>
      </c>
      <c r="AD35" s="344">
        <v>0</v>
      </c>
      <c r="AE35" s="252" t="s">
        <v>97</v>
      </c>
      <c r="AF35" s="344">
        <v>0</v>
      </c>
      <c r="AG35" s="252" t="s">
        <v>97</v>
      </c>
      <c r="AH35" s="344">
        <v>0</v>
      </c>
      <c r="AI35" s="252" t="s">
        <v>97</v>
      </c>
      <c r="AJ35" s="344">
        <v>0</v>
      </c>
      <c r="AK35" s="252" t="s">
        <v>97</v>
      </c>
      <c r="AL35" s="252" t="s">
        <v>97</v>
      </c>
      <c r="AM35" s="345" t="str">
        <f t="shared" si="0"/>
        <v>нд</v>
      </c>
      <c r="AN35" s="344">
        <v>0</v>
      </c>
      <c r="AO35" s="252" t="s">
        <v>97</v>
      </c>
      <c r="AP35" s="344">
        <v>0</v>
      </c>
      <c r="AQ35" s="252" t="s">
        <v>97</v>
      </c>
      <c r="AR35" s="344">
        <v>0</v>
      </c>
      <c r="AS35" s="252" t="s">
        <v>97</v>
      </c>
      <c r="AT35" s="344">
        <v>0</v>
      </c>
      <c r="AU35" s="252" t="s">
        <v>97</v>
      </c>
      <c r="AV35" s="344">
        <v>0</v>
      </c>
      <c r="AW35" s="252" t="s">
        <v>97</v>
      </c>
      <c r="AX35" s="344">
        <v>0</v>
      </c>
      <c r="AY35" s="252" t="s">
        <v>97</v>
      </c>
      <c r="AZ35" s="344">
        <v>0</v>
      </c>
      <c r="BA35" s="344" t="s">
        <v>97</v>
      </c>
      <c r="BB35" s="344">
        <v>0</v>
      </c>
      <c r="BC35" s="252" t="s">
        <v>97</v>
      </c>
    </row>
    <row r="36" spans="1:55" s="246" customFormat="1" ht="51" hidden="1" customHeight="1">
      <c r="A36" s="238" t="s">
        <v>124</v>
      </c>
      <c r="B36" s="944" t="s">
        <v>125</v>
      </c>
      <c r="C36" s="252" t="s">
        <v>97</v>
      </c>
      <c r="D36" s="344">
        <v>0</v>
      </c>
      <c r="E36" s="252" t="s">
        <v>97</v>
      </c>
      <c r="F36" s="344">
        <v>0</v>
      </c>
      <c r="G36" s="252" t="s">
        <v>97</v>
      </c>
      <c r="H36" s="344">
        <v>0</v>
      </c>
      <c r="I36" s="252" t="s">
        <v>97</v>
      </c>
      <c r="J36" s="344">
        <v>0</v>
      </c>
      <c r="K36" s="252" t="s">
        <v>97</v>
      </c>
      <c r="L36" s="344">
        <v>0</v>
      </c>
      <c r="M36" s="252" t="s">
        <v>97</v>
      </c>
      <c r="N36" s="344">
        <v>0</v>
      </c>
      <c r="O36" s="252" t="s">
        <v>97</v>
      </c>
      <c r="P36" s="344">
        <v>0</v>
      </c>
      <c r="Q36" s="252" t="s">
        <v>97</v>
      </c>
      <c r="R36" s="344">
        <v>0</v>
      </c>
      <c r="S36" s="252" t="s">
        <v>97</v>
      </c>
      <c r="T36" s="344">
        <v>0</v>
      </c>
      <c r="U36" s="252" t="s">
        <v>97</v>
      </c>
      <c r="V36" s="344">
        <v>0</v>
      </c>
      <c r="W36" s="252" t="s">
        <v>97</v>
      </c>
      <c r="X36" s="344">
        <v>0</v>
      </c>
      <c r="Y36" s="403" t="s">
        <v>97</v>
      </c>
      <c r="Z36" s="344">
        <v>0</v>
      </c>
      <c r="AA36" s="252" t="s">
        <v>97</v>
      </c>
      <c r="AB36" s="344">
        <v>0</v>
      </c>
      <c r="AC36" s="252" t="s">
        <v>97</v>
      </c>
      <c r="AD36" s="344">
        <v>0</v>
      </c>
      <c r="AE36" s="252" t="s">
        <v>97</v>
      </c>
      <c r="AF36" s="344">
        <v>0</v>
      </c>
      <c r="AG36" s="252" t="s">
        <v>97</v>
      </c>
      <c r="AH36" s="344">
        <v>0</v>
      </c>
      <c r="AI36" s="252" t="s">
        <v>97</v>
      </c>
      <c r="AJ36" s="344">
        <v>0</v>
      </c>
      <c r="AK36" s="252" t="s">
        <v>97</v>
      </c>
      <c r="AL36" s="252" t="s">
        <v>97</v>
      </c>
      <c r="AM36" s="345" t="str">
        <f t="shared" si="0"/>
        <v>нд</v>
      </c>
      <c r="AN36" s="344">
        <v>0</v>
      </c>
      <c r="AO36" s="252" t="s">
        <v>97</v>
      </c>
      <c r="AP36" s="344">
        <v>0</v>
      </c>
      <c r="AQ36" s="252" t="s">
        <v>97</v>
      </c>
      <c r="AR36" s="344">
        <v>0</v>
      </c>
      <c r="AS36" s="252" t="s">
        <v>97</v>
      </c>
      <c r="AT36" s="344">
        <v>0</v>
      </c>
      <c r="AU36" s="252" t="s">
        <v>97</v>
      </c>
      <c r="AV36" s="344">
        <v>0</v>
      </c>
      <c r="AW36" s="252" t="s">
        <v>97</v>
      </c>
      <c r="AX36" s="344">
        <v>0</v>
      </c>
      <c r="AY36" s="252" t="s">
        <v>97</v>
      </c>
      <c r="AZ36" s="344">
        <v>0</v>
      </c>
      <c r="BA36" s="344" t="s">
        <v>97</v>
      </c>
      <c r="BB36" s="344">
        <v>0</v>
      </c>
      <c r="BC36" s="252" t="s">
        <v>97</v>
      </c>
    </row>
    <row r="37" spans="1:55" s="246" customFormat="1" ht="34.5" hidden="1" customHeight="1">
      <c r="A37" s="238" t="s">
        <v>126</v>
      </c>
      <c r="B37" s="944" t="s">
        <v>127</v>
      </c>
      <c r="C37" s="252" t="s">
        <v>97</v>
      </c>
      <c r="D37" s="344">
        <v>0</v>
      </c>
      <c r="E37" s="252" t="s">
        <v>97</v>
      </c>
      <c r="F37" s="344">
        <v>0</v>
      </c>
      <c r="G37" s="252" t="s">
        <v>97</v>
      </c>
      <c r="H37" s="344">
        <v>0</v>
      </c>
      <c r="I37" s="252" t="s">
        <v>97</v>
      </c>
      <c r="J37" s="344">
        <v>0</v>
      </c>
      <c r="K37" s="252" t="s">
        <v>97</v>
      </c>
      <c r="L37" s="344">
        <v>0</v>
      </c>
      <c r="M37" s="252" t="s">
        <v>97</v>
      </c>
      <c r="N37" s="344">
        <v>0</v>
      </c>
      <c r="O37" s="252" t="s">
        <v>97</v>
      </c>
      <c r="P37" s="344">
        <v>0</v>
      </c>
      <c r="Q37" s="252" t="s">
        <v>97</v>
      </c>
      <c r="R37" s="344">
        <v>0</v>
      </c>
      <c r="S37" s="252" t="s">
        <v>97</v>
      </c>
      <c r="T37" s="344">
        <v>0</v>
      </c>
      <c r="U37" s="252" t="s">
        <v>97</v>
      </c>
      <c r="V37" s="344">
        <v>0</v>
      </c>
      <c r="W37" s="252" t="s">
        <v>97</v>
      </c>
      <c r="X37" s="344">
        <v>0</v>
      </c>
      <c r="Y37" s="403" t="s">
        <v>97</v>
      </c>
      <c r="Z37" s="344">
        <v>0</v>
      </c>
      <c r="AA37" s="252" t="s">
        <v>97</v>
      </c>
      <c r="AB37" s="344">
        <v>0</v>
      </c>
      <c r="AC37" s="252" t="s">
        <v>97</v>
      </c>
      <c r="AD37" s="344">
        <v>0</v>
      </c>
      <c r="AE37" s="252" t="s">
        <v>97</v>
      </c>
      <c r="AF37" s="344">
        <v>0</v>
      </c>
      <c r="AG37" s="252" t="s">
        <v>97</v>
      </c>
      <c r="AH37" s="344">
        <v>0</v>
      </c>
      <c r="AI37" s="252" t="s">
        <v>97</v>
      </c>
      <c r="AJ37" s="344">
        <v>0</v>
      </c>
      <c r="AK37" s="252" t="s">
        <v>97</v>
      </c>
      <c r="AL37" s="252" t="s">
        <v>97</v>
      </c>
      <c r="AM37" s="345" t="str">
        <f t="shared" si="0"/>
        <v>нд</v>
      </c>
      <c r="AN37" s="344">
        <v>0</v>
      </c>
      <c r="AO37" s="252" t="s">
        <v>97</v>
      </c>
      <c r="AP37" s="344">
        <v>0</v>
      </c>
      <c r="AQ37" s="252" t="s">
        <v>97</v>
      </c>
      <c r="AR37" s="344">
        <v>0</v>
      </c>
      <c r="AS37" s="252" t="s">
        <v>97</v>
      </c>
      <c r="AT37" s="344">
        <v>0</v>
      </c>
      <c r="AU37" s="252" t="s">
        <v>97</v>
      </c>
      <c r="AV37" s="344">
        <v>0</v>
      </c>
      <c r="AW37" s="252" t="s">
        <v>97</v>
      </c>
      <c r="AX37" s="344">
        <v>0</v>
      </c>
      <c r="AY37" s="252" t="s">
        <v>97</v>
      </c>
      <c r="AZ37" s="344">
        <v>0</v>
      </c>
      <c r="BA37" s="344" t="s">
        <v>97</v>
      </c>
      <c r="BB37" s="344">
        <v>0</v>
      </c>
      <c r="BC37" s="252" t="s">
        <v>97</v>
      </c>
    </row>
    <row r="38" spans="1:55" s="246" customFormat="1" ht="38.25" hidden="1" customHeight="1">
      <c r="A38" s="238" t="s">
        <v>128</v>
      </c>
      <c r="B38" s="944" t="s">
        <v>129</v>
      </c>
      <c r="C38" s="252" t="s">
        <v>97</v>
      </c>
      <c r="D38" s="344">
        <v>0</v>
      </c>
      <c r="E38" s="252" t="s">
        <v>97</v>
      </c>
      <c r="F38" s="344">
        <v>0</v>
      </c>
      <c r="G38" s="252" t="s">
        <v>97</v>
      </c>
      <c r="H38" s="344">
        <v>0</v>
      </c>
      <c r="I38" s="252" t="s">
        <v>97</v>
      </c>
      <c r="J38" s="344">
        <v>0</v>
      </c>
      <c r="K38" s="252" t="s">
        <v>97</v>
      </c>
      <c r="L38" s="344">
        <v>0</v>
      </c>
      <c r="M38" s="252" t="s">
        <v>97</v>
      </c>
      <c r="N38" s="344">
        <v>0</v>
      </c>
      <c r="O38" s="252" t="s">
        <v>97</v>
      </c>
      <c r="P38" s="344">
        <v>0</v>
      </c>
      <c r="Q38" s="252" t="s">
        <v>97</v>
      </c>
      <c r="R38" s="344">
        <v>0</v>
      </c>
      <c r="S38" s="252" t="s">
        <v>97</v>
      </c>
      <c r="T38" s="344">
        <v>0</v>
      </c>
      <c r="U38" s="252" t="s">
        <v>97</v>
      </c>
      <c r="V38" s="344">
        <v>0</v>
      </c>
      <c r="W38" s="252" t="s">
        <v>97</v>
      </c>
      <c r="X38" s="344">
        <v>0</v>
      </c>
      <c r="Y38" s="403" t="s">
        <v>97</v>
      </c>
      <c r="Z38" s="344">
        <v>0</v>
      </c>
      <c r="AA38" s="252" t="s">
        <v>97</v>
      </c>
      <c r="AB38" s="344">
        <v>0</v>
      </c>
      <c r="AC38" s="252" t="s">
        <v>97</v>
      </c>
      <c r="AD38" s="344">
        <v>0</v>
      </c>
      <c r="AE38" s="252" t="s">
        <v>97</v>
      </c>
      <c r="AF38" s="344">
        <v>0</v>
      </c>
      <c r="AG38" s="252" t="s">
        <v>97</v>
      </c>
      <c r="AH38" s="344">
        <v>0</v>
      </c>
      <c r="AI38" s="252" t="s">
        <v>97</v>
      </c>
      <c r="AJ38" s="344">
        <v>0</v>
      </c>
      <c r="AK38" s="252" t="s">
        <v>97</v>
      </c>
      <c r="AL38" s="252" t="s">
        <v>97</v>
      </c>
      <c r="AM38" s="345" t="str">
        <f t="shared" si="0"/>
        <v>нд</v>
      </c>
      <c r="AN38" s="344">
        <v>0</v>
      </c>
      <c r="AO38" s="252" t="s">
        <v>97</v>
      </c>
      <c r="AP38" s="344">
        <v>0</v>
      </c>
      <c r="AQ38" s="252" t="s">
        <v>97</v>
      </c>
      <c r="AR38" s="344">
        <v>0</v>
      </c>
      <c r="AS38" s="252" t="s">
        <v>97</v>
      </c>
      <c r="AT38" s="344">
        <v>0</v>
      </c>
      <c r="AU38" s="252" t="s">
        <v>97</v>
      </c>
      <c r="AV38" s="344">
        <v>0</v>
      </c>
      <c r="AW38" s="252" t="s">
        <v>97</v>
      </c>
      <c r="AX38" s="344">
        <v>0</v>
      </c>
      <c r="AY38" s="252" t="s">
        <v>97</v>
      </c>
      <c r="AZ38" s="344">
        <v>0</v>
      </c>
      <c r="BA38" s="344" t="s">
        <v>97</v>
      </c>
      <c r="BB38" s="344">
        <v>0</v>
      </c>
      <c r="BC38" s="252" t="s">
        <v>97</v>
      </c>
    </row>
    <row r="39" spans="1:55" s="246" customFormat="1" ht="86.85" hidden="1" customHeight="1">
      <c r="A39" s="238" t="s">
        <v>128</v>
      </c>
      <c r="B39" s="944" t="s">
        <v>130</v>
      </c>
      <c r="C39" s="252" t="s">
        <v>97</v>
      </c>
      <c r="D39" s="344">
        <v>0</v>
      </c>
      <c r="E39" s="252" t="s">
        <v>97</v>
      </c>
      <c r="F39" s="344">
        <v>0</v>
      </c>
      <c r="G39" s="252" t="s">
        <v>97</v>
      </c>
      <c r="H39" s="344">
        <v>0</v>
      </c>
      <c r="I39" s="252" t="s">
        <v>97</v>
      </c>
      <c r="J39" s="344">
        <v>0</v>
      </c>
      <c r="K39" s="252" t="s">
        <v>97</v>
      </c>
      <c r="L39" s="344">
        <v>0</v>
      </c>
      <c r="M39" s="252" t="s">
        <v>97</v>
      </c>
      <c r="N39" s="344">
        <v>0</v>
      </c>
      <c r="O39" s="252" t="s">
        <v>97</v>
      </c>
      <c r="P39" s="344">
        <v>0</v>
      </c>
      <c r="Q39" s="252" t="s">
        <v>97</v>
      </c>
      <c r="R39" s="344">
        <v>0</v>
      </c>
      <c r="S39" s="252" t="s">
        <v>97</v>
      </c>
      <c r="T39" s="344">
        <v>0</v>
      </c>
      <c r="U39" s="252" t="s">
        <v>97</v>
      </c>
      <c r="V39" s="344">
        <v>0</v>
      </c>
      <c r="W39" s="252" t="s">
        <v>97</v>
      </c>
      <c r="X39" s="344">
        <v>0</v>
      </c>
      <c r="Y39" s="403" t="s">
        <v>97</v>
      </c>
      <c r="Z39" s="344">
        <v>0</v>
      </c>
      <c r="AA39" s="252" t="s">
        <v>97</v>
      </c>
      <c r="AB39" s="344">
        <v>0</v>
      </c>
      <c r="AC39" s="252" t="s">
        <v>97</v>
      </c>
      <c r="AD39" s="344">
        <v>0</v>
      </c>
      <c r="AE39" s="252" t="s">
        <v>97</v>
      </c>
      <c r="AF39" s="344">
        <v>0</v>
      </c>
      <c r="AG39" s="252" t="s">
        <v>97</v>
      </c>
      <c r="AH39" s="344">
        <v>0</v>
      </c>
      <c r="AI39" s="252" t="s">
        <v>97</v>
      </c>
      <c r="AJ39" s="344">
        <v>0</v>
      </c>
      <c r="AK39" s="252" t="s">
        <v>97</v>
      </c>
      <c r="AL39" s="252" t="s">
        <v>97</v>
      </c>
      <c r="AM39" s="345" t="str">
        <f t="shared" si="0"/>
        <v>нд</v>
      </c>
      <c r="AN39" s="344">
        <v>0</v>
      </c>
      <c r="AO39" s="252" t="s">
        <v>97</v>
      </c>
      <c r="AP39" s="344">
        <v>0</v>
      </c>
      <c r="AQ39" s="252" t="s">
        <v>97</v>
      </c>
      <c r="AR39" s="344">
        <v>0</v>
      </c>
      <c r="AS39" s="252" t="s">
        <v>97</v>
      </c>
      <c r="AT39" s="344">
        <v>0</v>
      </c>
      <c r="AU39" s="252" t="s">
        <v>97</v>
      </c>
      <c r="AV39" s="344">
        <v>0</v>
      </c>
      <c r="AW39" s="252" t="s">
        <v>97</v>
      </c>
      <c r="AX39" s="344">
        <v>0</v>
      </c>
      <c r="AY39" s="252" t="s">
        <v>97</v>
      </c>
      <c r="AZ39" s="344">
        <v>0</v>
      </c>
      <c r="BA39" s="344" t="s">
        <v>97</v>
      </c>
      <c r="BB39" s="344">
        <v>0</v>
      </c>
      <c r="BC39" s="252" t="s">
        <v>97</v>
      </c>
    </row>
    <row r="40" spans="1:55" s="246" customFormat="1" ht="81" hidden="1" customHeight="1">
      <c r="A40" s="238" t="s">
        <v>128</v>
      </c>
      <c r="B40" s="944" t="s">
        <v>131</v>
      </c>
      <c r="C40" s="252" t="s">
        <v>97</v>
      </c>
      <c r="D40" s="344">
        <v>0</v>
      </c>
      <c r="E40" s="252" t="s">
        <v>97</v>
      </c>
      <c r="F40" s="344">
        <v>0</v>
      </c>
      <c r="G40" s="252" t="s">
        <v>97</v>
      </c>
      <c r="H40" s="344">
        <v>0</v>
      </c>
      <c r="I40" s="252" t="s">
        <v>97</v>
      </c>
      <c r="J40" s="344">
        <v>0</v>
      </c>
      <c r="K40" s="252" t="s">
        <v>97</v>
      </c>
      <c r="L40" s="344">
        <v>0</v>
      </c>
      <c r="M40" s="252" t="s">
        <v>97</v>
      </c>
      <c r="N40" s="344">
        <v>0</v>
      </c>
      <c r="O40" s="252" t="s">
        <v>97</v>
      </c>
      <c r="P40" s="344">
        <v>0</v>
      </c>
      <c r="Q40" s="252" t="s">
        <v>97</v>
      </c>
      <c r="R40" s="344">
        <v>0</v>
      </c>
      <c r="S40" s="252" t="s">
        <v>97</v>
      </c>
      <c r="T40" s="344">
        <v>0</v>
      </c>
      <c r="U40" s="252" t="s">
        <v>97</v>
      </c>
      <c r="V40" s="344">
        <v>0</v>
      </c>
      <c r="W40" s="252" t="s">
        <v>97</v>
      </c>
      <c r="X40" s="344">
        <v>0</v>
      </c>
      <c r="Y40" s="403" t="s">
        <v>97</v>
      </c>
      <c r="Z40" s="344">
        <v>0</v>
      </c>
      <c r="AA40" s="252" t="s">
        <v>97</v>
      </c>
      <c r="AB40" s="344">
        <v>0</v>
      </c>
      <c r="AC40" s="252" t="s">
        <v>97</v>
      </c>
      <c r="AD40" s="344">
        <v>0</v>
      </c>
      <c r="AE40" s="252" t="s">
        <v>97</v>
      </c>
      <c r="AF40" s="344">
        <v>0</v>
      </c>
      <c r="AG40" s="252" t="s">
        <v>97</v>
      </c>
      <c r="AH40" s="344">
        <v>0</v>
      </c>
      <c r="AI40" s="252" t="s">
        <v>97</v>
      </c>
      <c r="AJ40" s="344">
        <v>0</v>
      </c>
      <c r="AK40" s="252" t="s">
        <v>97</v>
      </c>
      <c r="AL40" s="252" t="s">
        <v>97</v>
      </c>
      <c r="AM40" s="345" t="str">
        <f t="shared" si="0"/>
        <v>нд</v>
      </c>
      <c r="AN40" s="344">
        <v>0</v>
      </c>
      <c r="AO40" s="252" t="s">
        <v>97</v>
      </c>
      <c r="AP40" s="344">
        <v>0</v>
      </c>
      <c r="AQ40" s="252" t="s">
        <v>97</v>
      </c>
      <c r="AR40" s="344">
        <v>0</v>
      </c>
      <c r="AS40" s="252" t="s">
        <v>97</v>
      </c>
      <c r="AT40" s="344">
        <v>0</v>
      </c>
      <c r="AU40" s="252" t="s">
        <v>97</v>
      </c>
      <c r="AV40" s="344">
        <v>0</v>
      </c>
      <c r="AW40" s="252" t="s">
        <v>97</v>
      </c>
      <c r="AX40" s="344">
        <v>0</v>
      </c>
      <c r="AY40" s="252" t="s">
        <v>97</v>
      </c>
      <c r="AZ40" s="344">
        <v>0</v>
      </c>
      <c r="BA40" s="344" t="s">
        <v>97</v>
      </c>
      <c r="BB40" s="344">
        <v>0</v>
      </c>
      <c r="BC40" s="252" t="s">
        <v>97</v>
      </c>
    </row>
    <row r="41" spans="1:55" s="246" customFormat="1" ht="88.15" hidden="1" customHeight="1">
      <c r="A41" s="238" t="s">
        <v>128</v>
      </c>
      <c r="B41" s="944" t="s">
        <v>132</v>
      </c>
      <c r="C41" s="252" t="s">
        <v>97</v>
      </c>
      <c r="D41" s="344">
        <v>0</v>
      </c>
      <c r="E41" s="252" t="s">
        <v>97</v>
      </c>
      <c r="F41" s="344">
        <v>0</v>
      </c>
      <c r="G41" s="252" t="s">
        <v>97</v>
      </c>
      <c r="H41" s="344">
        <v>0</v>
      </c>
      <c r="I41" s="252" t="s">
        <v>97</v>
      </c>
      <c r="J41" s="344">
        <v>0</v>
      </c>
      <c r="K41" s="252" t="s">
        <v>97</v>
      </c>
      <c r="L41" s="344">
        <v>0</v>
      </c>
      <c r="M41" s="252" t="s">
        <v>97</v>
      </c>
      <c r="N41" s="344">
        <v>0</v>
      </c>
      <c r="O41" s="252" t="s">
        <v>97</v>
      </c>
      <c r="P41" s="344">
        <v>0</v>
      </c>
      <c r="Q41" s="252" t="s">
        <v>97</v>
      </c>
      <c r="R41" s="344">
        <v>0</v>
      </c>
      <c r="S41" s="252" t="s">
        <v>97</v>
      </c>
      <c r="T41" s="344">
        <v>0</v>
      </c>
      <c r="U41" s="252" t="s">
        <v>97</v>
      </c>
      <c r="V41" s="344">
        <v>0</v>
      </c>
      <c r="W41" s="252" t="s">
        <v>97</v>
      </c>
      <c r="X41" s="344">
        <v>0</v>
      </c>
      <c r="Y41" s="403" t="s">
        <v>97</v>
      </c>
      <c r="Z41" s="344">
        <v>0</v>
      </c>
      <c r="AA41" s="252" t="s">
        <v>97</v>
      </c>
      <c r="AB41" s="344">
        <v>0</v>
      </c>
      <c r="AC41" s="252" t="s">
        <v>97</v>
      </c>
      <c r="AD41" s="344">
        <v>0</v>
      </c>
      <c r="AE41" s="252" t="s">
        <v>97</v>
      </c>
      <c r="AF41" s="344">
        <v>0</v>
      </c>
      <c r="AG41" s="252" t="s">
        <v>97</v>
      </c>
      <c r="AH41" s="344">
        <v>0</v>
      </c>
      <c r="AI41" s="252" t="s">
        <v>97</v>
      </c>
      <c r="AJ41" s="344">
        <v>0</v>
      </c>
      <c r="AK41" s="252" t="s">
        <v>97</v>
      </c>
      <c r="AL41" s="252" t="s">
        <v>97</v>
      </c>
      <c r="AM41" s="345" t="str">
        <f t="shared" si="0"/>
        <v>нд</v>
      </c>
      <c r="AN41" s="344">
        <v>0</v>
      </c>
      <c r="AO41" s="252" t="s">
        <v>97</v>
      </c>
      <c r="AP41" s="344">
        <v>0</v>
      </c>
      <c r="AQ41" s="252" t="s">
        <v>97</v>
      </c>
      <c r="AR41" s="344">
        <v>0</v>
      </c>
      <c r="AS41" s="252" t="s">
        <v>97</v>
      </c>
      <c r="AT41" s="344">
        <v>0</v>
      </c>
      <c r="AU41" s="252" t="s">
        <v>97</v>
      </c>
      <c r="AV41" s="344">
        <v>0</v>
      </c>
      <c r="AW41" s="252" t="s">
        <v>97</v>
      </c>
      <c r="AX41" s="344">
        <v>0</v>
      </c>
      <c r="AY41" s="252" t="s">
        <v>97</v>
      </c>
      <c r="AZ41" s="344">
        <v>0</v>
      </c>
      <c r="BA41" s="344" t="s">
        <v>97</v>
      </c>
      <c r="BB41" s="344">
        <v>0</v>
      </c>
      <c r="BC41" s="252" t="s">
        <v>97</v>
      </c>
    </row>
    <row r="42" spans="1:55" s="246" customFormat="1" ht="84" hidden="1" customHeight="1">
      <c r="A42" s="238" t="s">
        <v>133</v>
      </c>
      <c r="B42" s="944" t="s">
        <v>129</v>
      </c>
      <c r="C42" s="252" t="s">
        <v>97</v>
      </c>
      <c r="D42" s="344">
        <v>0</v>
      </c>
      <c r="E42" s="252" t="s">
        <v>97</v>
      </c>
      <c r="F42" s="344">
        <v>0</v>
      </c>
      <c r="G42" s="252" t="s">
        <v>97</v>
      </c>
      <c r="H42" s="344">
        <v>0</v>
      </c>
      <c r="I42" s="252" t="s">
        <v>97</v>
      </c>
      <c r="J42" s="344">
        <v>0</v>
      </c>
      <c r="K42" s="252" t="s">
        <v>97</v>
      </c>
      <c r="L42" s="344">
        <v>0</v>
      </c>
      <c r="M42" s="252" t="s">
        <v>97</v>
      </c>
      <c r="N42" s="344">
        <v>0</v>
      </c>
      <c r="O42" s="252" t="s">
        <v>97</v>
      </c>
      <c r="P42" s="344">
        <v>0</v>
      </c>
      <c r="Q42" s="252" t="s">
        <v>97</v>
      </c>
      <c r="R42" s="344">
        <v>0</v>
      </c>
      <c r="S42" s="252" t="s">
        <v>97</v>
      </c>
      <c r="T42" s="344">
        <v>0</v>
      </c>
      <c r="U42" s="252" t="s">
        <v>97</v>
      </c>
      <c r="V42" s="344">
        <v>0</v>
      </c>
      <c r="W42" s="252" t="s">
        <v>97</v>
      </c>
      <c r="X42" s="344">
        <v>0</v>
      </c>
      <c r="Y42" s="403" t="s">
        <v>97</v>
      </c>
      <c r="Z42" s="344">
        <v>0</v>
      </c>
      <c r="AA42" s="252" t="s">
        <v>97</v>
      </c>
      <c r="AB42" s="344">
        <v>0</v>
      </c>
      <c r="AC42" s="252" t="s">
        <v>97</v>
      </c>
      <c r="AD42" s="344">
        <v>0</v>
      </c>
      <c r="AE42" s="252" t="s">
        <v>97</v>
      </c>
      <c r="AF42" s="344">
        <v>0</v>
      </c>
      <c r="AG42" s="252" t="s">
        <v>97</v>
      </c>
      <c r="AH42" s="344">
        <v>0</v>
      </c>
      <c r="AI42" s="252" t="s">
        <v>97</v>
      </c>
      <c r="AJ42" s="344">
        <v>0</v>
      </c>
      <c r="AK42" s="252" t="s">
        <v>97</v>
      </c>
      <c r="AL42" s="252" t="s">
        <v>97</v>
      </c>
      <c r="AM42" s="345" t="str">
        <f t="shared" si="0"/>
        <v>нд</v>
      </c>
      <c r="AN42" s="344">
        <v>0</v>
      </c>
      <c r="AO42" s="252" t="s">
        <v>97</v>
      </c>
      <c r="AP42" s="344">
        <v>0</v>
      </c>
      <c r="AQ42" s="252" t="s">
        <v>97</v>
      </c>
      <c r="AR42" s="344">
        <v>0</v>
      </c>
      <c r="AS42" s="252" t="s">
        <v>97</v>
      </c>
      <c r="AT42" s="344">
        <v>0</v>
      </c>
      <c r="AU42" s="252" t="s">
        <v>97</v>
      </c>
      <c r="AV42" s="344">
        <v>0</v>
      </c>
      <c r="AW42" s="252" t="s">
        <v>97</v>
      </c>
      <c r="AX42" s="344">
        <v>0</v>
      </c>
      <c r="AY42" s="252" t="s">
        <v>97</v>
      </c>
      <c r="AZ42" s="344">
        <v>0</v>
      </c>
      <c r="BA42" s="344" t="s">
        <v>97</v>
      </c>
      <c r="BB42" s="344">
        <v>0</v>
      </c>
      <c r="BC42" s="252" t="s">
        <v>97</v>
      </c>
    </row>
    <row r="43" spans="1:55" s="246" customFormat="1" ht="76.900000000000006" hidden="1" customHeight="1">
      <c r="A43" s="238" t="s">
        <v>133</v>
      </c>
      <c r="B43" s="944" t="s">
        <v>130</v>
      </c>
      <c r="C43" s="252" t="s">
        <v>97</v>
      </c>
      <c r="D43" s="344">
        <v>0</v>
      </c>
      <c r="E43" s="252" t="s">
        <v>97</v>
      </c>
      <c r="F43" s="344">
        <v>0</v>
      </c>
      <c r="G43" s="252" t="s">
        <v>97</v>
      </c>
      <c r="H43" s="344">
        <v>0</v>
      </c>
      <c r="I43" s="252" t="s">
        <v>97</v>
      </c>
      <c r="J43" s="344">
        <v>0</v>
      </c>
      <c r="K43" s="252" t="s">
        <v>97</v>
      </c>
      <c r="L43" s="344">
        <v>0</v>
      </c>
      <c r="M43" s="252" t="s">
        <v>97</v>
      </c>
      <c r="N43" s="344">
        <v>0</v>
      </c>
      <c r="O43" s="252" t="s">
        <v>97</v>
      </c>
      <c r="P43" s="344">
        <v>0</v>
      </c>
      <c r="Q43" s="252" t="s">
        <v>97</v>
      </c>
      <c r="R43" s="344">
        <v>0</v>
      </c>
      <c r="S43" s="252" t="s">
        <v>97</v>
      </c>
      <c r="T43" s="344">
        <v>0</v>
      </c>
      <c r="U43" s="252" t="s">
        <v>97</v>
      </c>
      <c r="V43" s="344">
        <v>0</v>
      </c>
      <c r="W43" s="252" t="s">
        <v>97</v>
      </c>
      <c r="X43" s="344">
        <v>0</v>
      </c>
      <c r="Y43" s="403" t="s">
        <v>97</v>
      </c>
      <c r="Z43" s="344">
        <v>0</v>
      </c>
      <c r="AA43" s="252" t="s">
        <v>97</v>
      </c>
      <c r="AB43" s="344">
        <v>0</v>
      </c>
      <c r="AC43" s="252" t="s">
        <v>97</v>
      </c>
      <c r="AD43" s="344">
        <v>0</v>
      </c>
      <c r="AE43" s="252" t="s">
        <v>97</v>
      </c>
      <c r="AF43" s="344">
        <v>0</v>
      </c>
      <c r="AG43" s="252" t="s">
        <v>97</v>
      </c>
      <c r="AH43" s="344">
        <v>0</v>
      </c>
      <c r="AI43" s="252" t="s">
        <v>97</v>
      </c>
      <c r="AJ43" s="344">
        <v>0</v>
      </c>
      <c r="AK43" s="252" t="s">
        <v>97</v>
      </c>
      <c r="AL43" s="252" t="s">
        <v>97</v>
      </c>
      <c r="AM43" s="345" t="str">
        <f t="shared" si="0"/>
        <v>нд</v>
      </c>
      <c r="AN43" s="344">
        <v>0</v>
      </c>
      <c r="AO43" s="252" t="s">
        <v>97</v>
      </c>
      <c r="AP43" s="344">
        <v>0</v>
      </c>
      <c r="AQ43" s="252" t="s">
        <v>97</v>
      </c>
      <c r="AR43" s="344">
        <v>0</v>
      </c>
      <c r="AS43" s="252" t="s">
        <v>97</v>
      </c>
      <c r="AT43" s="344">
        <v>0</v>
      </c>
      <c r="AU43" s="252" t="s">
        <v>97</v>
      </c>
      <c r="AV43" s="344">
        <v>0</v>
      </c>
      <c r="AW43" s="252" t="s">
        <v>97</v>
      </c>
      <c r="AX43" s="344">
        <v>0</v>
      </c>
      <c r="AY43" s="252" t="s">
        <v>97</v>
      </c>
      <c r="AZ43" s="344">
        <v>0</v>
      </c>
      <c r="BA43" s="344" t="s">
        <v>97</v>
      </c>
      <c r="BB43" s="344">
        <v>0</v>
      </c>
      <c r="BC43" s="252" t="s">
        <v>97</v>
      </c>
    </row>
    <row r="44" spans="1:55" s="246" customFormat="1" ht="84" hidden="1" customHeight="1">
      <c r="A44" s="238" t="s">
        <v>133</v>
      </c>
      <c r="B44" s="944" t="s">
        <v>131</v>
      </c>
      <c r="C44" s="252" t="s">
        <v>97</v>
      </c>
      <c r="D44" s="344">
        <v>0</v>
      </c>
      <c r="E44" s="252" t="s">
        <v>97</v>
      </c>
      <c r="F44" s="344">
        <v>0</v>
      </c>
      <c r="G44" s="252" t="s">
        <v>97</v>
      </c>
      <c r="H44" s="344">
        <v>0</v>
      </c>
      <c r="I44" s="252" t="s">
        <v>97</v>
      </c>
      <c r="J44" s="344">
        <v>0</v>
      </c>
      <c r="K44" s="252" t="s">
        <v>97</v>
      </c>
      <c r="L44" s="344">
        <v>0</v>
      </c>
      <c r="M44" s="252" t="s">
        <v>97</v>
      </c>
      <c r="N44" s="344">
        <v>0</v>
      </c>
      <c r="O44" s="252" t="s">
        <v>97</v>
      </c>
      <c r="P44" s="344">
        <v>0</v>
      </c>
      <c r="Q44" s="252" t="s">
        <v>97</v>
      </c>
      <c r="R44" s="344">
        <v>0</v>
      </c>
      <c r="S44" s="252" t="s">
        <v>97</v>
      </c>
      <c r="T44" s="344">
        <v>0</v>
      </c>
      <c r="U44" s="252" t="s">
        <v>97</v>
      </c>
      <c r="V44" s="344">
        <v>0</v>
      </c>
      <c r="W44" s="252" t="s">
        <v>97</v>
      </c>
      <c r="X44" s="344">
        <v>0</v>
      </c>
      <c r="Y44" s="403" t="s">
        <v>97</v>
      </c>
      <c r="Z44" s="344">
        <v>0</v>
      </c>
      <c r="AA44" s="252" t="s">
        <v>97</v>
      </c>
      <c r="AB44" s="344">
        <v>0</v>
      </c>
      <c r="AC44" s="252" t="s">
        <v>97</v>
      </c>
      <c r="AD44" s="344">
        <v>0</v>
      </c>
      <c r="AE44" s="252" t="s">
        <v>97</v>
      </c>
      <c r="AF44" s="344">
        <v>0</v>
      </c>
      <c r="AG44" s="252" t="s">
        <v>97</v>
      </c>
      <c r="AH44" s="344">
        <v>0</v>
      </c>
      <c r="AI44" s="252" t="s">
        <v>97</v>
      </c>
      <c r="AJ44" s="344">
        <v>0</v>
      </c>
      <c r="AK44" s="252" t="s">
        <v>97</v>
      </c>
      <c r="AL44" s="252" t="s">
        <v>97</v>
      </c>
      <c r="AM44" s="345" t="str">
        <f t="shared" si="0"/>
        <v>нд</v>
      </c>
      <c r="AN44" s="344">
        <v>0</v>
      </c>
      <c r="AO44" s="252" t="s">
        <v>97</v>
      </c>
      <c r="AP44" s="344">
        <v>0</v>
      </c>
      <c r="AQ44" s="252" t="s">
        <v>97</v>
      </c>
      <c r="AR44" s="344">
        <v>0</v>
      </c>
      <c r="AS44" s="252" t="s">
        <v>97</v>
      </c>
      <c r="AT44" s="344">
        <v>0</v>
      </c>
      <c r="AU44" s="252" t="s">
        <v>97</v>
      </c>
      <c r="AV44" s="344">
        <v>0</v>
      </c>
      <c r="AW44" s="252" t="s">
        <v>97</v>
      </c>
      <c r="AX44" s="344">
        <v>0</v>
      </c>
      <c r="AY44" s="252" t="s">
        <v>97</v>
      </c>
      <c r="AZ44" s="344">
        <v>0</v>
      </c>
      <c r="BA44" s="344" t="s">
        <v>97</v>
      </c>
      <c r="BB44" s="344">
        <v>0</v>
      </c>
      <c r="BC44" s="252" t="s">
        <v>97</v>
      </c>
    </row>
    <row r="45" spans="1:55" s="246" customFormat="1" ht="63" hidden="1">
      <c r="A45" s="238" t="s">
        <v>133</v>
      </c>
      <c r="B45" s="944" t="s">
        <v>134</v>
      </c>
      <c r="C45" s="252" t="s">
        <v>97</v>
      </c>
      <c r="D45" s="344">
        <v>0</v>
      </c>
      <c r="E45" s="252" t="s">
        <v>97</v>
      </c>
      <c r="F45" s="344">
        <v>0</v>
      </c>
      <c r="G45" s="252" t="s">
        <v>97</v>
      </c>
      <c r="H45" s="344">
        <v>0</v>
      </c>
      <c r="I45" s="252" t="s">
        <v>97</v>
      </c>
      <c r="J45" s="344">
        <v>0</v>
      </c>
      <c r="K45" s="252" t="s">
        <v>97</v>
      </c>
      <c r="L45" s="344">
        <v>0</v>
      </c>
      <c r="M45" s="252" t="s">
        <v>97</v>
      </c>
      <c r="N45" s="344">
        <v>0</v>
      </c>
      <c r="O45" s="252" t="s">
        <v>97</v>
      </c>
      <c r="P45" s="344">
        <v>0</v>
      </c>
      <c r="Q45" s="252" t="s">
        <v>97</v>
      </c>
      <c r="R45" s="344">
        <v>0</v>
      </c>
      <c r="S45" s="252" t="s">
        <v>97</v>
      </c>
      <c r="T45" s="344">
        <v>0</v>
      </c>
      <c r="U45" s="252" t="s">
        <v>97</v>
      </c>
      <c r="V45" s="344">
        <v>0</v>
      </c>
      <c r="W45" s="252" t="s">
        <v>97</v>
      </c>
      <c r="X45" s="344">
        <v>0</v>
      </c>
      <c r="Y45" s="403" t="s">
        <v>97</v>
      </c>
      <c r="Z45" s="344">
        <v>0</v>
      </c>
      <c r="AA45" s="252" t="s">
        <v>97</v>
      </c>
      <c r="AB45" s="344">
        <v>0</v>
      </c>
      <c r="AC45" s="252" t="s">
        <v>97</v>
      </c>
      <c r="AD45" s="344">
        <v>0</v>
      </c>
      <c r="AE45" s="252" t="s">
        <v>97</v>
      </c>
      <c r="AF45" s="344">
        <v>0</v>
      </c>
      <c r="AG45" s="252" t="s">
        <v>97</v>
      </c>
      <c r="AH45" s="344">
        <v>0</v>
      </c>
      <c r="AI45" s="252" t="s">
        <v>97</v>
      </c>
      <c r="AJ45" s="344">
        <v>0</v>
      </c>
      <c r="AK45" s="252" t="s">
        <v>97</v>
      </c>
      <c r="AL45" s="252" t="s">
        <v>97</v>
      </c>
      <c r="AM45" s="345" t="str">
        <f t="shared" si="0"/>
        <v>нд</v>
      </c>
      <c r="AN45" s="344">
        <v>0</v>
      </c>
      <c r="AO45" s="252" t="s">
        <v>97</v>
      </c>
      <c r="AP45" s="344">
        <v>0</v>
      </c>
      <c r="AQ45" s="252" t="s">
        <v>97</v>
      </c>
      <c r="AR45" s="344">
        <v>0</v>
      </c>
      <c r="AS45" s="252" t="s">
        <v>97</v>
      </c>
      <c r="AT45" s="344">
        <v>0</v>
      </c>
      <c r="AU45" s="252" t="s">
        <v>97</v>
      </c>
      <c r="AV45" s="344">
        <v>0</v>
      </c>
      <c r="AW45" s="252" t="s">
        <v>97</v>
      </c>
      <c r="AX45" s="344">
        <v>0</v>
      </c>
      <c r="AY45" s="252" t="s">
        <v>97</v>
      </c>
      <c r="AZ45" s="344">
        <v>0</v>
      </c>
      <c r="BA45" s="344" t="s">
        <v>97</v>
      </c>
      <c r="BB45" s="344">
        <v>0</v>
      </c>
      <c r="BC45" s="252" t="s">
        <v>97</v>
      </c>
    </row>
    <row r="46" spans="1:55" s="246" customFormat="1" ht="79.5" hidden="1" customHeight="1">
      <c r="A46" s="238" t="s">
        <v>135</v>
      </c>
      <c r="B46" s="944" t="s">
        <v>136</v>
      </c>
      <c r="C46" s="252" t="s">
        <v>97</v>
      </c>
      <c r="D46" s="344">
        <v>0</v>
      </c>
      <c r="E46" s="252" t="s">
        <v>97</v>
      </c>
      <c r="F46" s="344">
        <v>0</v>
      </c>
      <c r="G46" s="252" t="s">
        <v>97</v>
      </c>
      <c r="H46" s="344">
        <v>0</v>
      </c>
      <c r="I46" s="252" t="s">
        <v>97</v>
      </c>
      <c r="J46" s="344">
        <v>0</v>
      </c>
      <c r="K46" s="252" t="s">
        <v>97</v>
      </c>
      <c r="L46" s="344">
        <v>0</v>
      </c>
      <c r="M46" s="252" t="s">
        <v>97</v>
      </c>
      <c r="N46" s="344">
        <v>0</v>
      </c>
      <c r="O46" s="252" t="s">
        <v>97</v>
      </c>
      <c r="P46" s="344">
        <v>0</v>
      </c>
      <c r="Q46" s="252" t="s">
        <v>97</v>
      </c>
      <c r="R46" s="344">
        <v>0</v>
      </c>
      <c r="S46" s="252" t="s">
        <v>97</v>
      </c>
      <c r="T46" s="344">
        <v>0</v>
      </c>
      <c r="U46" s="252" t="s">
        <v>97</v>
      </c>
      <c r="V46" s="344">
        <v>0</v>
      </c>
      <c r="W46" s="252" t="s">
        <v>97</v>
      </c>
      <c r="X46" s="344">
        <v>0</v>
      </c>
      <c r="Y46" s="403" t="s">
        <v>97</v>
      </c>
      <c r="Z46" s="344">
        <v>0</v>
      </c>
      <c r="AA46" s="252" t="s">
        <v>97</v>
      </c>
      <c r="AB46" s="344">
        <v>0</v>
      </c>
      <c r="AC46" s="252" t="s">
        <v>97</v>
      </c>
      <c r="AD46" s="344">
        <v>0</v>
      </c>
      <c r="AE46" s="252" t="s">
        <v>97</v>
      </c>
      <c r="AF46" s="344">
        <v>0</v>
      </c>
      <c r="AG46" s="252" t="s">
        <v>97</v>
      </c>
      <c r="AH46" s="344">
        <v>0</v>
      </c>
      <c r="AI46" s="252" t="s">
        <v>97</v>
      </c>
      <c r="AJ46" s="344">
        <v>0</v>
      </c>
      <c r="AK46" s="252" t="s">
        <v>97</v>
      </c>
      <c r="AL46" s="252" t="s">
        <v>97</v>
      </c>
      <c r="AM46" s="345" t="str">
        <f t="shared" si="0"/>
        <v>нд</v>
      </c>
      <c r="AN46" s="344">
        <v>0</v>
      </c>
      <c r="AO46" s="252" t="s">
        <v>97</v>
      </c>
      <c r="AP46" s="344">
        <v>0</v>
      </c>
      <c r="AQ46" s="252" t="s">
        <v>97</v>
      </c>
      <c r="AR46" s="344">
        <v>0</v>
      </c>
      <c r="AS46" s="252" t="s">
        <v>97</v>
      </c>
      <c r="AT46" s="344">
        <v>0</v>
      </c>
      <c r="AU46" s="252" t="s">
        <v>97</v>
      </c>
      <c r="AV46" s="344">
        <v>0</v>
      </c>
      <c r="AW46" s="252" t="s">
        <v>97</v>
      </c>
      <c r="AX46" s="344">
        <v>0</v>
      </c>
      <c r="AY46" s="252" t="s">
        <v>97</v>
      </c>
      <c r="AZ46" s="344">
        <v>0</v>
      </c>
      <c r="BA46" s="344" t="s">
        <v>97</v>
      </c>
      <c r="BB46" s="344">
        <v>0</v>
      </c>
      <c r="BC46" s="252" t="s">
        <v>97</v>
      </c>
    </row>
    <row r="47" spans="1:55" s="246" customFormat="1" ht="63.75" hidden="1" customHeight="1">
      <c r="A47" s="238" t="s">
        <v>137</v>
      </c>
      <c r="B47" s="944" t="s">
        <v>138</v>
      </c>
      <c r="C47" s="252" t="s">
        <v>97</v>
      </c>
      <c r="D47" s="344">
        <v>0</v>
      </c>
      <c r="E47" s="252" t="s">
        <v>97</v>
      </c>
      <c r="F47" s="344">
        <v>0</v>
      </c>
      <c r="G47" s="252" t="s">
        <v>97</v>
      </c>
      <c r="H47" s="344">
        <v>0</v>
      </c>
      <c r="I47" s="252" t="s">
        <v>97</v>
      </c>
      <c r="J47" s="344">
        <v>0</v>
      </c>
      <c r="K47" s="252" t="s">
        <v>97</v>
      </c>
      <c r="L47" s="344">
        <v>0</v>
      </c>
      <c r="M47" s="252" t="s">
        <v>97</v>
      </c>
      <c r="N47" s="344">
        <v>0</v>
      </c>
      <c r="O47" s="252" t="s">
        <v>97</v>
      </c>
      <c r="P47" s="344">
        <v>0</v>
      </c>
      <c r="Q47" s="252" t="s">
        <v>97</v>
      </c>
      <c r="R47" s="344">
        <v>0</v>
      </c>
      <c r="S47" s="252" t="s">
        <v>97</v>
      </c>
      <c r="T47" s="344">
        <v>0</v>
      </c>
      <c r="U47" s="252" t="s">
        <v>97</v>
      </c>
      <c r="V47" s="344">
        <v>0</v>
      </c>
      <c r="W47" s="252" t="s">
        <v>97</v>
      </c>
      <c r="X47" s="344">
        <v>0</v>
      </c>
      <c r="Y47" s="403" t="s">
        <v>97</v>
      </c>
      <c r="Z47" s="344">
        <v>0</v>
      </c>
      <c r="AA47" s="252" t="s">
        <v>97</v>
      </c>
      <c r="AB47" s="344">
        <v>0</v>
      </c>
      <c r="AC47" s="252" t="s">
        <v>97</v>
      </c>
      <c r="AD47" s="344">
        <v>0</v>
      </c>
      <c r="AE47" s="252" t="s">
        <v>97</v>
      </c>
      <c r="AF47" s="344">
        <v>0</v>
      </c>
      <c r="AG47" s="252" t="s">
        <v>97</v>
      </c>
      <c r="AH47" s="344">
        <v>0</v>
      </c>
      <c r="AI47" s="252" t="s">
        <v>97</v>
      </c>
      <c r="AJ47" s="344">
        <v>0</v>
      </c>
      <c r="AK47" s="252" t="s">
        <v>97</v>
      </c>
      <c r="AL47" s="252" t="s">
        <v>97</v>
      </c>
      <c r="AM47" s="345" t="str">
        <f t="shared" si="0"/>
        <v>нд</v>
      </c>
      <c r="AN47" s="344">
        <v>0</v>
      </c>
      <c r="AO47" s="252" t="s">
        <v>97</v>
      </c>
      <c r="AP47" s="344">
        <v>0</v>
      </c>
      <c r="AQ47" s="252" t="s">
        <v>97</v>
      </c>
      <c r="AR47" s="344">
        <v>0</v>
      </c>
      <c r="AS47" s="252" t="s">
        <v>97</v>
      </c>
      <c r="AT47" s="344">
        <v>0</v>
      </c>
      <c r="AU47" s="252" t="s">
        <v>97</v>
      </c>
      <c r="AV47" s="344">
        <v>0</v>
      </c>
      <c r="AW47" s="252" t="s">
        <v>97</v>
      </c>
      <c r="AX47" s="344">
        <v>0</v>
      </c>
      <c r="AY47" s="252" t="s">
        <v>97</v>
      </c>
      <c r="AZ47" s="344">
        <v>0</v>
      </c>
      <c r="BA47" s="344" t="s">
        <v>97</v>
      </c>
      <c r="BB47" s="344">
        <v>0</v>
      </c>
      <c r="BC47" s="252" t="s">
        <v>97</v>
      </c>
    </row>
    <row r="48" spans="1:55" s="246" customFormat="1" ht="70.150000000000006" hidden="1" customHeight="1">
      <c r="A48" s="238" t="s">
        <v>139</v>
      </c>
      <c r="B48" s="944" t="s">
        <v>140</v>
      </c>
      <c r="C48" s="252" t="s">
        <v>97</v>
      </c>
      <c r="D48" s="344">
        <v>0</v>
      </c>
      <c r="E48" s="252" t="s">
        <v>97</v>
      </c>
      <c r="F48" s="344">
        <v>0</v>
      </c>
      <c r="G48" s="252" t="s">
        <v>97</v>
      </c>
      <c r="H48" s="344">
        <v>0</v>
      </c>
      <c r="I48" s="252" t="s">
        <v>97</v>
      </c>
      <c r="J48" s="344">
        <v>0</v>
      </c>
      <c r="K48" s="252" t="s">
        <v>97</v>
      </c>
      <c r="L48" s="344">
        <v>0</v>
      </c>
      <c r="M48" s="252" t="s">
        <v>97</v>
      </c>
      <c r="N48" s="344">
        <v>0</v>
      </c>
      <c r="O48" s="252" t="s">
        <v>97</v>
      </c>
      <c r="P48" s="344">
        <v>0</v>
      </c>
      <c r="Q48" s="252" t="s">
        <v>97</v>
      </c>
      <c r="R48" s="344">
        <v>0</v>
      </c>
      <c r="S48" s="252" t="s">
        <v>97</v>
      </c>
      <c r="T48" s="344">
        <v>0</v>
      </c>
      <c r="U48" s="252" t="s">
        <v>97</v>
      </c>
      <c r="V48" s="344">
        <v>0</v>
      </c>
      <c r="W48" s="252" t="s">
        <v>97</v>
      </c>
      <c r="X48" s="344">
        <v>0</v>
      </c>
      <c r="Y48" s="403" t="s">
        <v>97</v>
      </c>
      <c r="Z48" s="344">
        <v>0</v>
      </c>
      <c r="AA48" s="252" t="s">
        <v>97</v>
      </c>
      <c r="AB48" s="344">
        <v>0</v>
      </c>
      <c r="AC48" s="252" t="s">
        <v>97</v>
      </c>
      <c r="AD48" s="344">
        <v>0</v>
      </c>
      <c r="AE48" s="252" t="s">
        <v>97</v>
      </c>
      <c r="AF48" s="344">
        <v>0</v>
      </c>
      <c r="AG48" s="252" t="s">
        <v>97</v>
      </c>
      <c r="AH48" s="344">
        <v>0</v>
      </c>
      <c r="AI48" s="252" t="s">
        <v>97</v>
      </c>
      <c r="AJ48" s="344">
        <v>0</v>
      </c>
      <c r="AK48" s="252" t="s">
        <v>97</v>
      </c>
      <c r="AL48" s="252" t="s">
        <v>97</v>
      </c>
      <c r="AM48" s="345" t="str">
        <f t="shared" si="0"/>
        <v>нд</v>
      </c>
      <c r="AN48" s="344">
        <v>0</v>
      </c>
      <c r="AO48" s="252" t="s">
        <v>97</v>
      </c>
      <c r="AP48" s="344">
        <v>0</v>
      </c>
      <c r="AQ48" s="252" t="s">
        <v>97</v>
      </c>
      <c r="AR48" s="344">
        <v>0</v>
      </c>
      <c r="AS48" s="252" t="s">
        <v>97</v>
      </c>
      <c r="AT48" s="344">
        <v>0</v>
      </c>
      <c r="AU48" s="252" t="s">
        <v>97</v>
      </c>
      <c r="AV48" s="344">
        <v>0</v>
      </c>
      <c r="AW48" s="252" t="s">
        <v>97</v>
      </c>
      <c r="AX48" s="344">
        <v>0</v>
      </c>
      <c r="AY48" s="252" t="s">
        <v>97</v>
      </c>
      <c r="AZ48" s="344">
        <v>0</v>
      </c>
      <c r="BA48" s="344" t="s">
        <v>97</v>
      </c>
      <c r="BB48" s="344">
        <v>0</v>
      </c>
      <c r="BC48" s="252" t="s">
        <v>97</v>
      </c>
    </row>
    <row r="49" spans="1:256" s="542" customFormat="1" ht="36.75" customHeight="1">
      <c r="A49" s="483" t="s">
        <v>141</v>
      </c>
      <c r="B49" s="474" t="s">
        <v>142</v>
      </c>
      <c r="C49" s="530" t="s">
        <v>97</v>
      </c>
      <c r="D49" s="541">
        <v>0</v>
      </c>
      <c r="E49" s="530" t="s">
        <v>97</v>
      </c>
      <c r="F49" s="541">
        <v>0</v>
      </c>
      <c r="G49" s="530" t="s">
        <v>97</v>
      </c>
      <c r="H49" s="541">
        <v>0</v>
      </c>
      <c r="I49" s="530" t="s">
        <v>97</v>
      </c>
      <c r="J49" s="541">
        <v>0</v>
      </c>
      <c r="K49" s="530" t="s">
        <v>97</v>
      </c>
      <c r="L49" s="541">
        <v>0</v>
      </c>
      <c r="M49" s="530" t="s">
        <v>97</v>
      </c>
      <c r="N49" s="541">
        <v>0</v>
      </c>
      <c r="O49" s="530" t="s">
        <v>97</v>
      </c>
      <c r="P49" s="541">
        <v>0</v>
      </c>
      <c r="Q49" s="530" t="s">
        <v>97</v>
      </c>
      <c r="R49" s="541">
        <v>0</v>
      </c>
      <c r="S49" s="530" t="s">
        <v>97</v>
      </c>
      <c r="T49" s="541">
        <v>0</v>
      </c>
      <c r="U49" s="530" t="s">
        <v>97</v>
      </c>
      <c r="V49" s="541">
        <f>V51+V53+V58</f>
        <v>0</v>
      </c>
      <c r="W49" s="530" t="s">
        <v>97</v>
      </c>
      <c r="X49" s="541">
        <f>X51+X53+X58</f>
        <v>9.8000000000000007</v>
      </c>
      <c r="Y49" s="403" t="s">
        <v>97</v>
      </c>
      <c r="Z49" s="541">
        <v>0</v>
      </c>
      <c r="AA49" s="530" t="s">
        <v>97</v>
      </c>
      <c r="AB49" s="541">
        <f>AB51</f>
        <v>0</v>
      </c>
      <c r="AC49" s="530" t="s">
        <v>97</v>
      </c>
      <c r="AD49" s="541">
        <v>0</v>
      </c>
      <c r="AE49" s="530" t="s">
        <v>97</v>
      </c>
      <c r="AF49" s="541">
        <v>0</v>
      </c>
      <c r="AG49" s="530" t="s">
        <v>97</v>
      </c>
      <c r="AH49" s="541">
        <v>0</v>
      </c>
      <c r="AI49" s="530" t="s">
        <v>97</v>
      </c>
      <c r="AJ49" s="541">
        <v>0</v>
      </c>
      <c r="AK49" s="530" t="s">
        <v>97</v>
      </c>
      <c r="AL49" s="530">
        <f>AL58</f>
        <v>400</v>
      </c>
      <c r="AM49" s="345" t="str">
        <f t="shared" si="0"/>
        <v>нд</v>
      </c>
      <c r="AN49" s="541">
        <v>0</v>
      </c>
      <c r="AO49" s="530" t="s">
        <v>97</v>
      </c>
      <c r="AP49" s="541">
        <v>0</v>
      </c>
      <c r="AQ49" s="530" t="s">
        <v>97</v>
      </c>
      <c r="AR49" s="541">
        <v>0</v>
      </c>
      <c r="AS49" s="530" t="s">
        <v>97</v>
      </c>
      <c r="AT49" s="541">
        <v>0</v>
      </c>
      <c r="AU49" s="530" t="s">
        <v>97</v>
      </c>
      <c r="AV49" s="541">
        <v>0</v>
      </c>
      <c r="AW49" s="530" t="s">
        <v>97</v>
      </c>
      <c r="AX49" s="541">
        <v>0</v>
      </c>
      <c r="AY49" s="530" t="s">
        <v>97</v>
      </c>
      <c r="AZ49" s="541">
        <f>AZ51+AZ53+AZ58</f>
        <v>12.504999999999999</v>
      </c>
      <c r="BA49" s="344" t="s">
        <v>97</v>
      </c>
      <c r="BB49" s="541">
        <v>0</v>
      </c>
      <c r="BC49" s="530" t="s">
        <v>97</v>
      </c>
      <c r="BD49" s="527"/>
      <c r="BE49" s="527"/>
      <c r="BF49" s="527"/>
      <c r="BG49" s="527"/>
      <c r="BH49" s="527"/>
      <c r="BI49" s="527"/>
      <c r="BJ49" s="527"/>
      <c r="BK49" s="527"/>
      <c r="BL49" s="527"/>
      <c r="BM49" s="527"/>
      <c r="BN49" s="527"/>
      <c r="BO49" s="527"/>
      <c r="BP49" s="527"/>
      <c r="BQ49" s="527"/>
      <c r="BR49" s="527"/>
      <c r="BS49" s="527"/>
      <c r="BT49" s="527"/>
      <c r="BU49" s="527"/>
      <c r="BV49" s="527"/>
      <c r="BW49" s="527"/>
      <c r="BX49" s="527"/>
      <c r="BY49" s="527"/>
      <c r="BZ49" s="527"/>
      <c r="CA49" s="527"/>
      <c r="CB49" s="527"/>
      <c r="CC49" s="527"/>
      <c r="CD49" s="527"/>
    </row>
    <row r="50" spans="1:256" s="246" customFormat="1" ht="54" customHeight="1">
      <c r="A50" s="238" t="s">
        <v>143</v>
      </c>
      <c r="B50" s="944" t="s">
        <v>144</v>
      </c>
      <c r="C50" s="252" t="s">
        <v>97</v>
      </c>
      <c r="D50" s="344">
        <v>0</v>
      </c>
      <c r="E50" s="252" t="s">
        <v>97</v>
      </c>
      <c r="F50" s="344">
        <v>0</v>
      </c>
      <c r="G50" s="252" t="s">
        <v>97</v>
      </c>
      <c r="H50" s="344">
        <v>0</v>
      </c>
      <c r="I50" s="252" t="s">
        <v>97</v>
      </c>
      <c r="J50" s="344">
        <v>0</v>
      </c>
      <c r="K50" s="252" t="s">
        <v>97</v>
      </c>
      <c r="L50" s="344">
        <v>0</v>
      </c>
      <c r="M50" s="252" t="s">
        <v>97</v>
      </c>
      <c r="N50" s="344">
        <v>0</v>
      </c>
      <c r="O50" s="252" t="s">
        <v>97</v>
      </c>
      <c r="P50" s="344">
        <v>0</v>
      </c>
      <c r="Q50" s="252" t="s">
        <v>97</v>
      </c>
      <c r="R50" s="344">
        <v>0</v>
      </c>
      <c r="S50" s="252" t="s">
        <v>97</v>
      </c>
      <c r="T50" s="344">
        <v>0</v>
      </c>
      <c r="U50" s="252" t="s">
        <v>97</v>
      </c>
      <c r="V50" s="344">
        <v>0</v>
      </c>
      <c r="W50" s="252" t="s">
        <v>97</v>
      </c>
      <c r="X50" s="344">
        <v>0</v>
      </c>
      <c r="Y50" s="403" t="s">
        <v>97</v>
      </c>
      <c r="Z50" s="344">
        <v>0</v>
      </c>
      <c r="AA50" s="252" t="s">
        <v>97</v>
      </c>
      <c r="AB50" s="344">
        <v>0</v>
      </c>
      <c r="AC50" s="252" t="s">
        <v>97</v>
      </c>
      <c r="AD50" s="344">
        <v>0</v>
      </c>
      <c r="AE50" s="252" t="s">
        <v>97</v>
      </c>
      <c r="AF50" s="344">
        <v>0</v>
      </c>
      <c r="AG50" s="252" t="s">
        <v>97</v>
      </c>
      <c r="AH50" s="344">
        <v>0</v>
      </c>
      <c r="AI50" s="252" t="s">
        <v>97</v>
      </c>
      <c r="AJ50" s="344">
        <v>0</v>
      </c>
      <c r="AK50" s="252" t="s">
        <v>97</v>
      </c>
      <c r="AL50" s="252" t="s">
        <v>97</v>
      </c>
      <c r="AM50" s="345" t="str">
        <f t="shared" si="0"/>
        <v>нд</v>
      </c>
      <c r="AN50" s="344">
        <v>0</v>
      </c>
      <c r="AO50" s="252" t="s">
        <v>97</v>
      </c>
      <c r="AP50" s="344">
        <v>0</v>
      </c>
      <c r="AQ50" s="252" t="s">
        <v>97</v>
      </c>
      <c r="AR50" s="344">
        <v>0</v>
      </c>
      <c r="AS50" s="252" t="s">
        <v>97</v>
      </c>
      <c r="AT50" s="344">
        <v>0</v>
      </c>
      <c r="AU50" s="252" t="s">
        <v>97</v>
      </c>
      <c r="AV50" s="344">
        <v>0</v>
      </c>
      <c r="AW50" s="252" t="s">
        <v>97</v>
      </c>
      <c r="AX50" s="344">
        <v>0</v>
      </c>
      <c r="AY50" s="252" t="s">
        <v>97</v>
      </c>
      <c r="AZ50" s="344">
        <f>AZ51</f>
        <v>0</v>
      </c>
      <c r="BA50" s="344" t="s">
        <v>97</v>
      </c>
      <c r="BB50" s="344">
        <v>0</v>
      </c>
      <c r="BC50" s="252" t="s">
        <v>97</v>
      </c>
    </row>
    <row r="51" spans="1:256" s="347" customFormat="1" ht="45.75" customHeight="1">
      <c r="A51" s="312" t="s">
        <v>145</v>
      </c>
      <c r="B51" s="313" t="s">
        <v>146</v>
      </c>
      <c r="C51" s="319" t="s">
        <v>97</v>
      </c>
      <c r="D51" s="346">
        <v>0</v>
      </c>
      <c r="E51" s="319" t="s">
        <v>97</v>
      </c>
      <c r="F51" s="346">
        <v>0</v>
      </c>
      <c r="G51" s="319" t="s">
        <v>97</v>
      </c>
      <c r="H51" s="346">
        <v>0</v>
      </c>
      <c r="I51" s="319" t="s">
        <v>97</v>
      </c>
      <c r="J51" s="346">
        <v>0</v>
      </c>
      <c r="K51" s="319" t="s">
        <v>97</v>
      </c>
      <c r="L51" s="346">
        <v>0</v>
      </c>
      <c r="M51" s="319" t="s">
        <v>97</v>
      </c>
      <c r="N51" s="346">
        <v>0</v>
      </c>
      <c r="O51" s="319" t="s">
        <v>97</v>
      </c>
      <c r="P51" s="346">
        <v>0</v>
      </c>
      <c r="Q51" s="319" t="s">
        <v>97</v>
      </c>
      <c r="R51" s="346">
        <v>0</v>
      </c>
      <c r="S51" s="319" t="s">
        <v>97</v>
      </c>
      <c r="T51" s="346">
        <v>0</v>
      </c>
      <c r="U51" s="319" t="s">
        <v>97</v>
      </c>
      <c r="V51" s="346">
        <v>0</v>
      </c>
      <c r="W51" s="319" t="s">
        <v>97</v>
      </c>
      <c r="X51" s="346">
        <v>0</v>
      </c>
      <c r="Y51" s="403" t="s">
        <v>97</v>
      </c>
      <c r="Z51" s="346">
        <v>0</v>
      </c>
      <c r="AA51" s="319" t="s">
        <v>97</v>
      </c>
      <c r="AB51" s="346">
        <f>AB60</f>
        <v>0</v>
      </c>
      <c r="AC51" s="319" t="s">
        <v>97</v>
      </c>
      <c r="AD51" s="346">
        <v>0</v>
      </c>
      <c r="AE51" s="319" t="s">
        <v>97</v>
      </c>
      <c r="AF51" s="346">
        <v>0</v>
      </c>
      <c r="AG51" s="319" t="s">
        <v>97</v>
      </c>
      <c r="AH51" s="346">
        <v>0</v>
      </c>
      <c r="AI51" s="319" t="s">
        <v>97</v>
      </c>
      <c r="AJ51" s="346">
        <v>0</v>
      </c>
      <c r="AK51" s="319" t="s">
        <v>97</v>
      </c>
      <c r="AL51" s="346" t="s">
        <v>97</v>
      </c>
      <c r="AM51" s="346" t="s">
        <v>97</v>
      </c>
      <c r="AN51" s="346">
        <v>0</v>
      </c>
      <c r="AO51" s="319" t="s">
        <v>97</v>
      </c>
      <c r="AP51" s="346">
        <v>0</v>
      </c>
      <c r="AQ51" s="319" t="s">
        <v>97</v>
      </c>
      <c r="AR51" s="346">
        <v>0</v>
      </c>
      <c r="AS51" s="319" t="s">
        <v>97</v>
      </c>
      <c r="AT51" s="346">
        <v>0</v>
      </c>
      <c r="AU51" s="319" t="s">
        <v>97</v>
      </c>
      <c r="AV51" s="346">
        <v>0</v>
      </c>
      <c r="AW51" s="319" t="s">
        <v>97</v>
      </c>
      <c r="AX51" s="346">
        <v>0</v>
      </c>
      <c r="AY51" s="319" t="s">
        <v>97</v>
      </c>
      <c r="AZ51" s="346">
        <f>SUM(AZ52:AZ52)</f>
        <v>0</v>
      </c>
      <c r="BA51" s="344" t="s">
        <v>97</v>
      </c>
      <c r="BB51" s="346">
        <v>0</v>
      </c>
      <c r="BC51" s="319" t="s">
        <v>97</v>
      </c>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row>
    <row r="52" spans="1:256" s="246" customFormat="1" ht="31.5">
      <c r="A52" s="238" t="s">
        <v>148</v>
      </c>
      <c r="B52" s="944" t="s">
        <v>149</v>
      </c>
      <c r="C52" s="252" t="s">
        <v>97</v>
      </c>
      <c r="D52" s="344">
        <v>0</v>
      </c>
      <c r="E52" s="252" t="s">
        <v>97</v>
      </c>
      <c r="F52" s="344">
        <v>0</v>
      </c>
      <c r="G52" s="252" t="s">
        <v>97</v>
      </c>
      <c r="H52" s="344">
        <v>0</v>
      </c>
      <c r="I52" s="252" t="s">
        <v>97</v>
      </c>
      <c r="J52" s="344">
        <v>0</v>
      </c>
      <c r="K52" s="252" t="s">
        <v>97</v>
      </c>
      <c r="L52" s="344">
        <v>0</v>
      </c>
      <c r="M52" s="252" t="s">
        <v>97</v>
      </c>
      <c r="N52" s="344">
        <v>0</v>
      </c>
      <c r="O52" s="252" t="s">
        <v>97</v>
      </c>
      <c r="P52" s="344">
        <v>0</v>
      </c>
      <c r="Q52" s="252" t="s">
        <v>97</v>
      </c>
      <c r="R52" s="344">
        <v>0</v>
      </c>
      <c r="S52" s="252" t="s">
        <v>97</v>
      </c>
      <c r="T52" s="344">
        <v>0</v>
      </c>
      <c r="U52" s="252" t="s">
        <v>97</v>
      </c>
      <c r="V52" s="344">
        <v>0</v>
      </c>
      <c r="W52" s="252" t="s">
        <v>97</v>
      </c>
      <c r="X52" s="344">
        <v>0</v>
      </c>
      <c r="Y52" s="403" t="s">
        <v>97</v>
      </c>
      <c r="Z52" s="344">
        <v>0</v>
      </c>
      <c r="AA52" s="252" t="s">
        <v>97</v>
      </c>
      <c r="AB52" s="344">
        <v>0</v>
      </c>
      <c r="AC52" s="252" t="s">
        <v>97</v>
      </c>
      <c r="AD52" s="344">
        <v>0</v>
      </c>
      <c r="AE52" s="252" t="s">
        <v>97</v>
      </c>
      <c r="AF52" s="344">
        <v>0</v>
      </c>
      <c r="AG52" s="252" t="s">
        <v>97</v>
      </c>
      <c r="AH52" s="344">
        <v>0</v>
      </c>
      <c r="AI52" s="252" t="s">
        <v>97</v>
      </c>
      <c r="AJ52" s="344">
        <v>0</v>
      </c>
      <c r="AK52" s="252" t="s">
        <v>97</v>
      </c>
      <c r="AL52" s="252" t="s">
        <v>97</v>
      </c>
      <c r="AM52" s="252" t="s">
        <v>97</v>
      </c>
      <c r="AN52" s="344">
        <v>0</v>
      </c>
      <c r="AO52" s="252" t="s">
        <v>97</v>
      </c>
      <c r="AP52" s="344">
        <v>0</v>
      </c>
      <c r="AQ52" s="252" t="s">
        <v>97</v>
      </c>
      <c r="AR52" s="344">
        <v>0</v>
      </c>
      <c r="AS52" s="252" t="s">
        <v>97</v>
      </c>
      <c r="AT52" s="344">
        <v>0</v>
      </c>
      <c r="AU52" s="252" t="s">
        <v>97</v>
      </c>
      <c r="AV52" s="344">
        <v>0</v>
      </c>
      <c r="AW52" s="252" t="s">
        <v>97</v>
      </c>
      <c r="AX52" s="344">
        <v>0</v>
      </c>
      <c r="AY52" s="252" t="s">
        <v>97</v>
      </c>
      <c r="AZ52" s="344">
        <v>0</v>
      </c>
      <c r="BA52" s="344" t="s">
        <v>97</v>
      </c>
      <c r="BB52" s="344">
        <v>0</v>
      </c>
      <c r="BC52" s="252" t="s">
        <v>97</v>
      </c>
    </row>
    <row r="53" spans="1:256" s="542" customFormat="1" ht="33" customHeight="1">
      <c r="A53" s="483" t="s">
        <v>150</v>
      </c>
      <c r="B53" s="474" t="s">
        <v>151</v>
      </c>
      <c r="C53" s="530" t="s">
        <v>97</v>
      </c>
      <c r="D53" s="541">
        <v>0</v>
      </c>
      <c r="E53" s="530" t="s">
        <v>97</v>
      </c>
      <c r="F53" s="541">
        <v>0</v>
      </c>
      <c r="G53" s="530" t="s">
        <v>97</v>
      </c>
      <c r="H53" s="541">
        <v>0</v>
      </c>
      <c r="I53" s="530" t="s">
        <v>97</v>
      </c>
      <c r="J53" s="541">
        <v>0</v>
      </c>
      <c r="K53" s="530" t="s">
        <v>97</v>
      </c>
      <c r="L53" s="541">
        <v>0</v>
      </c>
      <c r="M53" s="530" t="s">
        <v>97</v>
      </c>
      <c r="N53" s="541">
        <v>0</v>
      </c>
      <c r="O53" s="530" t="s">
        <v>97</v>
      </c>
      <c r="P53" s="541">
        <v>0</v>
      </c>
      <c r="Q53" s="530" t="s">
        <v>97</v>
      </c>
      <c r="R53" s="541">
        <v>0</v>
      </c>
      <c r="S53" s="530" t="s">
        <v>97</v>
      </c>
      <c r="T53" s="541">
        <v>0</v>
      </c>
      <c r="U53" s="530" t="s">
        <v>97</v>
      </c>
      <c r="V53" s="541">
        <f>V54</f>
        <v>0</v>
      </c>
      <c r="W53" s="530" t="s">
        <v>97</v>
      </c>
      <c r="X53" s="541">
        <f>X54</f>
        <v>9.8000000000000007</v>
      </c>
      <c r="Y53" s="403" t="s">
        <v>97</v>
      </c>
      <c r="Z53" s="541">
        <v>0</v>
      </c>
      <c r="AA53" s="530" t="s">
        <v>97</v>
      </c>
      <c r="AB53" s="541">
        <v>0</v>
      </c>
      <c r="AC53" s="530" t="s">
        <v>97</v>
      </c>
      <c r="AD53" s="541">
        <v>0</v>
      </c>
      <c r="AE53" s="530" t="s">
        <v>97</v>
      </c>
      <c r="AF53" s="541">
        <v>0</v>
      </c>
      <c r="AG53" s="530" t="s">
        <v>97</v>
      </c>
      <c r="AH53" s="541">
        <v>0</v>
      </c>
      <c r="AI53" s="530" t="s">
        <v>97</v>
      </c>
      <c r="AJ53" s="541">
        <v>0</v>
      </c>
      <c r="AK53" s="530" t="s">
        <v>97</v>
      </c>
      <c r="AL53" s="530" t="s">
        <v>97</v>
      </c>
      <c r="AM53" s="530" t="s">
        <v>97</v>
      </c>
      <c r="AN53" s="541">
        <v>0</v>
      </c>
      <c r="AO53" s="530" t="s">
        <v>97</v>
      </c>
      <c r="AP53" s="541">
        <v>0</v>
      </c>
      <c r="AQ53" s="530" t="s">
        <v>97</v>
      </c>
      <c r="AR53" s="541">
        <v>0</v>
      </c>
      <c r="AS53" s="530" t="s">
        <v>97</v>
      </c>
      <c r="AT53" s="541">
        <v>0</v>
      </c>
      <c r="AU53" s="530" t="s">
        <v>97</v>
      </c>
      <c r="AV53" s="541">
        <v>0</v>
      </c>
      <c r="AW53" s="530" t="s">
        <v>97</v>
      </c>
      <c r="AX53" s="541">
        <v>0</v>
      </c>
      <c r="AY53" s="530" t="s">
        <v>97</v>
      </c>
      <c r="AZ53" s="541">
        <f>AZ54</f>
        <v>9.4879999999999995</v>
      </c>
      <c r="BA53" s="344" t="s">
        <v>97</v>
      </c>
      <c r="BB53" s="541">
        <v>0</v>
      </c>
      <c r="BC53" s="530" t="s">
        <v>97</v>
      </c>
      <c r="BD53" s="527"/>
      <c r="BE53" s="527"/>
      <c r="BF53" s="527"/>
      <c r="BG53" s="527"/>
      <c r="BH53" s="527"/>
      <c r="BI53" s="527"/>
      <c r="BJ53" s="527"/>
      <c r="BK53" s="527"/>
      <c r="BL53" s="527"/>
      <c r="BM53" s="527"/>
      <c r="BN53" s="527"/>
      <c r="BO53" s="527"/>
      <c r="BP53" s="527"/>
      <c r="BQ53" s="527"/>
      <c r="BR53" s="527"/>
      <c r="BS53" s="527"/>
      <c r="BT53" s="527"/>
      <c r="BU53" s="527"/>
      <c r="BV53" s="527"/>
      <c r="BW53" s="527"/>
      <c r="BX53" s="527"/>
      <c r="BY53" s="527"/>
      <c r="BZ53" s="527"/>
      <c r="CA53" s="527"/>
      <c r="CB53" s="527"/>
      <c r="CC53" s="527"/>
      <c r="CD53" s="527"/>
    </row>
    <row r="54" spans="1:256" s="542" customFormat="1" ht="25.5" customHeight="1">
      <c r="A54" s="483" t="s">
        <v>152</v>
      </c>
      <c r="B54" s="474" t="s">
        <v>153</v>
      </c>
      <c r="C54" s="530" t="s">
        <v>97</v>
      </c>
      <c r="D54" s="541">
        <v>0</v>
      </c>
      <c r="E54" s="530" t="s">
        <v>97</v>
      </c>
      <c r="F54" s="541">
        <v>0</v>
      </c>
      <c r="G54" s="530" t="s">
        <v>97</v>
      </c>
      <c r="H54" s="541">
        <v>0</v>
      </c>
      <c r="I54" s="530" t="s">
        <v>97</v>
      </c>
      <c r="J54" s="541">
        <v>0</v>
      </c>
      <c r="K54" s="530" t="s">
        <v>97</v>
      </c>
      <c r="L54" s="541">
        <v>0</v>
      </c>
      <c r="M54" s="530" t="s">
        <v>97</v>
      </c>
      <c r="N54" s="541">
        <v>0</v>
      </c>
      <c r="O54" s="530" t="s">
        <v>97</v>
      </c>
      <c r="P54" s="541">
        <v>0</v>
      </c>
      <c r="Q54" s="530" t="s">
        <v>97</v>
      </c>
      <c r="R54" s="541">
        <v>0</v>
      </c>
      <c r="S54" s="530" t="s">
        <v>97</v>
      </c>
      <c r="T54" s="541">
        <v>0</v>
      </c>
      <c r="U54" s="530" t="s">
        <v>97</v>
      </c>
      <c r="V54" s="541">
        <f>SUM(V55:V56)</f>
        <v>0</v>
      </c>
      <c r="W54" s="530" t="s">
        <v>97</v>
      </c>
      <c r="X54" s="541">
        <f>SUM(X55:X56)</f>
        <v>9.8000000000000007</v>
      </c>
      <c r="Y54" s="403" t="s">
        <v>97</v>
      </c>
      <c r="Z54" s="541">
        <v>0</v>
      </c>
      <c r="AA54" s="530" t="s">
        <v>97</v>
      </c>
      <c r="AB54" s="541">
        <v>0</v>
      </c>
      <c r="AC54" s="530" t="s">
        <v>97</v>
      </c>
      <c r="AD54" s="541">
        <v>0</v>
      </c>
      <c r="AE54" s="530" t="s">
        <v>97</v>
      </c>
      <c r="AF54" s="541">
        <v>0</v>
      </c>
      <c r="AG54" s="530" t="s">
        <v>97</v>
      </c>
      <c r="AH54" s="541">
        <v>0</v>
      </c>
      <c r="AI54" s="530" t="s">
        <v>97</v>
      </c>
      <c r="AJ54" s="541">
        <v>0</v>
      </c>
      <c r="AK54" s="530" t="s">
        <v>97</v>
      </c>
      <c r="AL54" s="530" t="s">
        <v>97</v>
      </c>
      <c r="AM54" s="530" t="s">
        <v>97</v>
      </c>
      <c r="AN54" s="541">
        <v>0</v>
      </c>
      <c r="AO54" s="530" t="s">
        <v>97</v>
      </c>
      <c r="AP54" s="541">
        <v>0</v>
      </c>
      <c r="AQ54" s="530" t="s">
        <v>97</v>
      </c>
      <c r="AR54" s="541">
        <v>0</v>
      </c>
      <c r="AS54" s="530" t="s">
        <v>97</v>
      </c>
      <c r="AT54" s="541">
        <v>0</v>
      </c>
      <c r="AU54" s="530" t="s">
        <v>97</v>
      </c>
      <c r="AV54" s="541">
        <v>0</v>
      </c>
      <c r="AW54" s="530" t="s">
        <v>97</v>
      </c>
      <c r="AX54" s="541">
        <v>0</v>
      </c>
      <c r="AY54" s="530" t="s">
        <v>97</v>
      </c>
      <c r="AZ54" s="541">
        <f>AZ55+AZ56</f>
        <v>9.4879999999999995</v>
      </c>
      <c r="BA54" s="344" t="s">
        <v>97</v>
      </c>
      <c r="BB54" s="541">
        <v>0</v>
      </c>
      <c r="BC54" s="530" t="s">
        <v>97</v>
      </c>
      <c r="BD54" s="527"/>
      <c r="BE54" s="527"/>
      <c r="BF54" s="527"/>
      <c r="BG54" s="527"/>
      <c r="BH54" s="527"/>
      <c r="BI54" s="527"/>
      <c r="BJ54" s="527"/>
      <c r="BK54" s="527"/>
      <c r="BL54" s="527"/>
      <c r="BM54" s="527"/>
      <c r="BN54" s="527"/>
      <c r="BO54" s="527"/>
      <c r="BP54" s="527"/>
      <c r="BQ54" s="527"/>
      <c r="BR54" s="527"/>
      <c r="BS54" s="527"/>
      <c r="BT54" s="527"/>
      <c r="BU54" s="527"/>
      <c r="BV54" s="527"/>
      <c r="BW54" s="527"/>
      <c r="BX54" s="527"/>
      <c r="BY54" s="527"/>
      <c r="BZ54" s="527"/>
      <c r="CA54" s="527"/>
      <c r="CB54" s="527"/>
      <c r="CC54" s="527"/>
      <c r="CD54" s="527"/>
    </row>
    <row r="55" spans="1:256" s="133" customFormat="1" ht="63.75" customHeight="1">
      <c r="A55" s="399" t="s">
        <v>631</v>
      </c>
      <c r="B55" s="492" t="s">
        <v>861</v>
      </c>
      <c r="C55" s="217" t="s">
        <v>1009</v>
      </c>
      <c r="D55" s="368">
        <v>0</v>
      </c>
      <c r="E55" s="255" t="s">
        <v>97</v>
      </c>
      <c r="F55" s="368">
        <v>0</v>
      </c>
      <c r="G55" s="255" t="s">
        <v>97</v>
      </c>
      <c r="H55" s="368">
        <v>0</v>
      </c>
      <c r="I55" s="255" t="s">
        <v>97</v>
      </c>
      <c r="J55" s="368">
        <v>0</v>
      </c>
      <c r="K55" s="255" t="s">
        <v>97</v>
      </c>
      <c r="L55" s="368">
        <v>0</v>
      </c>
      <c r="M55" s="255" t="s">
        <v>97</v>
      </c>
      <c r="N55" s="368">
        <v>0</v>
      </c>
      <c r="O55" s="255" t="s">
        <v>97</v>
      </c>
      <c r="P55" s="368">
        <v>0</v>
      </c>
      <c r="Q55" s="255" t="s">
        <v>97</v>
      </c>
      <c r="R55" s="368">
        <v>0</v>
      </c>
      <c r="S55" s="255" t="s">
        <v>97</v>
      </c>
      <c r="T55" s="368">
        <v>0</v>
      </c>
      <c r="U55" s="255" t="s">
        <v>97</v>
      </c>
      <c r="V55" s="368">
        <v>0</v>
      </c>
      <c r="W55" s="255" t="s">
        <v>97</v>
      </c>
      <c r="X55" s="381">
        <v>9.8000000000000007</v>
      </c>
      <c r="Y55" s="403" t="s">
        <v>97</v>
      </c>
      <c r="Z55" s="368">
        <v>0</v>
      </c>
      <c r="AA55" s="255" t="s">
        <v>97</v>
      </c>
      <c r="AB55" s="368">
        <v>0</v>
      </c>
      <c r="AC55" s="255" t="s">
        <v>97</v>
      </c>
      <c r="AD55" s="368">
        <v>0</v>
      </c>
      <c r="AE55" s="255" t="s">
        <v>97</v>
      </c>
      <c r="AF55" s="368">
        <v>0</v>
      </c>
      <c r="AG55" s="255" t="s">
        <v>97</v>
      </c>
      <c r="AH55" s="368">
        <v>0</v>
      </c>
      <c r="AI55" s="255" t="s">
        <v>97</v>
      </c>
      <c r="AJ55" s="368">
        <v>0</v>
      </c>
      <c r="AK55" s="255" t="s">
        <v>97</v>
      </c>
      <c r="AL55" s="255" t="s">
        <v>97</v>
      </c>
      <c r="AM55" s="255" t="s">
        <v>97</v>
      </c>
      <c r="AN55" s="368">
        <v>0</v>
      </c>
      <c r="AO55" s="255" t="s">
        <v>97</v>
      </c>
      <c r="AP55" s="368">
        <v>0</v>
      </c>
      <c r="AQ55" s="255" t="s">
        <v>97</v>
      </c>
      <c r="AR55" s="368">
        <v>0</v>
      </c>
      <c r="AS55" s="255" t="s">
        <v>97</v>
      </c>
      <c r="AT55" s="368">
        <v>0</v>
      </c>
      <c r="AU55" s="255" t="s">
        <v>97</v>
      </c>
      <c r="AV55" s="368">
        <v>0</v>
      </c>
      <c r="AW55" s="255" t="s">
        <v>97</v>
      </c>
      <c r="AX55" s="368">
        <v>0</v>
      </c>
      <c r="AY55" s="255" t="s">
        <v>97</v>
      </c>
      <c r="AZ55" s="484">
        <v>8.3239999999999998</v>
      </c>
      <c r="BA55" s="344" t="s">
        <v>97</v>
      </c>
      <c r="BB55" s="485">
        <v>0</v>
      </c>
      <c r="BC55" s="255" t="s">
        <v>97</v>
      </c>
      <c r="BD55" s="246"/>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row>
    <row r="56" spans="1:256" s="133" customFormat="1" ht="62.25" customHeight="1">
      <c r="A56" s="399" t="s">
        <v>870</v>
      </c>
      <c r="B56" s="492" t="s">
        <v>861</v>
      </c>
      <c r="C56" s="217" t="s">
        <v>1010</v>
      </c>
      <c r="D56" s="368">
        <v>0</v>
      </c>
      <c r="E56" s="255" t="s">
        <v>97</v>
      </c>
      <c r="F56" s="368">
        <v>0</v>
      </c>
      <c r="G56" s="255" t="s">
        <v>97</v>
      </c>
      <c r="H56" s="368">
        <v>0</v>
      </c>
      <c r="I56" s="255" t="s">
        <v>97</v>
      </c>
      <c r="J56" s="368">
        <v>0</v>
      </c>
      <c r="K56" s="255" t="s">
        <v>97</v>
      </c>
      <c r="L56" s="368">
        <v>0</v>
      </c>
      <c r="M56" s="255" t="s">
        <v>97</v>
      </c>
      <c r="N56" s="368">
        <v>0</v>
      </c>
      <c r="O56" s="255" t="s">
        <v>97</v>
      </c>
      <c r="P56" s="368">
        <v>0</v>
      </c>
      <c r="Q56" s="255" t="s">
        <v>97</v>
      </c>
      <c r="R56" s="368">
        <v>0</v>
      </c>
      <c r="S56" s="255" t="s">
        <v>97</v>
      </c>
      <c r="T56" s="368">
        <v>0</v>
      </c>
      <c r="U56" s="255" t="s">
        <v>97</v>
      </c>
      <c r="V56" s="368">
        <v>0</v>
      </c>
      <c r="W56" s="255" t="s">
        <v>97</v>
      </c>
      <c r="X56" s="381">
        <v>0</v>
      </c>
      <c r="Y56" s="403" t="s">
        <v>97</v>
      </c>
      <c r="Z56" s="368">
        <v>0</v>
      </c>
      <c r="AA56" s="255" t="s">
        <v>97</v>
      </c>
      <c r="AB56" s="368">
        <v>0</v>
      </c>
      <c r="AC56" s="255" t="s">
        <v>97</v>
      </c>
      <c r="AD56" s="368">
        <v>0</v>
      </c>
      <c r="AE56" s="255" t="s">
        <v>97</v>
      </c>
      <c r="AF56" s="368">
        <v>0</v>
      </c>
      <c r="AG56" s="255" t="s">
        <v>97</v>
      </c>
      <c r="AH56" s="368">
        <v>0</v>
      </c>
      <c r="AI56" s="255" t="s">
        <v>97</v>
      </c>
      <c r="AJ56" s="368">
        <v>0</v>
      </c>
      <c r="AK56" s="255" t="s">
        <v>97</v>
      </c>
      <c r="AL56" s="255" t="s">
        <v>97</v>
      </c>
      <c r="AM56" s="255" t="s">
        <v>97</v>
      </c>
      <c r="AN56" s="368">
        <v>0</v>
      </c>
      <c r="AO56" s="255" t="s">
        <v>97</v>
      </c>
      <c r="AP56" s="368">
        <v>0</v>
      </c>
      <c r="AQ56" s="255" t="s">
        <v>97</v>
      </c>
      <c r="AR56" s="368">
        <v>0</v>
      </c>
      <c r="AS56" s="255" t="s">
        <v>97</v>
      </c>
      <c r="AT56" s="368">
        <v>0</v>
      </c>
      <c r="AU56" s="255" t="s">
        <v>97</v>
      </c>
      <c r="AV56" s="368">
        <v>0</v>
      </c>
      <c r="AW56" s="255" t="s">
        <v>97</v>
      </c>
      <c r="AX56" s="368">
        <v>0</v>
      </c>
      <c r="AY56" s="255" t="s">
        <v>97</v>
      </c>
      <c r="AZ56" s="484">
        <v>1.1639999999999999</v>
      </c>
      <c r="BA56" s="344" t="s">
        <v>97</v>
      </c>
      <c r="BB56" s="485">
        <v>0</v>
      </c>
      <c r="BC56" s="255" t="s">
        <v>97</v>
      </c>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row>
    <row r="57" spans="1:256" s="246" customFormat="1" ht="42" customHeight="1">
      <c r="A57" s="238" t="s">
        <v>154</v>
      </c>
      <c r="B57" s="944" t="s">
        <v>155</v>
      </c>
      <c r="C57" s="252" t="s">
        <v>97</v>
      </c>
      <c r="D57" s="344">
        <v>0</v>
      </c>
      <c r="E57" s="252" t="s">
        <v>97</v>
      </c>
      <c r="F57" s="344">
        <v>0</v>
      </c>
      <c r="G57" s="252" t="s">
        <v>97</v>
      </c>
      <c r="H57" s="344">
        <v>0</v>
      </c>
      <c r="I57" s="252" t="s">
        <v>97</v>
      </c>
      <c r="J57" s="344">
        <v>0</v>
      </c>
      <c r="K57" s="252" t="s">
        <v>97</v>
      </c>
      <c r="L57" s="344">
        <v>0</v>
      </c>
      <c r="M57" s="252" t="s">
        <v>97</v>
      </c>
      <c r="N57" s="344">
        <v>0</v>
      </c>
      <c r="O57" s="252" t="s">
        <v>97</v>
      </c>
      <c r="P57" s="344">
        <v>0</v>
      </c>
      <c r="Q57" s="252" t="s">
        <v>97</v>
      </c>
      <c r="R57" s="344">
        <v>0</v>
      </c>
      <c r="S57" s="252" t="s">
        <v>97</v>
      </c>
      <c r="T57" s="344">
        <v>0</v>
      </c>
      <c r="U57" s="252" t="s">
        <v>97</v>
      </c>
      <c r="V57" s="344">
        <v>0</v>
      </c>
      <c r="W57" s="252" t="s">
        <v>97</v>
      </c>
      <c r="X57" s="344">
        <v>0</v>
      </c>
      <c r="Y57" s="403" t="s">
        <v>97</v>
      </c>
      <c r="Z57" s="344">
        <v>0</v>
      </c>
      <c r="AA57" s="252" t="s">
        <v>97</v>
      </c>
      <c r="AB57" s="344">
        <v>0</v>
      </c>
      <c r="AC57" s="252" t="s">
        <v>97</v>
      </c>
      <c r="AD57" s="344">
        <v>0</v>
      </c>
      <c r="AE57" s="252" t="s">
        <v>97</v>
      </c>
      <c r="AF57" s="344">
        <v>0</v>
      </c>
      <c r="AG57" s="252" t="s">
        <v>97</v>
      </c>
      <c r="AH57" s="344">
        <v>0</v>
      </c>
      <c r="AI57" s="252" t="s">
        <v>97</v>
      </c>
      <c r="AJ57" s="344">
        <v>0</v>
      </c>
      <c r="AK57" s="252" t="s">
        <v>97</v>
      </c>
      <c r="AL57" s="252" t="s">
        <v>97</v>
      </c>
      <c r="AM57" s="252" t="s">
        <v>97</v>
      </c>
      <c r="AN57" s="344">
        <v>0</v>
      </c>
      <c r="AO57" s="252" t="s">
        <v>97</v>
      </c>
      <c r="AP57" s="344">
        <v>0</v>
      </c>
      <c r="AQ57" s="252" t="s">
        <v>97</v>
      </c>
      <c r="AR57" s="344">
        <v>0</v>
      </c>
      <c r="AS57" s="252" t="s">
        <v>97</v>
      </c>
      <c r="AT57" s="344">
        <v>0</v>
      </c>
      <c r="AU57" s="252" t="s">
        <v>97</v>
      </c>
      <c r="AV57" s="344">
        <v>0</v>
      </c>
      <c r="AW57" s="252" t="s">
        <v>97</v>
      </c>
      <c r="AX57" s="344">
        <v>0</v>
      </c>
      <c r="AY57" s="252" t="s">
        <v>97</v>
      </c>
      <c r="AZ57" s="486">
        <v>0</v>
      </c>
      <c r="BA57" s="344" t="s">
        <v>97</v>
      </c>
      <c r="BB57" s="486">
        <v>0</v>
      </c>
      <c r="BC57" s="252" t="s">
        <v>97</v>
      </c>
    </row>
    <row r="58" spans="1:256" s="542" customFormat="1" ht="42" customHeight="1">
      <c r="A58" s="483" t="s">
        <v>156</v>
      </c>
      <c r="B58" s="474" t="s">
        <v>157</v>
      </c>
      <c r="C58" s="530" t="s">
        <v>97</v>
      </c>
      <c r="D58" s="541">
        <v>0</v>
      </c>
      <c r="E58" s="530" t="s">
        <v>97</v>
      </c>
      <c r="F58" s="541">
        <v>0</v>
      </c>
      <c r="G58" s="530" t="s">
        <v>97</v>
      </c>
      <c r="H58" s="541">
        <v>0</v>
      </c>
      <c r="I58" s="530" t="s">
        <v>97</v>
      </c>
      <c r="J58" s="541">
        <v>0</v>
      </c>
      <c r="K58" s="530" t="s">
        <v>97</v>
      </c>
      <c r="L58" s="541">
        <v>0</v>
      </c>
      <c r="M58" s="530" t="s">
        <v>97</v>
      </c>
      <c r="N58" s="541">
        <v>0</v>
      </c>
      <c r="O58" s="530" t="s">
        <v>97</v>
      </c>
      <c r="P58" s="541">
        <v>0</v>
      </c>
      <c r="Q58" s="530" t="s">
        <v>97</v>
      </c>
      <c r="R58" s="541">
        <v>0</v>
      </c>
      <c r="S58" s="530" t="s">
        <v>97</v>
      </c>
      <c r="T58" s="541">
        <v>0</v>
      </c>
      <c r="U58" s="530" t="s">
        <v>97</v>
      </c>
      <c r="V58" s="541">
        <v>0</v>
      </c>
      <c r="W58" s="530" t="s">
        <v>97</v>
      </c>
      <c r="X58" s="541">
        <v>0</v>
      </c>
      <c r="Y58" s="403" t="s">
        <v>97</v>
      </c>
      <c r="Z58" s="541">
        <v>0</v>
      </c>
      <c r="AA58" s="530" t="s">
        <v>97</v>
      </c>
      <c r="AB58" s="541">
        <v>0</v>
      </c>
      <c r="AC58" s="530" t="s">
        <v>97</v>
      </c>
      <c r="AD58" s="541">
        <v>0</v>
      </c>
      <c r="AE58" s="530" t="s">
        <v>97</v>
      </c>
      <c r="AF58" s="541">
        <v>0</v>
      </c>
      <c r="AG58" s="530" t="s">
        <v>97</v>
      </c>
      <c r="AH58" s="541">
        <v>0</v>
      </c>
      <c r="AI58" s="530" t="s">
        <v>97</v>
      </c>
      <c r="AJ58" s="541">
        <v>0</v>
      </c>
      <c r="AK58" s="530" t="s">
        <v>97</v>
      </c>
      <c r="AL58" s="530">
        <f>AL60</f>
        <v>400</v>
      </c>
      <c r="AM58" s="530" t="s">
        <v>97</v>
      </c>
      <c r="AN58" s="541">
        <v>0</v>
      </c>
      <c r="AO58" s="530" t="s">
        <v>97</v>
      </c>
      <c r="AP58" s="541">
        <v>0</v>
      </c>
      <c r="AQ58" s="530" t="s">
        <v>97</v>
      </c>
      <c r="AR58" s="541">
        <v>0</v>
      </c>
      <c r="AS58" s="530" t="s">
        <v>97</v>
      </c>
      <c r="AT58" s="541">
        <v>0</v>
      </c>
      <c r="AU58" s="530" t="s">
        <v>97</v>
      </c>
      <c r="AV58" s="541">
        <v>0</v>
      </c>
      <c r="AW58" s="530" t="s">
        <v>97</v>
      </c>
      <c r="AX58" s="541">
        <v>0</v>
      </c>
      <c r="AY58" s="530" t="s">
        <v>97</v>
      </c>
      <c r="AZ58" s="541">
        <f>AZ60</f>
        <v>3.0169999999999999</v>
      </c>
      <c r="BA58" s="344" t="s">
        <v>97</v>
      </c>
      <c r="BB58" s="541">
        <v>0</v>
      </c>
      <c r="BC58" s="530" t="s">
        <v>97</v>
      </c>
      <c r="BD58" s="527"/>
      <c r="BE58" s="527"/>
      <c r="BF58" s="527"/>
      <c r="BG58" s="527"/>
      <c r="BH58" s="527"/>
      <c r="BI58" s="527"/>
      <c r="BJ58" s="527"/>
      <c r="BK58" s="527"/>
      <c r="BL58" s="527"/>
      <c r="BM58" s="527"/>
      <c r="BN58" s="527"/>
      <c r="BO58" s="527"/>
      <c r="BP58" s="527"/>
      <c r="BQ58" s="527"/>
      <c r="BR58" s="527"/>
      <c r="BS58" s="527"/>
      <c r="BT58" s="527"/>
      <c r="BU58" s="527"/>
      <c r="BV58" s="527"/>
      <c r="BW58" s="527"/>
      <c r="BX58" s="527"/>
      <c r="BY58" s="527"/>
      <c r="BZ58" s="527"/>
      <c r="CA58" s="527"/>
      <c r="CB58" s="527"/>
      <c r="CC58" s="527"/>
      <c r="CD58" s="527"/>
    </row>
    <row r="59" spans="1:256" s="246" customFormat="1" ht="35.25" customHeight="1">
      <c r="A59" s="238" t="s">
        <v>158</v>
      </c>
      <c r="B59" s="348" t="s">
        <v>159</v>
      </c>
      <c r="C59" s="252" t="s">
        <v>97</v>
      </c>
      <c r="D59" s="344">
        <v>0</v>
      </c>
      <c r="E59" s="252" t="s">
        <v>97</v>
      </c>
      <c r="F59" s="344">
        <v>0</v>
      </c>
      <c r="G59" s="252" t="s">
        <v>97</v>
      </c>
      <c r="H59" s="344">
        <v>0</v>
      </c>
      <c r="I59" s="252" t="s">
        <v>97</v>
      </c>
      <c r="J59" s="344">
        <v>0</v>
      </c>
      <c r="K59" s="252" t="s">
        <v>97</v>
      </c>
      <c r="L59" s="344">
        <v>0</v>
      </c>
      <c r="M59" s="252" t="s">
        <v>97</v>
      </c>
      <c r="N59" s="344">
        <v>0</v>
      </c>
      <c r="O59" s="252" t="s">
        <v>97</v>
      </c>
      <c r="P59" s="344">
        <v>0</v>
      </c>
      <c r="Q59" s="252" t="s">
        <v>97</v>
      </c>
      <c r="R59" s="344">
        <v>0</v>
      </c>
      <c r="S59" s="252" t="s">
        <v>97</v>
      </c>
      <c r="T59" s="344">
        <v>0</v>
      </c>
      <c r="U59" s="252" t="s">
        <v>97</v>
      </c>
      <c r="V59" s="344">
        <v>0</v>
      </c>
      <c r="W59" s="252" t="s">
        <v>97</v>
      </c>
      <c r="X59" s="344">
        <v>0</v>
      </c>
      <c r="Y59" s="403" t="s">
        <v>97</v>
      </c>
      <c r="Z59" s="344">
        <v>0</v>
      </c>
      <c r="AA59" s="252" t="s">
        <v>97</v>
      </c>
      <c r="AB59" s="344">
        <v>0</v>
      </c>
      <c r="AC59" s="252" t="s">
        <v>97</v>
      </c>
      <c r="AD59" s="344">
        <v>0</v>
      </c>
      <c r="AE59" s="252" t="s">
        <v>97</v>
      </c>
      <c r="AF59" s="344">
        <v>0</v>
      </c>
      <c r="AG59" s="252" t="s">
        <v>97</v>
      </c>
      <c r="AH59" s="344">
        <v>0</v>
      </c>
      <c r="AI59" s="252" t="s">
        <v>97</v>
      </c>
      <c r="AJ59" s="344">
        <v>0</v>
      </c>
      <c r="AK59" s="252" t="s">
        <v>97</v>
      </c>
      <c r="AL59" s="252" t="s">
        <v>97</v>
      </c>
      <c r="AM59" s="252" t="s">
        <v>97</v>
      </c>
      <c r="AN59" s="344">
        <v>0</v>
      </c>
      <c r="AO59" s="252" t="s">
        <v>97</v>
      </c>
      <c r="AP59" s="344">
        <v>0</v>
      </c>
      <c r="AQ59" s="252" t="s">
        <v>97</v>
      </c>
      <c r="AR59" s="344">
        <v>0</v>
      </c>
      <c r="AS59" s="252" t="s">
        <v>97</v>
      </c>
      <c r="AT59" s="344">
        <v>0</v>
      </c>
      <c r="AU59" s="252" t="s">
        <v>97</v>
      </c>
      <c r="AV59" s="344">
        <v>0</v>
      </c>
      <c r="AW59" s="252" t="s">
        <v>97</v>
      </c>
      <c r="AX59" s="344">
        <v>0</v>
      </c>
      <c r="AY59" s="252" t="s">
        <v>97</v>
      </c>
      <c r="AZ59" s="344">
        <f>AZ60</f>
        <v>3.0169999999999999</v>
      </c>
      <c r="BA59" s="344" t="s">
        <v>97</v>
      </c>
      <c r="BB59" s="344">
        <v>0</v>
      </c>
      <c r="BC59" s="252" t="s">
        <v>97</v>
      </c>
    </row>
    <row r="60" spans="1:256" s="133" customFormat="1" ht="44.25" customHeight="1">
      <c r="A60" s="262" t="s">
        <v>633</v>
      </c>
      <c r="B60" s="265" t="s">
        <v>826</v>
      </c>
      <c r="C60" s="217" t="s">
        <v>996</v>
      </c>
      <c r="D60" s="368">
        <v>0</v>
      </c>
      <c r="E60" s="255" t="s">
        <v>97</v>
      </c>
      <c r="F60" s="368">
        <v>0</v>
      </c>
      <c r="G60" s="255" t="s">
        <v>97</v>
      </c>
      <c r="H60" s="368">
        <v>0</v>
      </c>
      <c r="I60" s="255" t="s">
        <v>97</v>
      </c>
      <c r="J60" s="368">
        <v>0</v>
      </c>
      <c r="K60" s="255" t="s">
        <v>97</v>
      </c>
      <c r="L60" s="368">
        <v>0</v>
      </c>
      <c r="M60" s="255" t="s">
        <v>97</v>
      </c>
      <c r="N60" s="368">
        <v>0</v>
      </c>
      <c r="O60" s="255" t="s">
        <v>97</v>
      </c>
      <c r="P60" s="368">
        <v>0</v>
      </c>
      <c r="Q60" s="255" t="s">
        <v>97</v>
      </c>
      <c r="R60" s="368">
        <v>0</v>
      </c>
      <c r="S60" s="255" t="s">
        <v>97</v>
      </c>
      <c r="T60" s="368">
        <v>0</v>
      </c>
      <c r="U60" s="255" t="s">
        <v>97</v>
      </c>
      <c r="V60" s="368">
        <v>0</v>
      </c>
      <c r="W60" s="255" t="s">
        <v>97</v>
      </c>
      <c r="X60" s="368">
        <v>0</v>
      </c>
      <c r="Y60" s="403" t="s">
        <v>97</v>
      </c>
      <c r="Z60" s="368">
        <v>0</v>
      </c>
      <c r="AA60" s="255" t="s">
        <v>97</v>
      </c>
      <c r="AB60" s="344">
        <v>0</v>
      </c>
      <c r="AC60" s="255" t="s">
        <v>97</v>
      </c>
      <c r="AD60" s="368">
        <v>0</v>
      </c>
      <c r="AE60" s="255" t="s">
        <v>97</v>
      </c>
      <c r="AF60" s="368">
        <v>0</v>
      </c>
      <c r="AG60" s="255" t="s">
        <v>97</v>
      </c>
      <c r="AH60" s="368">
        <v>0</v>
      </c>
      <c r="AI60" s="255" t="s">
        <v>97</v>
      </c>
      <c r="AJ60" s="368">
        <v>0</v>
      </c>
      <c r="AK60" s="255" t="s">
        <v>97</v>
      </c>
      <c r="AL60" s="255">
        <v>400</v>
      </c>
      <c r="AM60" s="255" t="s">
        <v>97</v>
      </c>
      <c r="AN60" s="368">
        <v>0</v>
      </c>
      <c r="AO60" s="255" t="s">
        <v>97</v>
      </c>
      <c r="AP60" s="368">
        <v>0</v>
      </c>
      <c r="AQ60" s="255" t="s">
        <v>97</v>
      </c>
      <c r="AR60" s="368">
        <v>0</v>
      </c>
      <c r="AS60" s="255" t="s">
        <v>97</v>
      </c>
      <c r="AT60" s="368">
        <v>0</v>
      </c>
      <c r="AU60" s="255" t="s">
        <v>97</v>
      </c>
      <c r="AV60" s="368">
        <v>0</v>
      </c>
      <c r="AW60" s="255" t="s">
        <v>97</v>
      </c>
      <c r="AX60" s="368">
        <v>0</v>
      </c>
      <c r="AY60" s="255" t="s">
        <v>97</v>
      </c>
      <c r="AZ60" s="368">
        <v>3.0169999999999999</v>
      </c>
      <c r="BA60" s="344" t="s">
        <v>97</v>
      </c>
      <c r="BB60" s="368">
        <v>0</v>
      </c>
      <c r="BC60" s="255" t="s">
        <v>97</v>
      </c>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row>
    <row r="61" spans="1:256" s="246" customFormat="1" ht="50.25" hidden="1" customHeight="1">
      <c r="A61" s="238" t="s">
        <v>160</v>
      </c>
      <c r="B61" s="944" t="s">
        <v>161</v>
      </c>
      <c r="C61" s="252" t="s">
        <v>97</v>
      </c>
      <c r="D61" s="368">
        <v>0</v>
      </c>
      <c r="E61" s="255" t="s">
        <v>97</v>
      </c>
      <c r="F61" s="368">
        <v>0</v>
      </c>
      <c r="G61" s="255" t="s">
        <v>97</v>
      </c>
      <c r="H61" s="368">
        <v>0</v>
      </c>
      <c r="I61" s="255" t="s">
        <v>97</v>
      </c>
      <c r="J61" s="368">
        <v>0</v>
      </c>
      <c r="K61" s="255" t="s">
        <v>97</v>
      </c>
      <c r="L61" s="368">
        <v>0</v>
      </c>
      <c r="M61" s="255" t="s">
        <v>97</v>
      </c>
      <c r="N61" s="368">
        <v>0</v>
      </c>
      <c r="O61" s="255" t="s">
        <v>97</v>
      </c>
      <c r="P61" s="368">
        <v>0</v>
      </c>
      <c r="Q61" s="255" t="s">
        <v>97</v>
      </c>
      <c r="R61" s="368">
        <v>0</v>
      </c>
      <c r="S61" s="255" t="s">
        <v>97</v>
      </c>
      <c r="T61" s="368">
        <v>0</v>
      </c>
      <c r="U61" s="255" t="s">
        <v>97</v>
      </c>
      <c r="V61" s="368">
        <v>0</v>
      </c>
      <c r="W61" s="255" t="s">
        <v>97</v>
      </c>
      <c r="X61" s="368">
        <v>0</v>
      </c>
      <c r="Y61" s="403" t="s">
        <v>97</v>
      </c>
      <c r="Z61" s="368">
        <v>0</v>
      </c>
      <c r="AA61" s="255" t="s">
        <v>97</v>
      </c>
      <c r="AB61" s="344">
        <v>0</v>
      </c>
      <c r="AC61" s="255" t="s">
        <v>97</v>
      </c>
      <c r="AD61" s="368">
        <v>0</v>
      </c>
      <c r="AE61" s="255" t="s">
        <v>97</v>
      </c>
      <c r="AF61" s="368">
        <v>0</v>
      </c>
      <c r="AG61" s="255" t="s">
        <v>97</v>
      </c>
      <c r="AH61" s="368">
        <v>0</v>
      </c>
      <c r="AI61" s="255" t="s">
        <v>97</v>
      </c>
      <c r="AJ61" s="368">
        <v>0</v>
      </c>
      <c r="AK61" s="255" t="s">
        <v>97</v>
      </c>
      <c r="AL61" s="252" t="s">
        <v>97</v>
      </c>
      <c r="AM61" s="255" t="s">
        <v>97</v>
      </c>
      <c r="AN61" s="368">
        <v>0</v>
      </c>
      <c r="AO61" s="255" t="s">
        <v>97</v>
      </c>
      <c r="AP61" s="368">
        <v>0</v>
      </c>
      <c r="AQ61" s="255" t="s">
        <v>97</v>
      </c>
      <c r="AR61" s="368">
        <v>0</v>
      </c>
      <c r="AS61" s="255" t="s">
        <v>97</v>
      </c>
      <c r="AT61" s="368">
        <v>0</v>
      </c>
      <c r="AU61" s="255" t="s">
        <v>97</v>
      </c>
      <c r="AV61" s="368">
        <v>0</v>
      </c>
      <c r="AW61" s="255" t="s">
        <v>97</v>
      </c>
      <c r="AX61" s="368">
        <v>0</v>
      </c>
      <c r="AY61" s="255" t="s">
        <v>97</v>
      </c>
      <c r="AZ61" s="344">
        <v>0</v>
      </c>
      <c r="BA61" s="344" t="s">
        <v>97</v>
      </c>
      <c r="BB61" s="368">
        <v>0</v>
      </c>
      <c r="BC61" s="255" t="s">
        <v>97</v>
      </c>
    </row>
    <row r="62" spans="1:256" s="246" customFormat="1" ht="50.25" hidden="1" customHeight="1">
      <c r="A62" s="238" t="s">
        <v>163</v>
      </c>
      <c r="B62" s="944" t="s">
        <v>164</v>
      </c>
      <c r="C62" s="252" t="s">
        <v>97</v>
      </c>
      <c r="D62" s="368">
        <v>0</v>
      </c>
      <c r="E62" s="255" t="s">
        <v>97</v>
      </c>
      <c r="F62" s="368">
        <v>0</v>
      </c>
      <c r="G62" s="255" t="s">
        <v>97</v>
      </c>
      <c r="H62" s="368">
        <v>0</v>
      </c>
      <c r="I62" s="255" t="s">
        <v>97</v>
      </c>
      <c r="J62" s="368">
        <v>0</v>
      </c>
      <c r="K62" s="255" t="s">
        <v>97</v>
      </c>
      <c r="L62" s="368">
        <v>0</v>
      </c>
      <c r="M62" s="255" t="s">
        <v>97</v>
      </c>
      <c r="N62" s="368">
        <v>0</v>
      </c>
      <c r="O62" s="255" t="s">
        <v>97</v>
      </c>
      <c r="P62" s="368">
        <v>0</v>
      </c>
      <c r="Q62" s="255" t="s">
        <v>97</v>
      </c>
      <c r="R62" s="368">
        <v>0</v>
      </c>
      <c r="S62" s="255" t="s">
        <v>97</v>
      </c>
      <c r="T62" s="368">
        <v>0</v>
      </c>
      <c r="U62" s="255" t="s">
        <v>97</v>
      </c>
      <c r="V62" s="368">
        <v>0</v>
      </c>
      <c r="W62" s="255" t="s">
        <v>97</v>
      </c>
      <c r="X62" s="368">
        <v>0</v>
      </c>
      <c r="Y62" s="403" t="s">
        <v>97</v>
      </c>
      <c r="Z62" s="368">
        <v>0</v>
      </c>
      <c r="AA62" s="255" t="s">
        <v>97</v>
      </c>
      <c r="AB62" s="344">
        <v>0</v>
      </c>
      <c r="AC62" s="255" t="s">
        <v>97</v>
      </c>
      <c r="AD62" s="368">
        <v>0</v>
      </c>
      <c r="AE62" s="255" t="s">
        <v>97</v>
      </c>
      <c r="AF62" s="368">
        <v>0</v>
      </c>
      <c r="AG62" s="255" t="s">
        <v>97</v>
      </c>
      <c r="AH62" s="368">
        <v>0</v>
      </c>
      <c r="AI62" s="255" t="s">
        <v>97</v>
      </c>
      <c r="AJ62" s="368">
        <v>0</v>
      </c>
      <c r="AK62" s="255" t="s">
        <v>97</v>
      </c>
      <c r="AL62" s="252" t="s">
        <v>97</v>
      </c>
      <c r="AM62" s="255" t="s">
        <v>97</v>
      </c>
      <c r="AN62" s="368">
        <v>0</v>
      </c>
      <c r="AO62" s="255" t="s">
        <v>97</v>
      </c>
      <c r="AP62" s="368">
        <v>0</v>
      </c>
      <c r="AQ62" s="255" t="s">
        <v>97</v>
      </c>
      <c r="AR62" s="368">
        <v>0</v>
      </c>
      <c r="AS62" s="255" t="s">
        <v>97</v>
      </c>
      <c r="AT62" s="368">
        <v>0</v>
      </c>
      <c r="AU62" s="255" t="s">
        <v>97</v>
      </c>
      <c r="AV62" s="368">
        <v>0</v>
      </c>
      <c r="AW62" s="255" t="s">
        <v>97</v>
      </c>
      <c r="AX62" s="368">
        <v>0</v>
      </c>
      <c r="AY62" s="255" t="s">
        <v>97</v>
      </c>
      <c r="AZ62" s="344">
        <v>0</v>
      </c>
      <c r="BA62" s="344" t="s">
        <v>97</v>
      </c>
      <c r="BB62" s="368">
        <v>0</v>
      </c>
      <c r="BC62" s="255" t="s">
        <v>97</v>
      </c>
    </row>
    <row r="63" spans="1:256" s="246" customFormat="1" ht="43.35" hidden="1" customHeight="1">
      <c r="A63" s="238" t="s">
        <v>165</v>
      </c>
      <c r="B63" s="944" t="s">
        <v>166</v>
      </c>
      <c r="C63" s="252" t="s">
        <v>97</v>
      </c>
      <c r="D63" s="368">
        <v>0</v>
      </c>
      <c r="E63" s="255" t="s">
        <v>97</v>
      </c>
      <c r="F63" s="368">
        <v>0</v>
      </c>
      <c r="G63" s="255" t="s">
        <v>97</v>
      </c>
      <c r="H63" s="368">
        <v>0</v>
      </c>
      <c r="I63" s="255" t="s">
        <v>97</v>
      </c>
      <c r="J63" s="368">
        <v>0</v>
      </c>
      <c r="K63" s="255" t="s">
        <v>97</v>
      </c>
      <c r="L63" s="368">
        <v>0</v>
      </c>
      <c r="M63" s="255" t="s">
        <v>97</v>
      </c>
      <c r="N63" s="368">
        <v>0</v>
      </c>
      <c r="O63" s="255" t="s">
        <v>97</v>
      </c>
      <c r="P63" s="368">
        <v>0</v>
      </c>
      <c r="Q63" s="255" t="s">
        <v>97</v>
      </c>
      <c r="R63" s="368">
        <v>0</v>
      </c>
      <c r="S63" s="255" t="s">
        <v>97</v>
      </c>
      <c r="T63" s="368">
        <v>0</v>
      </c>
      <c r="U63" s="255" t="s">
        <v>97</v>
      </c>
      <c r="V63" s="368">
        <v>0</v>
      </c>
      <c r="W63" s="255" t="s">
        <v>97</v>
      </c>
      <c r="X63" s="368">
        <v>0</v>
      </c>
      <c r="Y63" s="403" t="s">
        <v>97</v>
      </c>
      <c r="Z63" s="368">
        <v>0</v>
      </c>
      <c r="AA63" s="255" t="s">
        <v>97</v>
      </c>
      <c r="AB63" s="344">
        <v>0</v>
      </c>
      <c r="AC63" s="255" t="s">
        <v>97</v>
      </c>
      <c r="AD63" s="368">
        <v>0</v>
      </c>
      <c r="AE63" s="255" t="s">
        <v>97</v>
      </c>
      <c r="AF63" s="368">
        <v>0</v>
      </c>
      <c r="AG63" s="255" t="s">
        <v>97</v>
      </c>
      <c r="AH63" s="368">
        <v>0</v>
      </c>
      <c r="AI63" s="255" t="s">
        <v>97</v>
      </c>
      <c r="AJ63" s="368">
        <v>0</v>
      </c>
      <c r="AK63" s="255" t="s">
        <v>97</v>
      </c>
      <c r="AL63" s="252" t="s">
        <v>97</v>
      </c>
      <c r="AM63" s="255" t="s">
        <v>97</v>
      </c>
      <c r="AN63" s="368">
        <v>0</v>
      </c>
      <c r="AO63" s="255" t="s">
        <v>97</v>
      </c>
      <c r="AP63" s="368">
        <v>0</v>
      </c>
      <c r="AQ63" s="255" t="s">
        <v>97</v>
      </c>
      <c r="AR63" s="368">
        <v>0</v>
      </c>
      <c r="AS63" s="255" t="s">
        <v>97</v>
      </c>
      <c r="AT63" s="368">
        <v>0</v>
      </c>
      <c r="AU63" s="255" t="s">
        <v>97</v>
      </c>
      <c r="AV63" s="368">
        <v>0</v>
      </c>
      <c r="AW63" s="255" t="s">
        <v>97</v>
      </c>
      <c r="AX63" s="368">
        <v>0</v>
      </c>
      <c r="AY63" s="255" t="s">
        <v>97</v>
      </c>
      <c r="AZ63" s="344">
        <v>0</v>
      </c>
      <c r="BA63" s="344" t="s">
        <v>97</v>
      </c>
      <c r="BB63" s="368">
        <v>0</v>
      </c>
      <c r="BC63" s="255" t="s">
        <v>97</v>
      </c>
    </row>
    <row r="64" spans="1:256" s="246" customFormat="1" ht="46.15" hidden="1" customHeight="1">
      <c r="A64" s="238" t="s">
        <v>167</v>
      </c>
      <c r="B64" s="944" t="s">
        <v>168</v>
      </c>
      <c r="C64" s="252" t="s">
        <v>97</v>
      </c>
      <c r="D64" s="368">
        <v>0</v>
      </c>
      <c r="E64" s="255" t="s">
        <v>97</v>
      </c>
      <c r="F64" s="368">
        <v>0</v>
      </c>
      <c r="G64" s="255" t="s">
        <v>97</v>
      </c>
      <c r="H64" s="368">
        <v>0</v>
      </c>
      <c r="I64" s="255" t="s">
        <v>97</v>
      </c>
      <c r="J64" s="368">
        <v>0</v>
      </c>
      <c r="K64" s="255" t="s">
        <v>97</v>
      </c>
      <c r="L64" s="368">
        <v>0</v>
      </c>
      <c r="M64" s="255" t="s">
        <v>97</v>
      </c>
      <c r="N64" s="368">
        <v>0</v>
      </c>
      <c r="O64" s="255" t="s">
        <v>97</v>
      </c>
      <c r="P64" s="368">
        <v>0</v>
      </c>
      <c r="Q64" s="255" t="s">
        <v>97</v>
      </c>
      <c r="R64" s="368">
        <v>0</v>
      </c>
      <c r="S64" s="255" t="s">
        <v>97</v>
      </c>
      <c r="T64" s="368">
        <v>0</v>
      </c>
      <c r="U64" s="255" t="s">
        <v>97</v>
      </c>
      <c r="V64" s="368">
        <v>0</v>
      </c>
      <c r="W64" s="255" t="s">
        <v>97</v>
      </c>
      <c r="X64" s="368">
        <v>0</v>
      </c>
      <c r="Y64" s="403" t="s">
        <v>97</v>
      </c>
      <c r="Z64" s="368">
        <v>0</v>
      </c>
      <c r="AA64" s="255" t="s">
        <v>97</v>
      </c>
      <c r="AB64" s="344">
        <v>0</v>
      </c>
      <c r="AC64" s="255" t="s">
        <v>97</v>
      </c>
      <c r="AD64" s="368">
        <v>0</v>
      </c>
      <c r="AE64" s="255" t="s">
        <v>97</v>
      </c>
      <c r="AF64" s="368">
        <v>0</v>
      </c>
      <c r="AG64" s="255" t="s">
        <v>97</v>
      </c>
      <c r="AH64" s="368">
        <v>0</v>
      </c>
      <c r="AI64" s="255" t="s">
        <v>97</v>
      </c>
      <c r="AJ64" s="368">
        <v>0</v>
      </c>
      <c r="AK64" s="255" t="s">
        <v>97</v>
      </c>
      <c r="AL64" s="252" t="s">
        <v>97</v>
      </c>
      <c r="AM64" s="255" t="s">
        <v>97</v>
      </c>
      <c r="AN64" s="368">
        <v>0</v>
      </c>
      <c r="AO64" s="255" t="s">
        <v>97</v>
      </c>
      <c r="AP64" s="368">
        <v>0</v>
      </c>
      <c r="AQ64" s="255" t="s">
        <v>97</v>
      </c>
      <c r="AR64" s="368">
        <v>0</v>
      </c>
      <c r="AS64" s="255" t="s">
        <v>97</v>
      </c>
      <c r="AT64" s="368">
        <v>0</v>
      </c>
      <c r="AU64" s="255" t="s">
        <v>97</v>
      </c>
      <c r="AV64" s="368">
        <v>0</v>
      </c>
      <c r="AW64" s="255" t="s">
        <v>97</v>
      </c>
      <c r="AX64" s="368">
        <v>0</v>
      </c>
      <c r="AY64" s="255" t="s">
        <v>97</v>
      </c>
      <c r="AZ64" s="344">
        <v>0</v>
      </c>
      <c r="BA64" s="344" t="s">
        <v>97</v>
      </c>
      <c r="BB64" s="368">
        <v>0</v>
      </c>
      <c r="BC64" s="255" t="s">
        <v>97</v>
      </c>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c r="GA64" s="288"/>
      <c r="GB64" s="288"/>
      <c r="GC64" s="288"/>
      <c r="GD64" s="288"/>
      <c r="GE64" s="288"/>
      <c r="GF64" s="288"/>
      <c r="GG64" s="288"/>
      <c r="GH64" s="288"/>
      <c r="GI64" s="288"/>
      <c r="GJ64" s="288"/>
      <c r="GK64" s="288"/>
      <c r="GL64" s="288"/>
      <c r="GM64" s="288"/>
      <c r="GN64" s="288"/>
      <c r="GO64" s="288"/>
      <c r="GP64" s="288"/>
      <c r="GQ64" s="288"/>
      <c r="GR64" s="288"/>
      <c r="GS64" s="288"/>
      <c r="GT64" s="288"/>
      <c r="GU64" s="288"/>
      <c r="GV64" s="288"/>
      <c r="GW64" s="288"/>
      <c r="GX64" s="288"/>
      <c r="GY64" s="288"/>
      <c r="GZ64" s="288"/>
      <c r="HA64" s="288"/>
      <c r="HB64" s="288"/>
      <c r="HC64" s="288"/>
      <c r="HD64" s="288"/>
      <c r="HE64" s="288"/>
      <c r="HF64" s="288"/>
      <c r="HG64" s="288"/>
      <c r="HH64" s="288"/>
      <c r="HI64" s="288"/>
      <c r="HJ64" s="288"/>
      <c r="HK64" s="288"/>
      <c r="HL64" s="288"/>
      <c r="HM64" s="288"/>
      <c r="HN64" s="288"/>
      <c r="HO64" s="288"/>
      <c r="HP64" s="288"/>
      <c r="HQ64" s="288"/>
      <c r="HR64" s="288"/>
      <c r="HS64" s="288"/>
      <c r="HT64" s="288"/>
      <c r="HU64" s="288"/>
      <c r="HV64" s="288"/>
      <c r="HW64" s="288"/>
      <c r="HX64" s="288"/>
      <c r="HY64" s="288"/>
      <c r="HZ64" s="288"/>
      <c r="IA64" s="288"/>
      <c r="IB64" s="288"/>
      <c r="IC64" s="288"/>
      <c r="ID64" s="288"/>
      <c r="IE64" s="288"/>
      <c r="IF64" s="288"/>
      <c r="IG64" s="288"/>
      <c r="IH64" s="288"/>
      <c r="II64" s="288"/>
      <c r="IJ64" s="288"/>
      <c r="IK64" s="288"/>
      <c r="IL64" s="288"/>
      <c r="IM64" s="288"/>
      <c r="IN64" s="288"/>
      <c r="IO64" s="288"/>
      <c r="IP64" s="288"/>
      <c r="IQ64" s="288"/>
      <c r="IR64" s="288"/>
      <c r="IS64" s="288"/>
      <c r="IT64" s="288"/>
      <c r="IU64" s="288"/>
      <c r="IV64" s="288"/>
    </row>
    <row r="65" spans="1:55" s="246" customFormat="1" ht="44.85" hidden="1" customHeight="1">
      <c r="A65" s="238" t="s">
        <v>169</v>
      </c>
      <c r="B65" s="944" t="s">
        <v>170</v>
      </c>
      <c r="C65" s="252" t="s">
        <v>97</v>
      </c>
      <c r="D65" s="368">
        <v>0</v>
      </c>
      <c r="E65" s="255" t="s">
        <v>97</v>
      </c>
      <c r="F65" s="368">
        <v>0</v>
      </c>
      <c r="G65" s="255" t="s">
        <v>97</v>
      </c>
      <c r="H65" s="368">
        <v>0</v>
      </c>
      <c r="I65" s="255" t="s">
        <v>97</v>
      </c>
      <c r="J65" s="368">
        <v>0</v>
      </c>
      <c r="K65" s="255" t="s">
        <v>97</v>
      </c>
      <c r="L65" s="368">
        <v>0</v>
      </c>
      <c r="M65" s="255" t="s">
        <v>97</v>
      </c>
      <c r="N65" s="368">
        <v>0</v>
      </c>
      <c r="O65" s="255" t="s">
        <v>97</v>
      </c>
      <c r="P65" s="368">
        <v>0</v>
      </c>
      <c r="Q65" s="255" t="s">
        <v>97</v>
      </c>
      <c r="R65" s="368">
        <v>0</v>
      </c>
      <c r="S65" s="255" t="s">
        <v>97</v>
      </c>
      <c r="T65" s="368">
        <v>0</v>
      </c>
      <c r="U65" s="255" t="s">
        <v>97</v>
      </c>
      <c r="V65" s="368">
        <v>0</v>
      </c>
      <c r="W65" s="255" t="s">
        <v>97</v>
      </c>
      <c r="X65" s="368">
        <v>0</v>
      </c>
      <c r="Y65" s="403" t="s">
        <v>97</v>
      </c>
      <c r="Z65" s="368">
        <v>0</v>
      </c>
      <c r="AA65" s="255" t="s">
        <v>97</v>
      </c>
      <c r="AB65" s="344">
        <v>0</v>
      </c>
      <c r="AC65" s="255" t="s">
        <v>97</v>
      </c>
      <c r="AD65" s="368">
        <v>0</v>
      </c>
      <c r="AE65" s="255" t="s">
        <v>97</v>
      </c>
      <c r="AF65" s="368">
        <v>0</v>
      </c>
      <c r="AG65" s="255" t="s">
        <v>97</v>
      </c>
      <c r="AH65" s="368">
        <v>0</v>
      </c>
      <c r="AI65" s="255" t="s">
        <v>97</v>
      </c>
      <c r="AJ65" s="368">
        <v>0</v>
      </c>
      <c r="AK65" s="255" t="s">
        <v>97</v>
      </c>
      <c r="AL65" s="252" t="s">
        <v>97</v>
      </c>
      <c r="AM65" s="255" t="s">
        <v>97</v>
      </c>
      <c r="AN65" s="368">
        <v>0</v>
      </c>
      <c r="AO65" s="255" t="s">
        <v>97</v>
      </c>
      <c r="AP65" s="368">
        <v>0</v>
      </c>
      <c r="AQ65" s="255" t="s">
        <v>97</v>
      </c>
      <c r="AR65" s="368">
        <v>0</v>
      </c>
      <c r="AS65" s="255" t="s">
        <v>97</v>
      </c>
      <c r="AT65" s="368">
        <v>0</v>
      </c>
      <c r="AU65" s="255" t="s">
        <v>97</v>
      </c>
      <c r="AV65" s="368">
        <v>0</v>
      </c>
      <c r="AW65" s="255" t="s">
        <v>97</v>
      </c>
      <c r="AX65" s="368">
        <v>0</v>
      </c>
      <c r="AY65" s="255" t="s">
        <v>97</v>
      </c>
      <c r="AZ65" s="344">
        <v>0</v>
      </c>
      <c r="BA65" s="344" t="s">
        <v>97</v>
      </c>
      <c r="BB65" s="368">
        <v>0</v>
      </c>
      <c r="BC65" s="255" t="s">
        <v>97</v>
      </c>
    </row>
    <row r="66" spans="1:55" s="246" customFormat="1" ht="51.6" hidden="1" customHeight="1">
      <c r="A66" s="238" t="s">
        <v>171</v>
      </c>
      <c r="B66" s="944" t="s">
        <v>172</v>
      </c>
      <c r="C66" s="252" t="s">
        <v>97</v>
      </c>
      <c r="D66" s="368">
        <v>0</v>
      </c>
      <c r="E66" s="255" t="s">
        <v>97</v>
      </c>
      <c r="F66" s="368">
        <v>0</v>
      </c>
      <c r="G66" s="255" t="s">
        <v>97</v>
      </c>
      <c r="H66" s="368">
        <v>0</v>
      </c>
      <c r="I66" s="255" t="s">
        <v>97</v>
      </c>
      <c r="J66" s="368">
        <v>0</v>
      </c>
      <c r="K66" s="255" t="s">
        <v>97</v>
      </c>
      <c r="L66" s="368">
        <v>0</v>
      </c>
      <c r="M66" s="255" t="s">
        <v>97</v>
      </c>
      <c r="N66" s="368">
        <v>0</v>
      </c>
      <c r="O66" s="255" t="s">
        <v>97</v>
      </c>
      <c r="P66" s="368">
        <v>0</v>
      </c>
      <c r="Q66" s="255" t="s">
        <v>97</v>
      </c>
      <c r="R66" s="368">
        <v>0</v>
      </c>
      <c r="S66" s="255" t="s">
        <v>97</v>
      </c>
      <c r="T66" s="368">
        <v>0</v>
      </c>
      <c r="U66" s="255" t="s">
        <v>97</v>
      </c>
      <c r="V66" s="368">
        <v>0</v>
      </c>
      <c r="W66" s="255" t="s">
        <v>97</v>
      </c>
      <c r="X66" s="368">
        <v>0</v>
      </c>
      <c r="Y66" s="403" t="s">
        <v>97</v>
      </c>
      <c r="Z66" s="368">
        <v>0</v>
      </c>
      <c r="AA66" s="255" t="s">
        <v>97</v>
      </c>
      <c r="AB66" s="344">
        <v>0</v>
      </c>
      <c r="AC66" s="255" t="s">
        <v>97</v>
      </c>
      <c r="AD66" s="368">
        <v>0</v>
      </c>
      <c r="AE66" s="255" t="s">
        <v>97</v>
      </c>
      <c r="AF66" s="368">
        <v>0</v>
      </c>
      <c r="AG66" s="255" t="s">
        <v>97</v>
      </c>
      <c r="AH66" s="368">
        <v>0</v>
      </c>
      <c r="AI66" s="255" t="s">
        <v>97</v>
      </c>
      <c r="AJ66" s="368">
        <v>0</v>
      </c>
      <c r="AK66" s="255" t="s">
        <v>97</v>
      </c>
      <c r="AL66" s="252" t="s">
        <v>97</v>
      </c>
      <c r="AM66" s="255" t="s">
        <v>97</v>
      </c>
      <c r="AN66" s="368">
        <v>0</v>
      </c>
      <c r="AO66" s="255" t="s">
        <v>97</v>
      </c>
      <c r="AP66" s="368">
        <v>0</v>
      </c>
      <c r="AQ66" s="255" t="s">
        <v>97</v>
      </c>
      <c r="AR66" s="368">
        <v>0</v>
      </c>
      <c r="AS66" s="255" t="s">
        <v>97</v>
      </c>
      <c r="AT66" s="368">
        <v>0</v>
      </c>
      <c r="AU66" s="255" t="s">
        <v>97</v>
      </c>
      <c r="AV66" s="368">
        <v>0</v>
      </c>
      <c r="AW66" s="255" t="s">
        <v>97</v>
      </c>
      <c r="AX66" s="368">
        <v>0</v>
      </c>
      <c r="AY66" s="255" t="s">
        <v>97</v>
      </c>
      <c r="AZ66" s="344">
        <v>0</v>
      </c>
      <c r="BA66" s="344" t="s">
        <v>97</v>
      </c>
      <c r="BB66" s="368">
        <v>0</v>
      </c>
      <c r="BC66" s="255" t="s">
        <v>97</v>
      </c>
    </row>
    <row r="67" spans="1:55" s="246" customFormat="1" ht="31.5" hidden="1">
      <c r="A67" s="238" t="s">
        <v>173</v>
      </c>
      <c r="B67" s="944" t="s">
        <v>174</v>
      </c>
      <c r="C67" s="252" t="s">
        <v>97</v>
      </c>
      <c r="D67" s="368">
        <v>0</v>
      </c>
      <c r="E67" s="255" t="s">
        <v>97</v>
      </c>
      <c r="F67" s="368">
        <v>0</v>
      </c>
      <c r="G67" s="255" t="s">
        <v>97</v>
      </c>
      <c r="H67" s="368">
        <v>0</v>
      </c>
      <c r="I67" s="255" t="s">
        <v>97</v>
      </c>
      <c r="J67" s="368">
        <v>0</v>
      </c>
      <c r="K67" s="255" t="s">
        <v>97</v>
      </c>
      <c r="L67" s="368">
        <v>0</v>
      </c>
      <c r="M67" s="255" t="s">
        <v>97</v>
      </c>
      <c r="N67" s="368">
        <v>0</v>
      </c>
      <c r="O67" s="255" t="s">
        <v>97</v>
      </c>
      <c r="P67" s="368">
        <v>0</v>
      </c>
      <c r="Q67" s="255" t="s">
        <v>97</v>
      </c>
      <c r="R67" s="368">
        <v>0</v>
      </c>
      <c r="S67" s="255" t="s">
        <v>97</v>
      </c>
      <c r="T67" s="368">
        <v>0</v>
      </c>
      <c r="U67" s="255" t="s">
        <v>97</v>
      </c>
      <c r="V67" s="368">
        <v>0</v>
      </c>
      <c r="W67" s="255" t="s">
        <v>97</v>
      </c>
      <c r="X67" s="368">
        <v>0</v>
      </c>
      <c r="Y67" s="403" t="s">
        <v>97</v>
      </c>
      <c r="Z67" s="368">
        <v>0</v>
      </c>
      <c r="AA67" s="255" t="s">
        <v>97</v>
      </c>
      <c r="AB67" s="344">
        <v>0</v>
      </c>
      <c r="AC67" s="255" t="s">
        <v>97</v>
      </c>
      <c r="AD67" s="368">
        <v>0</v>
      </c>
      <c r="AE67" s="255" t="s">
        <v>97</v>
      </c>
      <c r="AF67" s="368">
        <v>0</v>
      </c>
      <c r="AG67" s="255" t="s">
        <v>97</v>
      </c>
      <c r="AH67" s="368">
        <v>0</v>
      </c>
      <c r="AI67" s="255" t="s">
        <v>97</v>
      </c>
      <c r="AJ67" s="368">
        <v>0</v>
      </c>
      <c r="AK67" s="255" t="s">
        <v>97</v>
      </c>
      <c r="AL67" s="252" t="s">
        <v>97</v>
      </c>
      <c r="AM67" s="255" t="s">
        <v>97</v>
      </c>
      <c r="AN67" s="368">
        <v>0</v>
      </c>
      <c r="AO67" s="255" t="s">
        <v>97</v>
      </c>
      <c r="AP67" s="368">
        <v>0</v>
      </c>
      <c r="AQ67" s="255" t="s">
        <v>97</v>
      </c>
      <c r="AR67" s="368">
        <v>0</v>
      </c>
      <c r="AS67" s="255" t="s">
        <v>97</v>
      </c>
      <c r="AT67" s="368">
        <v>0</v>
      </c>
      <c r="AU67" s="255" t="s">
        <v>97</v>
      </c>
      <c r="AV67" s="368">
        <v>0</v>
      </c>
      <c r="AW67" s="255" t="s">
        <v>97</v>
      </c>
      <c r="AX67" s="368">
        <v>0</v>
      </c>
      <c r="AY67" s="255" t="s">
        <v>97</v>
      </c>
      <c r="AZ67" s="344">
        <v>0</v>
      </c>
      <c r="BA67" s="344" t="s">
        <v>97</v>
      </c>
      <c r="BB67" s="368">
        <v>0</v>
      </c>
      <c r="BC67" s="255" t="s">
        <v>97</v>
      </c>
    </row>
    <row r="68" spans="1:55" s="246" customFormat="1" ht="45" hidden="1" customHeight="1">
      <c r="A68" s="238" t="s">
        <v>175</v>
      </c>
      <c r="B68" s="944" t="s">
        <v>176</v>
      </c>
      <c r="C68" s="252" t="s">
        <v>97</v>
      </c>
      <c r="D68" s="368">
        <v>0</v>
      </c>
      <c r="E68" s="255" t="s">
        <v>97</v>
      </c>
      <c r="F68" s="368">
        <v>0</v>
      </c>
      <c r="G68" s="255" t="s">
        <v>97</v>
      </c>
      <c r="H68" s="368">
        <v>0</v>
      </c>
      <c r="I68" s="255" t="s">
        <v>97</v>
      </c>
      <c r="J68" s="368">
        <v>0</v>
      </c>
      <c r="K68" s="255" t="s">
        <v>97</v>
      </c>
      <c r="L68" s="368">
        <v>0</v>
      </c>
      <c r="M68" s="255" t="s">
        <v>97</v>
      </c>
      <c r="N68" s="368">
        <v>0</v>
      </c>
      <c r="O68" s="255" t="s">
        <v>97</v>
      </c>
      <c r="P68" s="368">
        <v>0</v>
      </c>
      <c r="Q68" s="255" t="s">
        <v>97</v>
      </c>
      <c r="R68" s="368">
        <v>0</v>
      </c>
      <c r="S68" s="255" t="s">
        <v>97</v>
      </c>
      <c r="T68" s="368">
        <v>0</v>
      </c>
      <c r="U68" s="255" t="s">
        <v>97</v>
      </c>
      <c r="V68" s="368">
        <v>0</v>
      </c>
      <c r="W68" s="255" t="s">
        <v>97</v>
      </c>
      <c r="X68" s="368">
        <v>0</v>
      </c>
      <c r="Y68" s="403" t="s">
        <v>97</v>
      </c>
      <c r="Z68" s="368">
        <v>0</v>
      </c>
      <c r="AA68" s="255" t="s">
        <v>97</v>
      </c>
      <c r="AB68" s="344">
        <v>0</v>
      </c>
      <c r="AC68" s="255" t="s">
        <v>97</v>
      </c>
      <c r="AD68" s="368">
        <v>0</v>
      </c>
      <c r="AE68" s="255" t="s">
        <v>97</v>
      </c>
      <c r="AF68" s="368">
        <v>0</v>
      </c>
      <c r="AG68" s="255" t="s">
        <v>97</v>
      </c>
      <c r="AH68" s="368">
        <v>0</v>
      </c>
      <c r="AI68" s="255" t="s">
        <v>97</v>
      </c>
      <c r="AJ68" s="368">
        <v>0</v>
      </c>
      <c r="AK68" s="255" t="s">
        <v>97</v>
      </c>
      <c r="AL68" s="252" t="s">
        <v>97</v>
      </c>
      <c r="AM68" s="255" t="s">
        <v>97</v>
      </c>
      <c r="AN68" s="368">
        <v>0</v>
      </c>
      <c r="AO68" s="255" t="s">
        <v>97</v>
      </c>
      <c r="AP68" s="368">
        <v>0</v>
      </c>
      <c r="AQ68" s="255" t="s">
        <v>97</v>
      </c>
      <c r="AR68" s="368">
        <v>0</v>
      </c>
      <c r="AS68" s="255" t="s">
        <v>97</v>
      </c>
      <c r="AT68" s="368">
        <v>0</v>
      </c>
      <c r="AU68" s="255" t="s">
        <v>97</v>
      </c>
      <c r="AV68" s="368">
        <v>0</v>
      </c>
      <c r="AW68" s="255" t="s">
        <v>97</v>
      </c>
      <c r="AX68" s="368">
        <v>0</v>
      </c>
      <c r="AY68" s="255" t="s">
        <v>97</v>
      </c>
      <c r="AZ68" s="344">
        <v>0</v>
      </c>
      <c r="BA68" s="344" t="s">
        <v>97</v>
      </c>
      <c r="BB68" s="368">
        <v>0</v>
      </c>
      <c r="BC68" s="255" t="s">
        <v>97</v>
      </c>
    </row>
    <row r="69" spans="1:55" s="246" customFormat="1" ht="47.25" hidden="1" customHeight="1">
      <c r="A69" s="238" t="s">
        <v>177</v>
      </c>
      <c r="B69" s="944" t="s">
        <v>178</v>
      </c>
      <c r="C69" s="252" t="s">
        <v>97</v>
      </c>
      <c r="D69" s="368">
        <v>0</v>
      </c>
      <c r="E69" s="255" t="s">
        <v>97</v>
      </c>
      <c r="F69" s="368">
        <v>0</v>
      </c>
      <c r="G69" s="255" t="s">
        <v>97</v>
      </c>
      <c r="H69" s="368">
        <v>0</v>
      </c>
      <c r="I69" s="255" t="s">
        <v>97</v>
      </c>
      <c r="J69" s="368">
        <v>0</v>
      </c>
      <c r="K69" s="255" t="s">
        <v>97</v>
      </c>
      <c r="L69" s="368">
        <v>0</v>
      </c>
      <c r="M69" s="255" t="s">
        <v>97</v>
      </c>
      <c r="N69" s="368">
        <v>0</v>
      </c>
      <c r="O69" s="255" t="s">
        <v>97</v>
      </c>
      <c r="P69" s="368">
        <v>0</v>
      </c>
      <c r="Q69" s="255" t="s">
        <v>97</v>
      </c>
      <c r="R69" s="368">
        <v>0</v>
      </c>
      <c r="S69" s="255" t="s">
        <v>97</v>
      </c>
      <c r="T69" s="368">
        <v>0</v>
      </c>
      <c r="U69" s="255" t="s">
        <v>97</v>
      </c>
      <c r="V69" s="368">
        <v>0</v>
      </c>
      <c r="W69" s="255" t="s">
        <v>97</v>
      </c>
      <c r="X69" s="368">
        <v>0</v>
      </c>
      <c r="Y69" s="403" t="s">
        <v>97</v>
      </c>
      <c r="Z69" s="368">
        <v>0</v>
      </c>
      <c r="AA69" s="255" t="s">
        <v>97</v>
      </c>
      <c r="AB69" s="344">
        <v>0</v>
      </c>
      <c r="AC69" s="255" t="s">
        <v>97</v>
      </c>
      <c r="AD69" s="368">
        <v>0</v>
      </c>
      <c r="AE69" s="255" t="s">
        <v>97</v>
      </c>
      <c r="AF69" s="368">
        <v>0</v>
      </c>
      <c r="AG69" s="255" t="s">
        <v>97</v>
      </c>
      <c r="AH69" s="368">
        <v>0</v>
      </c>
      <c r="AI69" s="255" t="s">
        <v>97</v>
      </c>
      <c r="AJ69" s="368">
        <v>0</v>
      </c>
      <c r="AK69" s="255" t="s">
        <v>97</v>
      </c>
      <c r="AL69" s="252" t="s">
        <v>97</v>
      </c>
      <c r="AM69" s="255" t="s">
        <v>97</v>
      </c>
      <c r="AN69" s="368">
        <v>0</v>
      </c>
      <c r="AO69" s="255" t="s">
        <v>97</v>
      </c>
      <c r="AP69" s="368">
        <v>0</v>
      </c>
      <c r="AQ69" s="255" t="s">
        <v>97</v>
      </c>
      <c r="AR69" s="368">
        <v>0</v>
      </c>
      <c r="AS69" s="255" t="s">
        <v>97</v>
      </c>
      <c r="AT69" s="368">
        <v>0</v>
      </c>
      <c r="AU69" s="255" t="s">
        <v>97</v>
      </c>
      <c r="AV69" s="368">
        <v>0</v>
      </c>
      <c r="AW69" s="255" t="s">
        <v>97</v>
      </c>
      <c r="AX69" s="368">
        <v>0</v>
      </c>
      <c r="AY69" s="255" t="s">
        <v>97</v>
      </c>
      <c r="AZ69" s="344">
        <v>0</v>
      </c>
      <c r="BA69" s="344" t="s">
        <v>97</v>
      </c>
      <c r="BB69" s="368">
        <v>0</v>
      </c>
      <c r="BC69" s="255" t="s">
        <v>97</v>
      </c>
    </row>
    <row r="70" spans="1:55" s="246" customFormat="1" ht="46.35" hidden="1" customHeight="1">
      <c r="A70" s="238" t="s">
        <v>179</v>
      </c>
      <c r="B70" s="944" t="s">
        <v>180</v>
      </c>
      <c r="C70" s="252" t="s">
        <v>97</v>
      </c>
      <c r="D70" s="368">
        <v>0</v>
      </c>
      <c r="E70" s="255" t="s">
        <v>97</v>
      </c>
      <c r="F70" s="368">
        <v>0</v>
      </c>
      <c r="G70" s="255" t="s">
        <v>97</v>
      </c>
      <c r="H70" s="368">
        <v>0</v>
      </c>
      <c r="I70" s="255" t="s">
        <v>97</v>
      </c>
      <c r="J70" s="368">
        <v>0</v>
      </c>
      <c r="K70" s="255" t="s">
        <v>97</v>
      </c>
      <c r="L70" s="368">
        <v>0</v>
      </c>
      <c r="M70" s="255" t="s">
        <v>97</v>
      </c>
      <c r="N70" s="368">
        <v>0</v>
      </c>
      <c r="O70" s="255" t="s">
        <v>97</v>
      </c>
      <c r="P70" s="368">
        <v>0</v>
      </c>
      <c r="Q70" s="255" t="s">
        <v>97</v>
      </c>
      <c r="R70" s="368">
        <v>0</v>
      </c>
      <c r="S70" s="255" t="s">
        <v>97</v>
      </c>
      <c r="T70" s="368">
        <v>0</v>
      </c>
      <c r="U70" s="255" t="s">
        <v>97</v>
      </c>
      <c r="V70" s="368">
        <v>0</v>
      </c>
      <c r="W70" s="255" t="s">
        <v>97</v>
      </c>
      <c r="X70" s="368">
        <v>0</v>
      </c>
      <c r="Y70" s="403" t="s">
        <v>97</v>
      </c>
      <c r="Z70" s="368">
        <v>0</v>
      </c>
      <c r="AA70" s="255" t="s">
        <v>97</v>
      </c>
      <c r="AB70" s="344">
        <v>0</v>
      </c>
      <c r="AC70" s="255" t="s">
        <v>97</v>
      </c>
      <c r="AD70" s="368">
        <v>0</v>
      </c>
      <c r="AE70" s="255" t="s">
        <v>97</v>
      </c>
      <c r="AF70" s="368">
        <v>0</v>
      </c>
      <c r="AG70" s="255" t="s">
        <v>97</v>
      </c>
      <c r="AH70" s="368">
        <v>0</v>
      </c>
      <c r="AI70" s="255" t="s">
        <v>97</v>
      </c>
      <c r="AJ70" s="368">
        <v>0</v>
      </c>
      <c r="AK70" s="255" t="s">
        <v>97</v>
      </c>
      <c r="AL70" s="252" t="s">
        <v>97</v>
      </c>
      <c r="AM70" s="255" t="s">
        <v>97</v>
      </c>
      <c r="AN70" s="368">
        <v>0</v>
      </c>
      <c r="AO70" s="255" t="s">
        <v>97</v>
      </c>
      <c r="AP70" s="368">
        <v>0</v>
      </c>
      <c r="AQ70" s="255" t="s">
        <v>97</v>
      </c>
      <c r="AR70" s="368">
        <v>0</v>
      </c>
      <c r="AS70" s="255" t="s">
        <v>97</v>
      </c>
      <c r="AT70" s="368">
        <v>0</v>
      </c>
      <c r="AU70" s="255" t="s">
        <v>97</v>
      </c>
      <c r="AV70" s="368">
        <v>0</v>
      </c>
      <c r="AW70" s="255" t="s">
        <v>97</v>
      </c>
      <c r="AX70" s="368">
        <v>0</v>
      </c>
      <c r="AY70" s="255" t="s">
        <v>97</v>
      </c>
      <c r="AZ70" s="344">
        <v>0</v>
      </c>
      <c r="BA70" s="344" t="s">
        <v>97</v>
      </c>
      <c r="BB70" s="368">
        <v>0</v>
      </c>
      <c r="BC70" s="255" t="s">
        <v>97</v>
      </c>
    </row>
    <row r="71" spans="1:55" s="347" customFormat="1" ht="58.35" hidden="1" customHeight="1">
      <c r="A71" s="312" t="s">
        <v>181</v>
      </c>
      <c r="B71" s="313" t="s">
        <v>182</v>
      </c>
      <c r="C71" s="319" t="s">
        <v>97</v>
      </c>
      <c r="D71" s="368">
        <v>0</v>
      </c>
      <c r="E71" s="255" t="s">
        <v>97</v>
      </c>
      <c r="F71" s="368">
        <v>0</v>
      </c>
      <c r="G71" s="255" t="s">
        <v>97</v>
      </c>
      <c r="H71" s="368">
        <v>0</v>
      </c>
      <c r="I71" s="255" t="s">
        <v>97</v>
      </c>
      <c r="J71" s="368">
        <v>0</v>
      </c>
      <c r="K71" s="255" t="s">
        <v>97</v>
      </c>
      <c r="L71" s="368">
        <v>0</v>
      </c>
      <c r="M71" s="255" t="s">
        <v>97</v>
      </c>
      <c r="N71" s="368">
        <v>0</v>
      </c>
      <c r="O71" s="255" t="s">
        <v>97</v>
      </c>
      <c r="P71" s="368">
        <v>0</v>
      </c>
      <c r="Q71" s="255" t="s">
        <v>97</v>
      </c>
      <c r="R71" s="368">
        <v>0</v>
      </c>
      <c r="S71" s="255" t="s">
        <v>97</v>
      </c>
      <c r="T71" s="368">
        <v>0</v>
      </c>
      <c r="U71" s="255" t="s">
        <v>97</v>
      </c>
      <c r="V71" s="368">
        <v>0</v>
      </c>
      <c r="W71" s="255" t="s">
        <v>97</v>
      </c>
      <c r="X71" s="368">
        <v>0</v>
      </c>
      <c r="Y71" s="403" t="s">
        <v>97</v>
      </c>
      <c r="Z71" s="368">
        <v>0</v>
      </c>
      <c r="AA71" s="255" t="s">
        <v>97</v>
      </c>
      <c r="AB71" s="344">
        <v>0</v>
      </c>
      <c r="AC71" s="255" t="s">
        <v>97</v>
      </c>
      <c r="AD71" s="368">
        <v>0</v>
      </c>
      <c r="AE71" s="255" t="s">
        <v>97</v>
      </c>
      <c r="AF71" s="368">
        <v>0</v>
      </c>
      <c r="AG71" s="255" t="s">
        <v>97</v>
      </c>
      <c r="AH71" s="368">
        <v>0</v>
      </c>
      <c r="AI71" s="255" t="s">
        <v>97</v>
      </c>
      <c r="AJ71" s="368">
        <v>0</v>
      </c>
      <c r="AK71" s="255" t="s">
        <v>97</v>
      </c>
      <c r="AL71" s="319" t="s">
        <v>97</v>
      </c>
      <c r="AM71" s="255" t="s">
        <v>97</v>
      </c>
      <c r="AN71" s="368">
        <v>0</v>
      </c>
      <c r="AO71" s="255" t="s">
        <v>97</v>
      </c>
      <c r="AP71" s="368">
        <v>0</v>
      </c>
      <c r="AQ71" s="255" t="s">
        <v>97</v>
      </c>
      <c r="AR71" s="368">
        <v>0</v>
      </c>
      <c r="AS71" s="255" t="s">
        <v>97</v>
      </c>
      <c r="AT71" s="368">
        <v>0</v>
      </c>
      <c r="AU71" s="255" t="s">
        <v>97</v>
      </c>
      <c r="AV71" s="368">
        <v>0</v>
      </c>
      <c r="AW71" s="255" t="s">
        <v>97</v>
      </c>
      <c r="AX71" s="368">
        <v>0</v>
      </c>
      <c r="AY71" s="255" t="s">
        <v>97</v>
      </c>
      <c r="AZ71" s="346">
        <f>AZ76</f>
        <v>0</v>
      </c>
      <c r="BA71" s="344" t="s">
        <v>97</v>
      </c>
      <c r="BB71" s="368">
        <v>0</v>
      </c>
      <c r="BC71" s="255" t="s">
        <v>97</v>
      </c>
    </row>
    <row r="72" spans="1:55" s="246" customFormat="1" ht="31.5" hidden="1">
      <c r="A72" s="238" t="s">
        <v>183</v>
      </c>
      <c r="B72" s="944" t="s">
        <v>184</v>
      </c>
      <c r="C72" s="252" t="s">
        <v>97</v>
      </c>
      <c r="D72" s="368">
        <v>0</v>
      </c>
      <c r="E72" s="255" t="s">
        <v>97</v>
      </c>
      <c r="F72" s="368">
        <v>0</v>
      </c>
      <c r="G72" s="255" t="s">
        <v>97</v>
      </c>
      <c r="H72" s="368">
        <v>0</v>
      </c>
      <c r="I72" s="255" t="s">
        <v>97</v>
      </c>
      <c r="J72" s="368">
        <v>0</v>
      </c>
      <c r="K72" s="255" t="s">
        <v>97</v>
      </c>
      <c r="L72" s="368">
        <v>0</v>
      </c>
      <c r="M72" s="255" t="s">
        <v>97</v>
      </c>
      <c r="N72" s="368">
        <v>0</v>
      </c>
      <c r="O72" s="255" t="s">
        <v>97</v>
      </c>
      <c r="P72" s="368">
        <v>0</v>
      </c>
      <c r="Q72" s="255" t="s">
        <v>97</v>
      </c>
      <c r="R72" s="368">
        <v>0</v>
      </c>
      <c r="S72" s="255" t="s">
        <v>97</v>
      </c>
      <c r="T72" s="368">
        <v>0</v>
      </c>
      <c r="U72" s="255" t="s">
        <v>97</v>
      </c>
      <c r="V72" s="368">
        <v>0</v>
      </c>
      <c r="W72" s="255" t="s">
        <v>97</v>
      </c>
      <c r="X72" s="368">
        <v>0</v>
      </c>
      <c r="Y72" s="403" t="s">
        <v>97</v>
      </c>
      <c r="Z72" s="368">
        <v>0</v>
      </c>
      <c r="AA72" s="255" t="s">
        <v>97</v>
      </c>
      <c r="AB72" s="344">
        <v>0</v>
      </c>
      <c r="AC72" s="255" t="s">
        <v>97</v>
      </c>
      <c r="AD72" s="368">
        <v>0</v>
      </c>
      <c r="AE72" s="255" t="s">
        <v>97</v>
      </c>
      <c r="AF72" s="368">
        <v>0</v>
      </c>
      <c r="AG72" s="255" t="s">
        <v>97</v>
      </c>
      <c r="AH72" s="368">
        <v>0</v>
      </c>
      <c r="AI72" s="255" t="s">
        <v>97</v>
      </c>
      <c r="AJ72" s="368">
        <v>0</v>
      </c>
      <c r="AK72" s="255" t="s">
        <v>97</v>
      </c>
      <c r="AL72" s="252" t="s">
        <v>97</v>
      </c>
      <c r="AM72" s="255" t="s">
        <v>97</v>
      </c>
      <c r="AN72" s="368">
        <v>0</v>
      </c>
      <c r="AO72" s="255" t="s">
        <v>97</v>
      </c>
      <c r="AP72" s="368">
        <v>0</v>
      </c>
      <c r="AQ72" s="255" t="s">
        <v>97</v>
      </c>
      <c r="AR72" s="368">
        <v>0</v>
      </c>
      <c r="AS72" s="255" t="s">
        <v>97</v>
      </c>
      <c r="AT72" s="368">
        <v>0</v>
      </c>
      <c r="AU72" s="255" t="s">
        <v>97</v>
      </c>
      <c r="AV72" s="368">
        <v>0</v>
      </c>
      <c r="AW72" s="255" t="s">
        <v>97</v>
      </c>
      <c r="AX72" s="368">
        <v>0</v>
      </c>
      <c r="AY72" s="255" t="s">
        <v>97</v>
      </c>
      <c r="AZ72" s="344">
        <v>0</v>
      </c>
      <c r="BA72" s="344" t="s">
        <v>97</v>
      </c>
      <c r="BB72" s="368">
        <v>0</v>
      </c>
      <c r="BC72" s="255" t="s">
        <v>97</v>
      </c>
    </row>
    <row r="73" spans="1:55" s="246" customFormat="1" ht="31.5" hidden="1">
      <c r="A73" s="238" t="s">
        <v>185</v>
      </c>
      <c r="B73" s="944" t="s">
        <v>186</v>
      </c>
      <c r="C73" s="252" t="s">
        <v>97</v>
      </c>
      <c r="D73" s="368">
        <v>0</v>
      </c>
      <c r="E73" s="255" t="s">
        <v>97</v>
      </c>
      <c r="F73" s="368">
        <v>0</v>
      </c>
      <c r="G73" s="255" t="s">
        <v>97</v>
      </c>
      <c r="H73" s="368">
        <v>0</v>
      </c>
      <c r="I73" s="255" t="s">
        <v>97</v>
      </c>
      <c r="J73" s="368">
        <v>0</v>
      </c>
      <c r="K73" s="255" t="s">
        <v>97</v>
      </c>
      <c r="L73" s="368">
        <v>0</v>
      </c>
      <c r="M73" s="255" t="s">
        <v>97</v>
      </c>
      <c r="N73" s="368">
        <v>0</v>
      </c>
      <c r="O73" s="255" t="s">
        <v>97</v>
      </c>
      <c r="P73" s="368">
        <v>0</v>
      </c>
      <c r="Q73" s="255" t="s">
        <v>97</v>
      </c>
      <c r="R73" s="368">
        <v>0</v>
      </c>
      <c r="S73" s="255" t="s">
        <v>97</v>
      </c>
      <c r="T73" s="368">
        <v>0</v>
      </c>
      <c r="U73" s="255" t="s">
        <v>97</v>
      </c>
      <c r="V73" s="368">
        <v>0</v>
      </c>
      <c r="W73" s="255" t="s">
        <v>97</v>
      </c>
      <c r="X73" s="368">
        <v>0</v>
      </c>
      <c r="Y73" s="403" t="s">
        <v>97</v>
      </c>
      <c r="Z73" s="368">
        <v>0</v>
      </c>
      <c r="AA73" s="255" t="s">
        <v>97</v>
      </c>
      <c r="AB73" s="344">
        <v>0</v>
      </c>
      <c r="AC73" s="255" t="s">
        <v>97</v>
      </c>
      <c r="AD73" s="368">
        <v>0</v>
      </c>
      <c r="AE73" s="255" t="s">
        <v>97</v>
      </c>
      <c r="AF73" s="368">
        <v>0</v>
      </c>
      <c r="AG73" s="255" t="s">
        <v>97</v>
      </c>
      <c r="AH73" s="368">
        <v>0</v>
      </c>
      <c r="AI73" s="255" t="s">
        <v>97</v>
      </c>
      <c r="AJ73" s="368">
        <v>0</v>
      </c>
      <c r="AK73" s="255" t="s">
        <v>97</v>
      </c>
      <c r="AL73" s="252" t="s">
        <v>97</v>
      </c>
      <c r="AM73" s="255" t="s">
        <v>97</v>
      </c>
      <c r="AN73" s="368">
        <v>0</v>
      </c>
      <c r="AO73" s="255" t="s">
        <v>97</v>
      </c>
      <c r="AP73" s="368">
        <v>0</v>
      </c>
      <c r="AQ73" s="255" t="s">
        <v>97</v>
      </c>
      <c r="AR73" s="368">
        <v>0</v>
      </c>
      <c r="AS73" s="255" t="s">
        <v>97</v>
      </c>
      <c r="AT73" s="368">
        <v>0</v>
      </c>
      <c r="AU73" s="255" t="s">
        <v>97</v>
      </c>
      <c r="AV73" s="368">
        <v>0</v>
      </c>
      <c r="AW73" s="255" t="s">
        <v>97</v>
      </c>
      <c r="AX73" s="368">
        <v>0</v>
      </c>
      <c r="AY73" s="255" t="s">
        <v>97</v>
      </c>
      <c r="AZ73" s="344">
        <v>0</v>
      </c>
      <c r="BA73" s="344" t="s">
        <v>97</v>
      </c>
      <c r="BB73" s="368">
        <v>0</v>
      </c>
      <c r="BC73" s="255" t="s">
        <v>97</v>
      </c>
    </row>
    <row r="74" spans="1:55" s="246" customFormat="1" ht="31.5" hidden="1" customHeight="1">
      <c r="A74" s="238" t="s">
        <v>187</v>
      </c>
      <c r="B74" s="944" t="s">
        <v>188</v>
      </c>
      <c r="C74" s="252" t="s">
        <v>97</v>
      </c>
      <c r="D74" s="368">
        <v>0</v>
      </c>
      <c r="E74" s="255" t="s">
        <v>97</v>
      </c>
      <c r="F74" s="368">
        <v>0</v>
      </c>
      <c r="G74" s="255" t="s">
        <v>97</v>
      </c>
      <c r="H74" s="368">
        <v>0</v>
      </c>
      <c r="I74" s="255" t="s">
        <v>97</v>
      </c>
      <c r="J74" s="368">
        <v>0</v>
      </c>
      <c r="K74" s="255" t="s">
        <v>97</v>
      </c>
      <c r="L74" s="368">
        <v>0</v>
      </c>
      <c r="M74" s="255" t="s">
        <v>97</v>
      </c>
      <c r="N74" s="368">
        <v>0</v>
      </c>
      <c r="O74" s="255" t="s">
        <v>97</v>
      </c>
      <c r="P74" s="368">
        <v>0</v>
      </c>
      <c r="Q74" s="255" t="s">
        <v>97</v>
      </c>
      <c r="R74" s="368">
        <v>0</v>
      </c>
      <c r="S74" s="255" t="s">
        <v>97</v>
      </c>
      <c r="T74" s="368">
        <v>0</v>
      </c>
      <c r="U74" s="255" t="s">
        <v>97</v>
      </c>
      <c r="V74" s="368">
        <v>0</v>
      </c>
      <c r="W74" s="255" t="s">
        <v>97</v>
      </c>
      <c r="X74" s="368">
        <v>0</v>
      </c>
      <c r="Y74" s="403" t="s">
        <v>97</v>
      </c>
      <c r="Z74" s="368">
        <v>0</v>
      </c>
      <c r="AA74" s="255" t="s">
        <v>97</v>
      </c>
      <c r="AB74" s="344">
        <v>0</v>
      </c>
      <c r="AC74" s="255" t="s">
        <v>97</v>
      </c>
      <c r="AD74" s="368">
        <v>0</v>
      </c>
      <c r="AE74" s="255" t="s">
        <v>97</v>
      </c>
      <c r="AF74" s="368">
        <v>0</v>
      </c>
      <c r="AG74" s="255" t="s">
        <v>97</v>
      </c>
      <c r="AH74" s="368">
        <v>0</v>
      </c>
      <c r="AI74" s="255" t="s">
        <v>97</v>
      </c>
      <c r="AJ74" s="368">
        <v>0</v>
      </c>
      <c r="AK74" s="255" t="s">
        <v>97</v>
      </c>
      <c r="AL74" s="252" t="s">
        <v>97</v>
      </c>
      <c r="AM74" s="255" t="s">
        <v>97</v>
      </c>
      <c r="AN74" s="368">
        <v>0</v>
      </c>
      <c r="AO74" s="255" t="s">
        <v>97</v>
      </c>
      <c r="AP74" s="368">
        <v>0</v>
      </c>
      <c r="AQ74" s="255" t="s">
        <v>97</v>
      </c>
      <c r="AR74" s="368">
        <v>0</v>
      </c>
      <c r="AS74" s="255" t="s">
        <v>97</v>
      </c>
      <c r="AT74" s="368">
        <v>0</v>
      </c>
      <c r="AU74" s="255" t="s">
        <v>97</v>
      </c>
      <c r="AV74" s="368">
        <v>0</v>
      </c>
      <c r="AW74" s="255" t="s">
        <v>97</v>
      </c>
      <c r="AX74" s="368">
        <v>0</v>
      </c>
      <c r="AY74" s="255" t="s">
        <v>97</v>
      </c>
      <c r="AZ74" s="344">
        <f>AX77</f>
        <v>0</v>
      </c>
      <c r="BA74" s="344" t="s">
        <v>97</v>
      </c>
      <c r="BB74" s="368">
        <v>0</v>
      </c>
      <c r="BC74" s="255" t="s">
        <v>97</v>
      </c>
    </row>
    <row r="75" spans="1:55" s="246" customFormat="1" ht="31.5" hidden="1">
      <c r="A75" s="238" t="s">
        <v>189</v>
      </c>
      <c r="B75" s="320" t="s">
        <v>190</v>
      </c>
      <c r="C75" s="252" t="s">
        <v>97</v>
      </c>
      <c r="D75" s="368">
        <v>0</v>
      </c>
      <c r="E75" s="255" t="s">
        <v>97</v>
      </c>
      <c r="F75" s="368">
        <v>0</v>
      </c>
      <c r="G75" s="255" t="s">
        <v>97</v>
      </c>
      <c r="H75" s="368">
        <v>0</v>
      </c>
      <c r="I75" s="255" t="s">
        <v>97</v>
      </c>
      <c r="J75" s="368">
        <v>0</v>
      </c>
      <c r="K75" s="255" t="s">
        <v>97</v>
      </c>
      <c r="L75" s="368">
        <v>0</v>
      </c>
      <c r="M75" s="255" t="s">
        <v>97</v>
      </c>
      <c r="N75" s="368">
        <v>0</v>
      </c>
      <c r="O75" s="255" t="s">
        <v>97</v>
      </c>
      <c r="P75" s="368">
        <v>0</v>
      </c>
      <c r="Q75" s="255" t="s">
        <v>97</v>
      </c>
      <c r="R75" s="368">
        <v>0</v>
      </c>
      <c r="S75" s="255" t="s">
        <v>97</v>
      </c>
      <c r="T75" s="368">
        <v>0</v>
      </c>
      <c r="U75" s="255" t="s">
        <v>97</v>
      </c>
      <c r="V75" s="368">
        <v>0</v>
      </c>
      <c r="W75" s="255" t="s">
        <v>97</v>
      </c>
      <c r="X75" s="368">
        <v>0</v>
      </c>
      <c r="Y75" s="403" t="s">
        <v>97</v>
      </c>
      <c r="Z75" s="368">
        <v>0</v>
      </c>
      <c r="AA75" s="255" t="s">
        <v>97</v>
      </c>
      <c r="AB75" s="344">
        <v>0</v>
      </c>
      <c r="AC75" s="255" t="s">
        <v>97</v>
      </c>
      <c r="AD75" s="368">
        <v>0</v>
      </c>
      <c r="AE75" s="255" t="s">
        <v>97</v>
      </c>
      <c r="AF75" s="368">
        <v>0</v>
      </c>
      <c r="AG75" s="255" t="s">
        <v>97</v>
      </c>
      <c r="AH75" s="368">
        <v>0</v>
      </c>
      <c r="AI75" s="255" t="s">
        <v>97</v>
      </c>
      <c r="AJ75" s="368">
        <v>0</v>
      </c>
      <c r="AK75" s="255" t="s">
        <v>97</v>
      </c>
      <c r="AL75" s="252" t="s">
        <v>97</v>
      </c>
      <c r="AM75" s="255" t="s">
        <v>97</v>
      </c>
      <c r="AN75" s="368">
        <v>0</v>
      </c>
      <c r="AO75" s="255" t="s">
        <v>97</v>
      </c>
      <c r="AP75" s="368">
        <v>0</v>
      </c>
      <c r="AQ75" s="255" t="s">
        <v>97</v>
      </c>
      <c r="AR75" s="368">
        <v>0</v>
      </c>
      <c r="AS75" s="255" t="s">
        <v>97</v>
      </c>
      <c r="AT75" s="368">
        <v>0</v>
      </c>
      <c r="AU75" s="255" t="s">
        <v>97</v>
      </c>
      <c r="AV75" s="368">
        <v>0</v>
      </c>
      <c r="AW75" s="255" t="s">
        <v>97</v>
      </c>
      <c r="AX75" s="368">
        <v>0</v>
      </c>
      <c r="AY75" s="255" t="s">
        <v>97</v>
      </c>
      <c r="AZ75" s="344">
        <v>0</v>
      </c>
      <c r="BA75" s="344" t="s">
        <v>97</v>
      </c>
      <c r="BB75" s="368">
        <v>0</v>
      </c>
      <c r="BC75" s="255" t="s">
        <v>97</v>
      </c>
    </row>
    <row r="76" spans="1:55" s="246" customFormat="1" ht="19.350000000000001" hidden="1" customHeight="1">
      <c r="A76" s="238" t="s">
        <v>191</v>
      </c>
      <c r="B76" s="320" t="s">
        <v>192</v>
      </c>
      <c r="C76" s="252" t="s">
        <v>97</v>
      </c>
      <c r="D76" s="368">
        <v>0</v>
      </c>
      <c r="E76" s="255" t="s">
        <v>97</v>
      </c>
      <c r="F76" s="368">
        <v>0</v>
      </c>
      <c r="G76" s="255" t="s">
        <v>97</v>
      </c>
      <c r="H76" s="368">
        <v>0</v>
      </c>
      <c r="I76" s="255" t="s">
        <v>97</v>
      </c>
      <c r="J76" s="368">
        <v>0</v>
      </c>
      <c r="K76" s="255" t="s">
        <v>97</v>
      </c>
      <c r="L76" s="368">
        <v>0</v>
      </c>
      <c r="M76" s="255" t="s">
        <v>97</v>
      </c>
      <c r="N76" s="368">
        <v>0</v>
      </c>
      <c r="O76" s="255" t="s">
        <v>97</v>
      </c>
      <c r="P76" s="368">
        <v>0</v>
      </c>
      <c r="Q76" s="255" t="s">
        <v>97</v>
      </c>
      <c r="R76" s="368">
        <v>0</v>
      </c>
      <c r="S76" s="255" t="s">
        <v>97</v>
      </c>
      <c r="T76" s="368">
        <v>0</v>
      </c>
      <c r="U76" s="255" t="s">
        <v>97</v>
      </c>
      <c r="V76" s="368">
        <v>0</v>
      </c>
      <c r="W76" s="255" t="s">
        <v>97</v>
      </c>
      <c r="X76" s="368">
        <v>0</v>
      </c>
      <c r="Y76" s="403" t="s">
        <v>97</v>
      </c>
      <c r="Z76" s="368">
        <v>0</v>
      </c>
      <c r="AA76" s="255" t="s">
        <v>97</v>
      </c>
      <c r="AB76" s="344">
        <v>0</v>
      </c>
      <c r="AC76" s="255" t="s">
        <v>97</v>
      </c>
      <c r="AD76" s="368">
        <v>0</v>
      </c>
      <c r="AE76" s="255" t="s">
        <v>97</v>
      </c>
      <c r="AF76" s="368">
        <v>0</v>
      </c>
      <c r="AG76" s="255" t="s">
        <v>97</v>
      </c>
      <c r="AH76" s="368">
        <v>0</v>
      </c>
      <c r="AI76" s="255" t="s">
        <v>97</v>
      </c>
      <c r="AJ76" s="368">
        <v>0</v>
      </c>
      <c r="AK76" s="255" t="s">
        <v>97</v>
      </c>
      <c r="AL76" s="252" t="s">
        <v>97</v>
      </c>
      <c r="AM76" s="255" t="s">
        <v>97</v>
      </c>
      <c r="AN76" s="368">
        <v>0</v>
      </c>
      <c r="AO76" s="255" t="s">
        <v>97</v>
      </c>
      <c r="AP76" s="368">
        <v>0</v>
      </c>
      <c r="AQ76" s="255" t="s">
        <v>97</v>
      </c>
      <c r="AR76" s="368">
        <v>0</v>
      </c>
      <c r="AS76" s="255" t="s">
        <v>97</v>
      </c>
      <c r="AT76" s="368">
        <v>0</v>
      </c>
      <c r="AU76" s="255" t="s">
        <v>97</v>
      </c>
      <c r="AV76" s="368">
        <v>0</v>
      </c>
      <c r="AW76" s="255" t="s">
        <v>97</v>
      </c>
      <c r="AX76" s="368">
        <v>0</v>
      </c>
      <c r="AY76" s="255" t="s">
        <v>97</v>
      </c>
      <c r="AZ76" s="134">
        <v>0</v>
      </c>
      <c r="BA76" s="344" t="s">
        <v>97</v>
      </c>
      <c r="BB76" s="368">
        <v>0</v>
      </c>
      <c r="BC76" s="255" t="s">
        <v>97</v>
      </c>
    </row>
    <row r="77" spans="1:55" s="246" customFormat="1" ht="23.85" hidden="1" customHeight="1">
      <c r="D77" s="368">
        <v>0</v>
      </c>
      <c r="E77" s="255" t="s">
        <v>97</v>
      </c>
      <c r="F77" s="368">
        <v>0</v>
      </c>
      <c r="G77" s="255" t="s">
        <v>97</v>
      </c>
      <c r="H77" s="368">
        <v>0</v>
      </c>
      <c r="I77" s="255" t="s">
        <v>97</v>
      </c>
      <c r="J77" s="368">
        <v>0</v>
      </c>
      <c r="K77" s="255" t="s">
        <v>97</v>
      </c>
      <c r="L77" s="368">
        <v>0</v>
      </c>
      <c r="M77" s="255" t="s">
        <v>97</v>
      </c>
      <c r="N77" s="368">
        <v>0</v>
      </c>
      <c r="O77" s="255" t="s">
        <v>97</v>
      </c>
      <c r="P77" s="368">
        <v>0</v>
      </c>
      <c r="Q77" s="255" t="s">
        <v>97</v>
      </c>
      <c r="R77" s="368">
        <v>0</v>
      </c>
      <c r="S77" s="255" t="s">
        <v>97</v>
      </c>
      <c r="T77" s="368">
        <v>0</v>
      </c>
      <c r="U77" s="255" t="s">
        <v>97</v>
      </c>
      <c r="V77" s="368">
        <v>0</v>
      </c>
      <c r="W77" s="255" t="s">
        <v>97</v>
      </c>
      <c r="X77" s="368">
        <v>0</v>
      </c>
      <c r="Y77" s="403" t="s">
        <v>97</v>
      </c>
      <c r="Z77" s="368">
        <v>0</v>
      </c>
      <c r="AA77" s="255" t="s">
        <v>97</v>
      </c>
      <c r="AB77" s="344">
        <v>0</v>
      </c>
      <c r="AC77" s="255" t="s">
        <v>97</v>
      </c>
      <c r="AD77" s="368">
        <v>0</v>
      </c>
      <c r="AE77" s="255" t="s">
        <v>97</v>
      </c>
      <c r="AF77" s="368">
        <v>0</v>
      </c>
      <c r="AG77" s="255" t="s">
        <v>97</v>
      </c>
      <c r="AH77" s="368">
        <v>0</v>
      </c>
      <c r="AI77" s="255" t="s">
        <v>97</v>
      </c>
      <c r="AJ77" s="368">
        <v>0</v>
      </c>
      <c r="AK77" s="255" t="s">
        <v>97</v>
      </c>
      <c r="AM77" s="255" t="s">
        <v>97</v>
      </c>
      <c r="AN77" s="368">
        <v>0</v>
      </c>
      <c r="AO77" s="255" t="s">
        <v>97</v>
      </c>
      <c r="AP77" s="368">
        <v>0</v>
      </c>
      <c r="AQ77" s="255" t="s">
        <v>97</v>
      </c>
      <c r="AR77" s="368">
        <v>0</v>
      </c>
      <c r="AS77" s="255" t="s">
        <v>97</v>
      </c>
      <c r="AT77" s="368">
        <v>0</v>
      </c>
      <c r="AU77" s="255" t="s">
        <v>97</v>
      </c>
      <c r="AV77" s="368">
        <v>0</v>
      </c>
      <c r="AW77" s="255" t="s">
        <v>97</v>
      </c>
      <c r="AX77" s="368">
        <v>0</v>
      </c>
      <c r="AY77" s="255" t="s">
        <v>97</v>
      </c>
      <c r="BA77" s="344" t="s">
        <v>97</v>
      </c>
      <c r="BB77" s="368">
        <v>0</v>
      </c>
      <c r="BC77" s="255" t="s">
        <v>97</v>
      </c>
    </row>
    <row r="78" spans="1:55" s="246" customFormat="1" ht="48" hidden="1" customHeight="1">
      <c r="D78" s="368">
        <v>0</v>
      </c>
      <c r="E78" s="255" t="s">
        <v>97</v>
      </c>
      <c r="F78" s="368">
        <v>0</v>
      </c>
      <c r="G78" s="255" t="s">
        <v>97</v>
      </c>
      <c r="H78" s="368">
        <v>0</v>
      </c>
      <c r="I78" s="255" t="s">
        <v>97</v>
      </c>
      <c r="J78" s="368">
        <v>0</v>
      </c>
      <c r="K78" s="255" t="s">
        <v>97</v>
      </c>
      <c r="L78" s="368">
        <v>0</v>
      </c>
      <c r="M78" s="255" t="s">
        <v>97</v>
      </c>
      <c r="N78" s="368">
        <v>0</v>
      </c>
      <c r="O78" s="255" t="s">
        <v>97</v>
      </c>
      <c r="P78" s="368">
        <v>0</v>
      </c>
      <c r="Q78" s="255" t="s">
        <v>97</v>
      </c>
      <c r="R78" s="368">
        <v>0</v>
      </c>
      <c r="S78" s="255" t="s">
        <v>97</v>
      </c>
      <c r="T78" s="368">
        <v>0</v>
      </c>
      <c r="U78" s="255" t="s">
        <v>97</v>
      </c>
      <c r="V78" s="368">
        <v>0</v>
      </c>
      <c r="W78" s="255" t="s">
        <v>97</v>
      </c>
      <c r="X78" s="368">
        <v>0</v>
      </c>
      <c r="Y78" s="403" t="s">
        <v>97</v>
      </c>
      <c r="Z78" s="368">
        <v>0</v>
      </c>
      <c r="AA78" s="255" t="s">
        <v>97</v>
      </c>
      <c r="AB78" s="344">
        <v>0</v>
      </c>
      <c r="AC78" s="255" t="s">
        <v>97</v>
      </c>
      <c r="AD78" s="368">
        <v>0</v>
      </c>
      <c r="AE78" s="255" t="s">
        <v>97</v>
      </c>
      <c r="AF78" s="368">
        <v>0</v>
      </c>
      <c r="AG78" s="255" t="s">
        <v>97</v>
      </c>
      <c r="AH78" s="368">
        <v>0</v>
      </c>
      <c r="AI78" s="255" t="s">
        <v>97</v>
      </c>
      <c r="AJ78" s="368">
        <v>0</v>
      </c>
      <c r="AK78" s="255" t="s">
        <v>97</v>
      </c>
      <c r="AM78" s="255" t="s">
        <v>97</v>
      </c>
      <c r="AN78" s="368">
        <v>0</v>
      </c>
      <c r="AO78" s="255" t="s">
        <v>97</v>
      </c>
      <c r="AP78" s="368">
        <v>0</v>
      </c>
      <c r="AQ78" s="255" t="s">
        <v>97</v>
      </c>
      <c r="AR78" s="368">
        <v>0</v>
      </c>
      <c r="AS78" s="255" t="s">
        <v>97</v>
      </c>
      <c r="AT78" s="368">
        <v>0</v>
      </c>
      <c r="AU78" s="255" t="s">
        <v>97</v>
      </c>
      <c r="AV78" s="368">
        <v>0</v>
      </c>
      <c r="AW78" s="255" t="s">
        <v>97</v>
      </c>
      <c r="AX78" s="368">
        <v>0</v>
      </c>
      <c r="AY78" s="255" t="s">
        <v>97</v>
      </c>
      <c r="BA78" s="344" t="s">
        <v>97</v>
      </c>
      <c r="BB78" s="368">
        <v>0</v>
      </c>
      <c r="BC78" s="255" t="s">
        <v>97</v>
      </c>
    </row>
    <row r="79" spans="1:55" s="246" customFormat="1" ht="31.5" hidden="1" customHeight="1">
      <c r="D79" s="368">
        <v>0</v>
      </c>
      <c r="E79" s="255" t="s">
        <v>97</v>
      </c>
      <c r="F79" s="368">
        <v>0</v>
      </c>
      <c r="G79" s="255" t="s">
        <v>97</v>
      </c>
      <c r="H79" s="368">
        <v>0</v>
      </c>
      <c r="I79" s="255" t="s">
        <v>97</v>
      </c>
      <c r="J79" s="368">
        <v>0</v>
      </c>
      <c r="K79" s="255" t="s">
        <v>97</v>
      </c>
      <c r="L79" s="368">
        <v>0</v>
      </c>
      <c r="M79" s="255" t="s">
        <v>97</v>
      </c>
      <c r="N79" s="368">
        <v>0</v>
      </c>
      <c r="O79" s="255" t="s">
        <v>97</v>
      </c>
      <c r="P79" s="368">
        <v>0</v>
      </c>
      <c r="Q79" s="255" t="s">
        <v>97</v>
      </c>
      <c r="R79" s="368">
        <v>0</v>
      </c>
      <c r="S79" s="255" t="s">
        <v>97</v>
      </c>
      <c r="T79" s="368">
        <v>0</v>
      </c>
      <c r="U79" s="255" t="s">
        <v>97</v>
      </c>
      <c r="V79" s="368">
        <v>0</v>
      </c>
      <c r="W79" s="255" t="s">
        <v>97</v>
      </c>
      <c r="X79" s="368">
        <v>0</v>
      </c>
      <c r="Y79" s="403" t="s">
        <v>97</v>
      </c>
      <c r="Z79" s="368">
        <v>0</v>
      </c>
      <c r="AA79" s="255" t="s">
        <v>97</v>
      </c>
      <c r="AB79" s="344">
        <v>0</v>
      </c>
      <c r="AC79" s="255" t="s">
        <v>97</v>
      </c>
      <c r="AD79" s="368">
        <v>0</v>
      </c>
      <c r="AE79" s="255" t="s">
        <v>97</v>
      </c>
      <c r="AF79" s="368">
        <v>0</v>
      </c>
      <c r="AG79" s="255" t="s">
        <v>97</v>
      </c>
      <c r="AH79" s="368">
        <v>0</v>
      </c>
      <c r="AI79" s="255" t="s">
        <v>97</v>
      </c>
      <c r="AJ79" s="368">
        <v>0</v>
      </c>
      <c r="AK79" s="255" t="s">
        <v>97</v>
      </c>
      <c r="AM79" s="255" t="s">
        <v>97</v>
      </c>
      <c r="AN79" s="368">
        <v>0</v>
      </c>
      <c r="AO79" s="255" t="s">
        <v>97</v>
      </c>
      <c r="AP79" s="368">
        <v>0</v>
      </c>
      <c r="AQ79" s="255" t="s">
        <v>97</v>
      </c>
      <c r="AR79" s="368">
        <v>0</v>
      </c>
      <c r="AS79" s="255" t="s">
        <v>97</v>
      </c>
      <c r="AT79" s="368">
        <v>0</v>
      </c>
      <c r="AU79" s="255" t="s">
        <v>97</v>
      </c>
      <c r="AV79" s="368">
        <v>0</v>
      </c>
      <c r="AW79" s="255" t="s">
        <v>97</v>
      </c>
      <c r="AX79" s="368">
        <v>0</v>
      </c>
      <c r="AY79" s="255" t="s">
        <v>97</v>
      </c>
      <c r="BA79" s="344" t="s">
        <v>97</v>
      </c>
      <c r="BB79" s="368">
        <v>0</v>
      </c>
      <c r="BC79" s="255" t="s">
        <v>97</v>
      </c>
    </row>
    <row r="80" spans="1:55" s="246" customFormat="1" ht="31.5" hidden="1" customHeight="1">
      <c r="D80" s="368">
        <v>0</v>
      </c>
      <c r="E80" s="255" t="s">
        <v>97</v>
      </c>
      <c r="F80" s="368">
        <v>0</v>
      </c>
      <c r="G80" s="255" t="s">
        <v>97</v>
      </c>
      <c r="H80" s="368">
        <v>0</v>
      </c>
      <c r="I80" s="255" t="s">
        <v>97</v>
      </c>
      <c r="J80" s="368">
        <v>0</v>
      </c>
      <c r="K80" s="255" t="s">
        <v>97</v>
      </c>
      <c r="L80" s="368">
        <v>0</v>
      </c>
      <c r="M80" s="255" t="s">
        <v>97</v>
      </c>
      <c r="N80" s="368">
        <v>0</v>
      </c>
      <c r="O80" s="255" t="s">
        <v>97</v>
      </c>
      <c r="P80" s="368">
        <v>0</v>
      </c>
      <c r="Q80" s="255" t="s">
        <v>97</v>
      </c>
      <c r="R80" s="368">
        <v>0</v>
      </c>
      <c r="S80" s="255" t="s">
        <v>97</v>
      </c>
      <c r="T80" s="368">
        <v>0</v>
      </c>
      <c r="U80" s="255" t="s">
        <v>97</v>
      </c>
      <c r="V80" s="368">
        <v>0</v>
      </c>
      <c r="W80" s="255" t="s">
        <v>97</v>
      </c>
      <c r="X80" s="368">
        <v>0</v>
      </c>
      <c r="Y80" s="403" t="s">
        <v>97</v>
      </c>
      <c r="Z80" s="368">
        <v>0</v>
      </c>
      <c r="AA80" s="255" t="s">
        <v>97</v>
      </c>
      <c r="AB80" s="344">
        <v>0</v>
      </c>
      <c r="AC80" s="255" t="s">
        <v>97</v>
      </c>
      <c r="AD80" s="368">
        <v>0</v>
      </c>
      <c r="AE80" s="255" t="s">
        <v>97</v>
      </c>
      <c r="AF80" s="368">
        <v>0</v>
      </c>
      <c r="AG80" s="255" t="s">
        <v>97</v>
      </c>
      <c r="AH80" s="368">
        <v>0</v>
      </c>
      <c r="AI80" s="255" t="s">
        <v>97</v>
      </c>
      <c r="AJ80" s="368">
        <v>0</v>
      </c>
      <c r="AK80" s="255" t="s">
        <v>97</v>
      </c>
      <c r="AM80" s="255" t="s">
        <v>97</v>
      </c>
      <c r="AN80" s="368">
        <v>0</v>
      </c>
      <c r="AO80" s="255" t="s">
        <v>97</v>
      </c>
      <c r="AP80" s="368">
        <v>0</v>
      </c>
      <c r="AQ80" s="255" t="s">
        <v>97</v>
      </c>
      <c r="AR80" s="368">
        <v>0</v>
      </c>
      <c r="AS80" s="255" t="s">
        <v>97</v>
      </c>
      <c r="AT80" s="368">
        <v>0</v>
      </c>
      <c r="AU80" s="255" t="s">
        <v>97</v>
      </c>
      <c r="AV80" s="368">
        <v>0</v>
      </c>
      <c r="AW80" s="255" t="s">
        <v>97</v>
      </c>
      <c r="AX80" s="368">
        <v>0</v>
      </c>
      <c r="AY80" s="255" t="s">
        <v>97</v>
      </c>
      <c r="BA80" s="344" t="s">
        <v>97</v>
      </c>
      <c r="BB80" s="368">
        <v>0</v>
      </c>
      <c r="BC80" s="255" t="s">
        <v>97</v>
      </c>
    </row>
    <row r="81" spans="1:55" s="246" customFormat="1" ht="31.5" hidden="1" customHeight="1">
      <c r="D81" s="368">
        <v>0</v>
      </c>
      <c r="E81" s="255" t="s">
        <v>97</v>
      </c>
      <c r="F81" s="368">
        <v>0</v>
      </c>
      <c r="G81" s="255" t="s">
        <v>97</v>
      </c>
      <c r="H81" s="368">
        <v>0</v>
      </c>
      <c r="I81" s="255" t="s">
        <v>97</v>
      </c>
      <c r="J81" s="368">
        <v>0</v>
      </c>
      <c r="K81" s="255" t="s">
        <v>97</v>
      </c>
      <c r="L81" s="368">
        <v>0</v>
      </c>
      <c r="M81" s="255" t="s">
        <v>97</v>
      </c>
      <c r="N81" s="368">
        <v>0</v>
      </c>
      <c r="O81" s="255" t="s">
        <v>97</v>
      </c>
      <c r="P81" s="368">
        <v>0</v>
      </c>
      <c r="Q81" s="255" t="s">
        <v>97</v>
      </c>
      <c r="R81" s="368">
        <v>0</v>
      </c>
      <c r="S81" s="255" t="s">
        <v>97</v>
      </c>
      <c r="T81" s="368">
        <v>0</v>
      </c>
      <c r="U81" s="255" t="s">
        <v>97</v>
      </c>
      <c r="V81" s="368">
        <v>0</v>
      </c>
      <c r="W81" s="255" t="s">
        <v>97</v>
      </c>
      <c r="X81" s="368">
        <v>0</v>
      </c>
      <c r="Y81" s="403" t="s">
        <v>97</v>
      </c>
      <c r="Z81" s="368">
        <v>0</v>
      </c>
      <c r="AA81" s="255" t="s">
        <v>97</v>
      </c>
      <c r="AB81" s="344">
        <v>0</v>
      </c>
      <c r="AC81" s="255" t="s">
        <v>97</v>
      </c>
      <c r="AD81" s="368">
        <v>0</v>
      </c>
      <c r="AE81" s="255" t="s">
        <v>97</v>
      </c>
      <c r="AF81" s="368">
        <v>0</v>
      </c>
      <c r="AG81" s="255" t="s">
        <v>97</v>
      </c>
      <c r="AH81" s="368">
        <v>0</v>
      </c>
      <c r="AI81" s="255" t="s">
        <v>97</v>
      </c>
      <c r="AJ81" s="368">
        <v>0</v>
      </c>
      <c r="AK81" s="255" t="s">
        <v>97</v>
      </c>
      <c r="AM81" s="255" t="s">
        <v>97</v>
      </c>
      <c r="AN81" s="368">
        <v>0</v>
      </c>
      <c r="AO81" s="255" t="s">
        <v>97</v>
      </c>
      <c r="AP81" s="368">
        <v>0</v>
      </c>
      <c r="AQ81" s="255" t="s">
        <v>97</v>
      </c>
      <c r="AR81" s="368">
        <v>0</v>
      </c>
      <c r="AS81" s="255" t="s">
        <v>97</v>
      </c>
      <c r="AT81" s="368">
        <v>0</v>
      </c>
      <c r="AU81" s="255" t="s">
        <v>97</v>
      </c>
      <c r="AV81" s="368">
        <v>0</v>
      </c>
      <c r="AW81" s="255" t="s">
        <v>97</v>
      </c>
      <c r="AX81" s="368">
        <v>0</v>
      </c>
      <c r="AY81" s="255" t="s">
        <v>97</v>
      </c>
      <c r="BA81" s="344" t="s">
        <v>97</v>
      </c>
      <c r="BB81" s="368">
        <v>0</v>
      </c>
      <c r="BC81" s="255" t="s">
        <v>97</v>
      </c>
    </row>
    <row r="82" spans="1:55" s="246" customFormat="1" ht="31.5" hidden="1" customHeight="1">
      <c r="D82" s="368">
        <v>0</v>
      </c>
      <c r="E82" s="255" t="s">
        <v>97</v>
      </c>
      <c r="F82" s="368">
        <v>0</v>
      </c>
      <c r="G82" s="255" t="s">
        <v>97</v>
      </c>
      <c r="H82" s="368">
        <v>0</v>
      </c>
      <c r="I82" s="255" t="s">
        <v>97</v>
      </c>
      <c r="J82" s="368">
        <v>0</v>
      </c>
      <c r="K82" s="255" t="s">
        <v>97</v>
      </c>
      <c r="L82" s="368">
        <v>0</v>
      </c>
      <c r="M82" s="255" t="s">
        <v>97</v>
      </c>
      <c r="N82" s="368">
        <v>0</v>
      </c>
      <c r="O82" s="255" t="s">
        <v>97</v>
      </c>
      <c r="P82" s="368">
        <v>0</v>
      </c>
      <c r="Q82" s="255" t="s">
        <v>97</v>
      </c>
      <c r="R82" s="368">
        <v>0</v>
      </c>
      <c r="S82" s="255" t="s">
        <v>97</v>
      </c>
      <c r="T82" s="368">
        <v>0</v>
      </c>
      <c r="U82" s="255" t="s">
        <v>97</v>
      </c>
      <c r="V82" s="368">
        <v>0</v>
      </c>
      <c r="W82" s="255" t="s">
        <v>97</v>
      </c>
      <c r="X82" s="368">
        <v>0</v>
      </c>
      <c r="Y82" s="403" t="s">
        <v>97</v>
      </c>
      <c r="Z82" s="368">
        <v>0</v>
      </c>
      <c r="AA82" s="255" t="s">
        <v>97</v>
      </c>
      <c r="AB82" s="344">
        <v>0</v>
      </c>
      <c r="AC82" s="255" t="s">
        <v>97</v>
      </c>
      <c r="AD82" s="368">
        <v>0</v>
      </c>
      <c r="AE82" s="255" t="s">
        <v>97</v>
      </c>
      <c r="AF82" s="368">
        <v>0</v>
      </c>
      <c r="AG82" s="255" t="s">
        <v>97</v>
      </c>
      <c r="AH82" s="368">
        <v>0</v>
      </c>
      <c r="AI82" s="255" t="s">
        <v>97</v>
      </c>
      <c r="AJ82" s="368">
        <v>0</v>
      </c>
      <c r="AK82" s="255" t="s">
        <v>97</v>
      </c>
      <c r="AM82" s="255" t="s">
        <v>97</v>
      </c>
      <c r="AN82" s="368">
        <v>0</v>
      </c>
      <c r="AO82" s="255" t="s">
        <v>97</v>
      </c>
      <c r="AP82" s="368">
        <v>0</v>
      </c>
      <c r="AQ82" s="255" t="s">
        <v>97</v>
      </c>
      <c r="AR82" s="368">
        <v>0</v>
      </c>
      <c r="AS82" s="255" t="s">
        <v>97</v>
      </c>
      <c r="AT82" s="368">
        <v>0</v>
      </c>
      <c r="AU82" s="255" t="s">
        <v>97</v>
      </c>
      <c r="AV82" s="368">
        <v>0</v>
      </c>
      <c r="AW82" s="255" t="s">
        <v>97</v>
      </c>
      <c r="AX82" s="368">
        <v>0</v>
      </c>
      <c r="AY82" s="255" t="s">
        <v>97</v>
      </c>
      <c r="BA82" s="344" t="s">
        <v>97</v>
      </c>
      <c r="BB82" s="368">
        <v>0</v>
      </c>
      <c r="BC82" s="255" t="s">
        <v>97</v>
      </c>
    </row>
    <row r="83" spans="1:55" s="246" customFormat="1" ht="31.5" hidden="1" customHeight="1">
      <c r="D83" s="368">
        <v>0</v>
      </c>
      <c r="E83" s="255" t="s">
        <v>97</v>
      </c>
      <c r="F83" s="368">
        <v>0</v>
      </c>
      <c r="G83" s="255" t="s">
        <v>97</v>
      </c>
      <c r="H83" s="368">
        <v>0</v>
      </c>
      <c r="I83" s="255" t="s">
        <v>97</v>
      </c>
      <c r="J83" s="368">
        <v>0</v>
      </c>
      <c r="K83" s="255" t="s">
        <v>97</v>
      </c>
      <c r="L83" s="368">
        <v>0</v>
      </c>
      <c r="M83" s="255" t="s">
        <v>97</v>
      </c>
      <c r="N83" s="368">
        <v>0</v>
      </c>
      <c r="O83" s="255" t="s">
        <v>97</v>
      </c>
      <c r="P83" s="368">
        <v>0</v>
      </c>
      <c r="Q83" s="255" t="s">
        <v>97</v>
      </c>
      <c r="R83" s="368">
        <v>0</v>
      </c>
      <c r="S83" s="255" t="s">
        <v>97</v>
      </c>
      <c r="T83" s="368">
        <v>0</v>
      </c>
      <c r="U83" s="255" t="s">
        <v>97</v>
      </c>
      <c r="V83" s="368">
        <v>0</v>
      </c>
      <c r="W83" s="255" t="s">
        <v>97</v>
      </c>
      <c r="X83" s="368">
        <v>0</v>
      </c>
      <c r="Y83" s="403" t="s">
        <v>97</v>
      </c>
      <c r="Z83" s="368">
        <v>0</v>
      </c>
      <c r="AA83" s="255" t="s">
        <v>97</v>
      </c>
      <c r="AB83" s="344">
        <v>0</v>
      </c>
      <c r="AC83" s="255" t="s">
        <v>97</v>
      </c>
      <c r="AD83" s="368">
        <v>0</v>
      </c>
      <c r="AE83" s="255" t="s">
        <v>97</v>
      </c>
      <c r="AF83" s="368">
        <v>0</v>
      </c>
      <c r="AG83" s="255" t="s">
        <v>97</v>
      </c>
      <c r="AH83" s="368">
        <v>0</v>
      </c>
      <c r="AI83" s="255" t="s">
        <v>97</v>
      </c>
      <c r="AJ83" s="368">
        <v>0</v>
      </c>
      <c r="AK83" s="255" t="s">
        <v>97</v>
      </c>
      <c r="AM83" s="255" t="s">
        <v>97</v>
      </c>
      <c r="AN83" s="368">
        <v>0</v>
      </c>
      <c r="AO83" s="255" t="s">
        <v>97</v>
      </c>
      <c r="AP83" s="368">
        <v>0</v>
      </c>
      <c r="AQ83" s="255" t="s">
        <v>97</v>
      </c>
      <c r="AR83" s="368">
        <v>0</v>
      </c>
      <c r="AS83" s="255" t="s">
        <v>97</v>
      </c>
      <c r="AT83" s="368">
        <v>0</v>
      </c>
      <c r="AU83" s="255" t="s">
        <v>97</v>
      </c>
      <c r="AV83" s="368">
        <v>0</v>
      </c>
      <c r="AW83" s="255" t="s">
        <v>97</v>
      </c>
      <c r="AX83" s="368">
        <v>0</v>
      </c>
      <c r="AY83" s="255" t="s">
        <v>97</v>
      </c>
      <c r="BA83" s="344" t="s">
        <v>97</v>
      </c>
      <c r="BB83" s="368">
        <v>0</v>
      </c>
      <c r="BC83" s="255" t="s">
        <v>97</v>
      </c>
    </row>
    <row r="84" spans="1:55" s="246" customFormat="1" ht="61.5" hidden="1" customHeight="1">
      <c r="D84" s="368">
        <v>0</v>
      </c>
      <c r="E84" s="255" t="s">
        <v>97</v>
      </c>
      <c r="F84" s="368">
        <v>0</v>
      </c>
      <c r="G84" s="255" t="s">
        <v>97</v>
      </c>
      <c r="H84" s="368">
        <v>0</v>
      </c>
      <c r="I84" s="255" t="s">
        <v>97</v>
      </c>
      <c r="J84" s="368">
        <v>0</v>
      </c>
      <c r="K84" s="255" t="s">
        <v>97</v>
      </c>
      <c r="L84" s="368">
        <v>0</v>
      </c>
      <c r="M84" s="255" t="s">
        <v>97</v>
      </c>
      <c r="N84" s="368">
        <v>0</v>
      </c>
      <c r="O84" s="255" t="s">
        <v>97</v>
      </c>
      <c r="P84" s="368">
        <v>0</v>
      </c>
      <c r="Q84" s="255" t="s">
        <v>97</v>
      </c>
      <c r="R84" s="368">
        <v>0</v>
      </c>
      <c r="S84" s="255" t="s">
        <v>97</v>
      </c>
      <c r="T84" s="368">
        <v>0</v>
      </c>
      <c r="U84" s="255" t="s">
        <v>97</v>
      </c>
      <c r="V84" s="368">
        <v>0</v>
      </c>
      <c r="W84" s="255" t="s">
        <v>97</v>
      </c>
      <c r="X84" s="368">
        <v>0</v>
      </c>
      <c r="Y84" s="403" t="s">
        <v>97</v>
      </c>
      <c r="Z84" s="368">
        <v>0</v>
      </c>
      <c r="AA84" s="255" t="s">
        <v>97</v>
      </c>
      <c r="AB84" s="344">
        <v>0</v>
      </c>
      <c r="AC84" s="255" t="s">
        <v>97</v>
      </c>
      <c r="AD84" s="368">
        <v>0</v>
      </c>
      <c r="AE84" s="255" t="s">
        <v>97</v>
      </c>
      <c r="AF84" s="368">
        <v>0</v>
      </c>
      <c r="AG84" s="255" t="s">
        <v>97</v>
      </c>
      <c r="AH84" s="368">
        <v>0</v>
      </c>
      <c r="AI84" s="255" t="s">
        <v>97</v>
      </c>
      <c r="AJ84" s="368">
        <v>0</v>
      </c>
      <c r="AK84" s="255" t="s">
        <v>97</v>
      </c>
      <c r="AM84" s="255" t="s">
        <v>97</v>
      </c>
      <c r="AN84" s="368">
        <v>0</v>
      </c>
      <c r="AO84" s="255" t="s">
        <v>97</v>
      </c>
      <c r="AP84" s="368">
        <v>0</v>
      </c>
      <c r="AQ84" s="255" t="s">
        <v>97</v>
      </c>
      <c r="AR84" s="368">
        <v>0</v>
      </c>
      <c r="AS84" s="255" t="s">
        <v>97</v>
      </c>
      <c r="AT84" s="368">
        <v>0</v>
      </c>
      <c r="AU84" s="255" t="s">
        <v>97</v>
      </c>
      <c r="AV84" s="368">
        <v>0</v>
      </c>
      <c r="AW84" s="255" t="s">
        <v>97</v>
      </c>
      <c r="AX84" s="368">
        <v>0</v>
      </c>
      <c r="AY84" s="255" t="s">
        <v>97</v>
      </c>
      <c r="BA84" s="344" t="s">
        <v>97</v>
      </c>
      <c r="BB84" s="368">
        <v>0</v>
      </c>
      <c r="BC84" s="255" t="s">
        <v>97</v>
      </c>
    </row>
    <row r="85" spans="1:55" s="246" customFormat="1" ht="48.75" hidden="1" customHeight="1">
      <c r="D85" s="368">
        <v>0</v>
      </c>
      <c r="E85" s="255" t="s">
        <v>97</v>
      </c>
      <c r="F85" s="368">
        <v>0</v>
      </c>
      <c r="G85" s="255" t="s">
        <v>97</v>
      </c>
      <c r="H85" s="368">
        <v>0</v>
      </c>
      <c r="I85" s="255" t="s">
        <v>97</v>
      </c>
      <c r="J85" s="368">
        <v>0</v>
      </c>
      <c r="K85" s="255" t="s">
        <v>97</v>
      </c>
      <c r="L85" s="368">
        <v>0</v>
      </c>
      <c r="M85" s="255" t="s">
        <v>97</v>
      </c>
      <c r="N85" s="368">
        <v>0</v>
      </c>
      <c r="O85" s="255" t="s">
        <v>97</v>
      </c>
      <c r="P85" s="368">
        <v>0</v>
      </c>
      <c r="Q85" s="255" t="s">
        <v>97</v>
      </c>
      <c r="R85" s="368">
        <v>0</v>
      </c>
      <c r="S85" s="255" t="s">
        <v>97</v>
      </c>
      <c r="T85" s="368">
        <v>0</v>
      </c>
      <c r="U85" s="255" t="s">
        <v>97</v>
      </c>
      <c r="V85" s="368">
        <v>0</v>
      </c>
      <c r="W85" s="255" t="s">
        <v>97</v>
      </c>
      <c r="X85" s="368">
        <v>0</v>
      </c>
      <c r="Y85" s="403" t="s">
        <v>97</v>
      </c>
      <c r="Z85" s="368">
        <v>0</v>
      </c>
      <c r="AA85" s="255" t="s">
        <v>97</v>
      </c>
      <c r="AB85" s="344">
        <v>0</v>
      </c>
      <c r="AC85" s="255" t="s">
        <v>97</v>
      </c>
      <c r="AD85" s="368">
        <v>0</v>
      </c>
      <c r="AE85" s="255" t="s">
        <v>97</v>
      </c>
      <c r="AF85" s="368">
        <v>0</v>
      </c>
      <c r="AG85" s="255" t="s">
        <v>97</v>
      </c>
      <c r="AH85" s="368">
        <v>0</v>
      </c>
      <c r="AI85" s="255" t="s">
        <v>97</v>
      </c>
      <c r="AJ85" s="368">
        <v>0</v>
      </c>
      <c r="AK85" s="255" t="s">
        <v>97</v>
      </c>
      <c r="AM85" s="255" t="s">
        <v>97</v>
      </c>
      <c r="AN85" s="368">
        <v>0</v>
      </c>
      <c r="AO85" s="255" t="s">
        <v>97</v>
      </c>
      <c r="AP85" s="368">
        <v>0</v>
      </c>
      <c r="AQ85" s="255" t="s">
        <v>97</v>
      </c>
      <c r="AR85" s="368">
        <v>0</v>
      </c>
      <c r="AS85" s="255" t="s">
        <v>97</v>
      </c>
      <c r="AT85" s="368">
        <v>0</v>
      </c>
      <c r="AU85" s="255" t="s">
        <v>97</v>
      </c>
      <c r="AV85" s="368">
        <v>0</v>
      </c>
      <c r="AW85" s="255" t="s">
        <v>97</v>
      </c>
      <c r="AX85" s="368">
        <v>0</v>
      </c>
      <c r="AY85" s="255" t="s">
        <v>97</v>
      </c>
      <c r="BA85" s="344" t="s">
        <v>97</v>
      </c>
      <c r="BB85" s="368">
        <v>0</v>
      </c>
      <c r="BC85" s="255" t="s">
        <v>97</v>
      </c>
    </row>
    <row r="86" spans="1:55" s="246" customFormat="1" ht="48" hidden="1" customHeight="1">
      <c r="D86" s="368">
        <v>0</v>
      </c>
      <c r="E86" s="255" t="s">
        <v>97</v>
      </c>
      <c r="F86" s="368">
        <v>0</v>
      </c>
      <c r="G86" s="255" t="s">
        <v>97</v>
      </c>
      <c r="H86" s="368">
        <v>0</v>
      </c>
      <c r="I86" s="255" t="s">
        <v>97</v>
      </c>
      <c r="J86" s="368">
        <v>0</v>
      </c>
      <c r="K86" s="255" t="s">
        <v>97</v>
      </c>
      <c r="L86" s="368">
        <v>0</v>
      </c>
      <c r="M86" s="255" t="s">
        <v>97</v>
      </c>
      <c r="N86" s="368">
        <v>0</v>
      </c>
      <c r="O86" s="255" t="s">
        <v>97</v>
      </c>
      <c r="P86" s="368">
        <v>0</v>
      </c>
      <c r="Q86" s="255" t="s">
        <v>97</v>
      </c>
      <c r="R86" s="368">
        <v>0</v>
      </c>
      <c r="S86" s="255" t="s">
        <v>97</v>
      </c>
      <c r="T86" s="368">
        <v>0</v>
      </c>
      <c r="U86" s="255" t="s">
        <v>97</v>
      </c>
      <c r="V86" s="368">
        <v>0</v>
      </c>
      <c r="W86" s="255" t="s">
        <v>97</v>
      </c>
      <c r="X86" s="368">
        <v>0</v>
      </c>
      <c r="Y86" s="403" t="s">
        <v>97</v>
      </c>
      <c r="Z86" s="368">
        <v>0</v>
      </c>
      <c r="AA86" s="255" t="s">
        <v>97</v>
      </c>
      <c r="AB86" s="344">
        <v>0</v>
      </c>
      <c r="AC86" s="255" t="s">
        <v>97</v>
      </c>
      <c r="AD86" s="368">
        <v>0</v>
      </c>
      <c r="AE86" s="255" t="s">
        <v>97</v>
      </c>
      <c r="AF86" s="368">
        <v>0</v>
      </c>
      <c r="AG86" s="255" t="s">
        <v>97</v>
      </c>
      <c r="AH86" s="368">
        <v>0</v>
      </c>
      <c r="AI86" s="255" t="s">
        <v>97</v>
      </c>
      <c r="AJ86" s="368">
        <v>0</v>
      </c>
      <c r="AK86" s="255" t="s">
        <v>97</v>
      </c>
      <c r="AM86" s="255" t="s">
        <v>97</v>
      </c>
      <c r="AN86" s="368">
        <v>0</v>
      </c>
      <c r="AO86" s="255" t="s">
        <v>97</v>
      </c>
      <c r="AP86" s="368">
        <v>0</v>
      </c>
      <c r="AQ86" s="255" t="s">
        <v>97</v>
      </c>
      <c r="AR86" s="368">
        <v>0</v>
      </c>
      <c r="AS86" s="255" t="s">
        <v>97</v>
      </c>
      <c r="AT86" s="368">
        <v>0</v>
      </c>
      <c r="AU86" s="255" t="s">
        <v>97</v>
      </c>
      <c r="AV86" s="368">
        <v>0</v>
      </c>
      <c r="AW86" s="255" t="s">
        <v>97</v>
      </c>
      <c r="AX86" s="368">
        <v>0</v>
      </c>
      <c r="AY86" s="255" t="s">
        <v>97</v>
      </c>
      <c r="BA86" s="344" t="s">
        <v>97</v>
      </c>
      <c r="BB86" s="368">
        <v>0</v>
      </c>
      <c r="BC86" s="255" t="s">
        <v>97</v>
      </c>
    </row>
    <row r="87" spans="1:55" s="246" customFormat="1" ht="32.25" hidden="1" customHeight="1">
      <c r="D87" s="368">
        <v>0</v>
      </c>
      <c r="E87" s="255" t="s">
        <v>97</v>
      </c>
      <c r="F87" s="368">
        <v>0</v>
      </c>
      <c r="G87" s="255" t="s">
        <v>97</v>
      </c>
      <c r="H87" s="368">
        <v>0</v>
      </c>
      <c r="I87" s="255" t="s">
        <v>97</v>
      </c>
      <c r="J87" s="368">
        <v>0</v>
      </c>
      <c r="K87" s="255" t="s">
        <v>97</v>
      </c>
      <c r="L87" s="368">
        <v>0</v>
      </c>
      <c r="M87" s="255" t="s">
        <v>97</v>
      </c>
      <c r="N87" s="368">
        <v>0</v>
      </c>
      <c r="O87" s="255" t="s">
        <v>97</v>
      </c>
      <c r="P87" s="368">
        <v>0</v>
      </c>
      <c r="Q87" s="255" t="s">
        <v>97</v>
      </c>
      <c r="R87" s="368">
        <v>0</v>
      </c>
      <c r="S87" s="255" t="s">
        <v>97</v>
      </c>
      <c r="T87" s="368">
        <v>0</v>
      </c>
      <c r="U87" s="255" t="s">
        <v>97</v>
      </c>
      <c r="V87" s="368">
        <v>0</v>
      </c>
      <c r="W87" s="255" t="s">
        <v>97</v>
      </c>
      <c r="X87" s="368">
        <v>0</v>
      </c>
      <c r="Y87" s="403" t="s">
        <v>97</v>
      </c>
      <c r="Z87" s="368">
        <v>0</v>
      </c>
      <c r="AA87" s="255" t="s">
        <v>97</v>
      </c>
      <c r="AB87" s="344">
        <v>0</v>
      </c>
      <c r="AC87" s="255" t="s">
        <v>97</v>
      </c>
      <c r="AD87" s="368">
        <v>0</v>
      </c>
      <c r="AE87" s="255" t="s">
        <v>97</v>
      </c>
      <c r="AF87" s="368">
        <v>0</v>
      </c>
      <c r="AG87" s="255" t="s">
        <v>97</v>
      </c>
      <c r="AH87" s="368">
        <v>0</v>
      </c>
      <c r="AI87" s="255" t="s">
        <v>97</v>
      </c>
      <c r="AJ87" s="368">
        <v>0</v>
      </c>
      <c r="AK87" s="255" t="s">
        <v>97</v>
      </c>
      <c r="AM87" s="255" t="s">
        <v>97</v>
      </c>
      <c r="AN87" s="368">
        <v>0</v>
      </c>
      <c r="AO87" s="255" t="s">
        <v>97</v>
      </c>
      <c r="AP87" s="368">
        <v>0</v>
      </c>
      <c r="AQ87" s="255" t="s">
        <v>97</v>
      </c>
      <c r="AR87" s="368">
        <v>0</v>
      </c>
      <c r="AS87" s="255" t="s">
        <v>97</v>
      </c>
      <c r="AT87" s="368">
        <v>0</v>
      </c>
      <c r="AU87" s="255" t="s">
        <v>97</v>
      </c>
      <c r="AV87" s="368">
        <v>0</v>
      </c>
      <c r="AW87" s="255" t="s">
        <v>97</v>
      </c>
      <c r="AX87" s="368">
        <v>0</v>
      </c>
      <c r="AY87" s="255" t="s">
        <v>97</v>
      </c>
      <c r="BA87" s="344" t="s">
        <v>97</v>
      </c>
      <c r="BB87" s="368">
        <v>0</v>
      </c>
      <c r="BC87" s="255" t="s">
        <v>97</v>
      </c>
    </row>
    <row r="88" spans="1:55" s="246" customFormat="1" ht="32.25" hidden="1" customHeight="1">
      <c r="D88" s="368">
        <v>0</v>
      </c>
      <c r="E88" s="255" t="s">
        <v>97</v>
      </c>
      <c r="F88" s="368">
        <v>0</v>
      </c>
      <c r="G88" s="255" t="s">
        <v>97</v>
      </c>
      <c r="H88" s="368">
        <v>0</v>
      </c>
      <c r="I88" s="255" t="s">
        <v>97</v>
      </c>
      <c r="J88" s="368">
        <v>0</v>
      </c>
      <c r="K88" s="255" t="s">
        <v>97</v>
      </c>
      <c r="L88" s="368">
        <v>0</v>
      </c>
      <c r="M88" s="255" t="s">
        <v>97</v>
      </c>
      <c r="N88" s="368">
        <v>0</v>
      </c>
      <c r="O88" s="255" t="s">
        <v>97</v>
      </c>
      <c r="P88" s="368">
        <v>0</v>
      </c>
      <c r="Q88" s="255" t="s">
        <v>97</v>
      </c>
      <c r="R88" s="368">
        <v>0</v>
      </c>
      <c r="S88" s="255" t="s">
        <v>97</v>
      </c>
      <c r="T88" s="368">
        <v>0</v>
      </c>
      <c r="U88" s="255" t="s">
        <v>97</v>
      </c>
      <c r="V88" s="368">
        <v>0</v>
      </c>
      <c r="W88" s="255" t="s">
        <v>97</v>
      </c>
      <c r="X88" s="368">
        <v>0</v>
      </c>
      <c r="Y88" s="403" t="s">
        <v>97</v>
      </c>
      <c r="Z88" s="368">
        <v>0</v>
      </c>
      <c r="AA88" s="255" t="s">
        <v>97</v>
      </c>
      <c r="AB88" s="344">
        <v>0</v>
      </c>
      <c r="AC88" s="255" t="s">
        <v>97</v>
      </c>
      <c r="AD88" s="368">
        <v>0</v>
      </c>
      <c r="AE88" s="255" t="s">
        <v>97</v>
      </c>
      <c r="AF88" s="368">
        <v>0</v>
      </c>
      <c r="AG88" s="255" t="s">
        <v>97</v>
      </c>
      <c r="AH88" s="368">
        <v>0</v>
      </c>
      <c r="AI88" s="255" t="s">
        <v>97</v>
      </c>
      <c r="AJ88" s="368">
        <v>0</v>
      </c>
      <c r="AK88" s="255" t="s">
        <v>97</v>
      </c>
      <c r="AM88" s="255" t="s">
        <v>97</v>
      </c>
      <c r="AN88" s="368">
        <v>0</v>
      </c>
      <c r="AO88" s="255" t="s">
        <v>97</v>
      </c>
      <c r="AP88" s="368">
        <v>0</v>
      </c>
      <c r="AQ88" s="255" t="s">
        <v>97</v>
      </c>
      <c r="AR88" s="368">
        <v>0</v>
      </c>
      <c r="AS88" s="255" t="s">
        <v>97</v>
      </c>
      <c r="AT88" s="368">
        <v>0</v>
      </c>
      <c r="AU88" s="255" t="s">
        <v>97</v>
      </c>
      <c r="AV88" s="368">
        <v>0</v>
      </c>
      <c r="AW88" s="255" t="s">
        <v>97</v>
      </c>
      <c r="AX88" s="368">
        <v>0</v>
      </c>
      <c r="AY88" s="255" t="s">
        <v>97</v>
      </c>
      <c r="BA88" s="344" t="s">
        <v>97</v>
      </c>
      <c r="BB88" s="368">
        <v>0</v>
      </c>
      <c r="BC88" s="255" t="s">
        <v>97</v>
      </c>
    </row>
    <row r="89" spans="1:55" s="246" customFormat="1" ht="32.25" hidden="1" customHeight="1">
      <c r="D89" s="368">
        <v>0</v>
      </c>
      <c r="E89" s="255" t="s">
        <v>97</v>
      </c>
      <c r="F89" s="368">
        <v>0</v>
      </c>
      <c r="G89" s="255" t="s">
        <v>97</v>
      </c>
      <c r="H89" s="368">
        <v>0</v>
      </c>
      <c r="I89" s="255" t="s">
        <v>97</v>
      </c>
      <c r="J89" s="368">
        <v>0</v>
      </c>
      <c r="K89" s="255" t="s">
        <v>97</v>
      </c>
      <c r="L89" s="368">
        <v>0</v>
      </c>
      <c r="M89" s="255" t="s">
        <v>97</v>
      </c>
      <c r="N89" s="368">
        <v>0</v>
      </c>
      <c r="O89" s="255" t="s">
        <v>97</v>
      </c>
      <c r="P89" s="368">
        <v>0</v>
      </c>
      <c r="Q89" s="255" t="s">
        <v>97</v>
      </c>
      <c r="R89" s="368">
        <v>0</v>
      </c>
      <c r="S89" s="255" t="s">
        <v>97</v>
      </c>
      <c r="T89" s="368">
        <v>0</v>
      </c>
      <c r="U89" s="255" t="s">
        <v>97</v>
      </c>
      <c r="V89" s="368">
        <v>0</v>
      </c>
      <c r="W89" s="255" t="s">
        <v>97</v>
      </c>
      <c r="X89" s="368">
        <v>0</v>
      </c>
      <c r="Y89" s="403" t="s">
        <v>97</v>
      </c>
      <c r="Z89" s="368">
        <v>0</v>
      </c>
      <c r="AA89" s="255" t="s">
        <v>97</v>
      </c>
      <c r="AB89" s="344">
        <v>0</v>
      </c>
      <c r="AC89" s="255" t="s">
        <v>97</v>
      </c>
      <c r="AD89" s="368">
        <v>0</v>
      </c>
      <c r="AE89" s="255" t="s">
        <v>97</v>
      </c>
      <c r="AF89" s="368">
        <v>0</v>
      </c>
      <c r="AG89" s="255" t="s">
        <v>97</v>
      </c>
      <c r="AH89" s="368">
        <v>0</v>
      </c>
      <c r="AI89" s="255" t="s">
        <v>97</v>
      </c>
      <c r="AJ89" s="368">
        <v>0</v>
      </c>
      <c r="AK89" s="255" t="s">
        <v>97</v>
      </c>
      <c r="AM89" s="255" t="s">
        <v>97</v>
      </c>
      <c r="AN89" s="368">
        <v>0</v>
      </c>
      <c r="AO89" s="255" t="s">
        <v>97</v>
      </c>
      <c r="AP89" s="368">
        <v>0</v>
      </c>
      <c r="AQ89" s="255" t="s">
        <v>97</v>
      </c>
      <c r="AR89" s="368">
        <v>0</v>
      </c>
      <c r="AS89" s="255" t="s">
        <v>97</v>
      </c>
      <c r="AT89" s="368">
        <v>0</v>
      </c>
      <c r="AU89" s="255" t="s">
        <v>97</v>
      </c>
      <c r="AV89" s="368">
        <v>0</v>
      </c>
      <c r="AW89" s="255" t="s">
        <v>97</v>
      </c>
      <c r="AX89" s="368">
        <v>0</v>
      </c>
      <c r="AY89" s="255" t="s">
        <v>97</v>
      </c>
      <c r="BA89" s="344" t="s">
        <v>97</v>
      </c>
      <c r="BB89" s="368">
        <v>0</v>
      </c>
      <c r="BC89" s="255" t="s">
        <v>97</v>
      </c>
    </row>
    <row r="90" spans="1:55" s="246" customFormat="1" ht="32.25" hidden="1" customHeight="1">
      <c r="D90" s="368">
        <v>0</v>
      </c>
      <c r="E90" s="255" t="s">
        <v>97</v>
      </c>
      <c r="F90" s="368">
        <v>0</v>
      </c>
      <c r="G90" s="255" t="s">
        <v>97</v>
      </c>
      <c r="H90" s="368">
        <v>0</v>
      </c>
      <c r="I90" s="255" t="s">
        <v>97</v>
      </c>
      <c r="J90" s="368">
        <v>0</v>
      </c>
      <c r="K90" s="255" t="s">
        <v>97</v>
      </c>
      <c r="L90" s="368">
        <v>0</v>
      </c>
      <c r="M90" s="255" t="s">
        <v>97</v>
      </c>
      <c r="N90" s="368">
        <v>0</v>
      </c>
      <c r="O90" s="255" t="s">
        <v>97</v>
      </c>
      <c r="P90" s="368">
        <v>0</v>
      </c>
      <c r="Q90" s="255" t="s">
        <v>97</v>
      </c>
      <c r="R90" s="368">
        <v>0</v>
      </c>
      <c r="S90" s="255" t="s">
        <v>97</v>
      </c>
      <c r="T90" s="368">
        <v>0</v>
      </c>
      <c r="U90" s="255" t="s">
        <v>97</v>
      </c>
      <c r="V90" s="368">
        <v>0</v>
      </c>
      <c r="W90" s="255" t="s">
        <v>97</v>
      </c>
      <c r="X90" s="368">
        <v>0</v>
      </c>
      <c r="Y90" s="403" t="s">
        <v>97</v>
      </c>
      <c r="Z90" s="368">
        <v>0</v>
      </c>
      <c r="AA90" s="255" t="s">
        <v>97</v>
      </c>
      <c r="AB90" s="344">
        <v>0</v>
      </c>
      <c r="AC90" s="255" t="s">
        <v>97</v>
      </c>
      <c r="AD90" s="368">
        <v>0</v>
      </c>
      <c r="AE90" s="255" t="s">
        <v>97</v>
      </c>
      <c r="AF90" s="368">
        <v>0</v>
      </c>
      <c r="AG90" s="255" t="s">
        <v>97</v>
      </c>
      <c r="AH90" s="368">
        <v>0</v>
      </c>
      <c r="AI90" s="255" t="s">
        <v>97</v>
      </c>
      <c r="AJ90" s="368">
        <v>0</v>
      </c>
      <c r="AK90" s="255" t="s">
        <v>97</v>
      </c>
      <c r="AM90" s="255" t="s">
        <v>97</v>
      </c>
      <c r="AN90" s="368">
        <v>0</v>
      </c>
      <c r="AO90" s="255" t="s">
        <v>97</v>
      </c>
      <c r="AP90" s="368">
        <v>0</v>
      </c>
      <c r="AQ90" s="255" t="s">
        <v>97</v>
      </c>
      <c r="AR90" s="368">
        <v>0</v>
      </c>
      <c r="AS90" s="255" t="s">
        <v>97</v>
      </c>
      <c r="AT90" s="368">
        <v>0</v>
      </c>
      <c r="AU90" s="255" t="s">
        <v>97</v>
      </c>
      <c r="AV90" s="368">
        <v>0</v>
      </c>
      <c r="AW90" s="255" t="s">
        <v>97</v>
      </c>
      <c r="AX90" s="368">
        <v>0</v>
      </c>
      <c r="AY90" s="255" t="s">
        <v>97</v>
      </c>
      <c r="BA90" s="344" t="s">
        <v>97</v>
      </c>
      <c r="BB90" s="368">
        <v>0</v>
      </c>
      <c r="BC90" s="255" t="s">
        <v>97</v>
      </c>
    </row>
    <row r="91" spans="1:55" s="246" customFormat="1" ht="32.25" hidden="1" customHeight="1">
      <c r="D91" s="368">
        <v>0</v>
      </c>
      <c r="E91" s="255" t="s">
        <v>97</v>
      </c>
      <c r="F91" s="368">
        <v>0</v>
      </c>
      <c r="G91" s="255" t="s">
        <v>97</v>
      </c>
      <c r="H91" s="368">
        <v>0</v>
      </c>
      <c r="I91" s="255" t="s">
        <v>97</v>
      </c>
      <c r="J91" s="368">
        <v>0</v>
      </c>
      <c r="K91" s="255" t="s">
        <v>97</v>
      </c>
      <c r="L91" s="368">
        <v>0</v>
      </c>
      <c r="M91" s="255" t="s">
        <v>97</v>
      </c>
      <c r="N91" s="368">
        <v>0</v>
      </c>
      <c r="O91" s="255" t="s">
        <v>97</v>
      </c>
      <c r="P91" s="368">
        <v>0</v>
      </c>
      <c r="Q91" s="255" t="s">
        <v>97</v>
      </c>
      <c r="R91" s="368">
        <v>0</v>
      </c>
      <c r="S91" s="255" t="s">
        <v>97</v>
      </c>
      <c r="T91" s="368">
        <v>0</v>
      </c>
      <c r="U91" s="255" t="s">
        <v>97</v>
      </c>
      <c r="V91" s="368">
        <v>0</v>
      </c>
      <c r="W91" s="255" t="s">
        <v>97</v>
      </c>
      <c r="X91" s="368">
        <v>0</v>
      </c>
      <c r="Y91" s="403" t="s">
        <v>97</v>
      </c>
      <c r="Z91" s="368">
        <v>0</v>
      </c>
      <c r="AA91" s="255" t="s">
        <v>97</v>
      </c>
      <c r="AB91" s="344">
        <v>0</v>
      </c>
      <c r="AC91" s="255" t="s">
        <v>97</v>
      </c>
      <c r="AD91" s="368">
        <v>0</v>
      </c>
      <c r="AE91" s="255" t="s">
        <v>97</v>
      </c>
      <c r="AF91" s="368">
        <v>0</v>
      </c>
      <c r="AG91" s="255" t="s">
        <v>97</v>
      </c>
      <c r="AH91" s="368">
        <v>0</v>
      </c>
      <c r="AI91" s="255" t="s">
        <v>97</v>
      </c>
      <c r="AJ91" s="368">
        <v>0</v>
      </c>
      <c r="AK91" s="255" t="s">
        <v>97</v>
      </c>
      <c r="AM91" s="255" t="s">
        <v>97</v>
      </c>
      <c r="AN91" s="368">
        <v>0</v>
      </c>
      <c r="AO91" s="255" t="s">
        <v>97</v>
      </c>
      <c r="AP91" s="368">
        <v>0</v>
      </c>
      <c r="AQ91" s="255" t="s">
        <v>97</v>
      </c>
      <c r="AR91" s="368">
        <v>0</v>
      </c>
      <c r="AS91" s="255" t="s">
        <v>97</v>
      </c>
      <c r="AT91" s="368">
        <v>0</v>
      </c>
      <c r="AU91" s="255" t="s">
        <v>97</v>
      </c>
      <c r="AV91" s="368">
        <v>0</v>
      </c>
      <c r="AW91" s="255" t="s">
        <v>97</v>
      </c>
      <c r="AX91" s="368">
        <v>0</v>
      </c>
      <c r="AY91" s="255" t="s">
        <v>97</v>
      </c>
      <c r="BA91" s="344" t="s">
        <v>97</v>
      </c>
      <c r="BB91" s="368">
        <v>0</v>
      </c>
      <c r="BC91" s="255" t="s">
        <v>97</v>
      </c>
    </row>
    <row r="92" spans="1:55" s="246" customFormat="1" ht="48" hidden="1" customHeight="1">
      <c r="D92" s="368">
        <v>0</v>
      </c>
      <c r="E92" s="255" t="s">
        <v>97</v>
      </c>
      <c r="F92" s="368">
        <v>0</v>
      </c>
      <c r="G92" s="255" t="s">
        <v>97</v>
      </c>
      <c r="H92" s="368">
        <v>0</v>
      </c>
      <c r="I92" s="255" t="s">
        <v>97</v>
      </c>
      <c r="J92" s="368">
        <v>0</v>
      </c>
      <c r="K92" s="255" t="s">
        <v>97</v>
      </c>
      <c r="L92" s="368">
        <v>0</v>
      </c>
      <c r="M92" s="255" t="s">
        <v>97</v>
      </c>
      <c r="N92" s="368">
        <v>0</v>
      </c>
      <c r="O92" s="255" t="s">
        <v>97</v>
      </c>
      <c r="P92" s="368">
        <v>0</v>
      </c>
      <c r="Q92" s="255" t="s">
        <v>97</v>
      </c>
      <c r="R92" s="368">
        <v>0</v>
      </c>
      <c r="S92" s="255" t="s">
        <v>97</v>
      </c>
      <c r="T92" s="368">
        <v>0</v>
      </c>
      <c r="U92" s="255" t="s">
        <v>97</v>
      </c>
      <c r="V92" s="368">
        <v>0</v>
      </c>
      <c r="W92" s="255" t="s">
        <v>97</v>
      </c>
      <c r="X92" s="368">
        <v>0</v>
      </c>
      <c r="Y92" s="403" t="s">
        <v>97</v>
      </c>
      <c r="Z92" s="368">
        <v>0</v>
      </c>
      <c r="AA92" s="255" t="s">
        <v>97</v>
      </c>
      <c r="AB92" s="344">
        <v>0</v>
      </c>
      <c r="AC92" s="255" t="s">
        <v>97</v>
      </c>
      <c r="AD92" s="368">
        <v>0</v>
      </c>
      <c r="AE92" s="255" t="s">
        <v>97</v>
      </c>
      <c r="AF92" s="368">
        <v>0</v>
      </c>
      <c r="AG92" s="255" t="s">
        <v>97</v>
      </c>
      <c r="AH92" s="368">
        <v>0</v>
      </c>
      <c r="AI92" s="255" t="s">
        <v>97</v>
      </c>
      <c r="AJ92" s="368">
        <v>0</v>
      </c>
      <c r="AK92" s="255" t="s">
        <v>97</v>
      </c>
      <c r="AM92" s="255" t="s">
        <v>97</v>
      </c>
      <c r="AN92" s="368">
        <v>0</v>
      </c>
      <c r="AO92" s="255" t="s">
        <v>97</v>
      </c>
      <c r="AP92" s="368">
        <v>0</v>
      </c>
      <c r="AQ92" s="255" t="s">
        <v>97</v>
      </c>
      <c r="AR92" s="368">
        <v>0</v>
      </c>
      <c r="AS92" s="255" t="s">
        <v>97</v>
      </c>
      <c r="AT92" s="368">
        <v>0</v>
      </c>
      <c r="AU92" s="255" t="s">
        <v>97</v>
      </c>
      <c r="AV92" s="368">
        <v>0</v>
      </c>
      <c r="AW92" s="255" t="s">
        <v>97</v>
      </c>
      <c r="AX92" s="368">
        <v>0</v>
      </c>
      <c r="AY92" s="255" t="s">
        <v>97</v>
      </c>
      <c r="BA92" s="344" t="s">
        <v>97</v>
      </c>
      <c r="BB92" s="368">
        <v>0</v>
      </c>
      <c r="BC92" s="255" t="s">
        <v>97</v>
      </c>
    </row>
    <row r="93" spans="1:55" s="246" customFormat="1" ht="47.25" customHeight="1">
      <c r="A93" s="312" t="s">
        <v>181</v>
      </c>
      <c r="B93" s="313" t="s">
        <v>182</v>
      </c>
      <c r="C93" s="473" t="s">
        <v>97</v>
      </c>
      <c r="D93" s="368">
        <v>0</v>
      </c>
      <c r="E93" s="255" t="s">
        <v>97</v>
      </c>
      <c r="F93" s="368">
        <v>0</v>
      </c>
      <c r="G93" s="255" t="s">
        <v>97</v>
      </c>
      <c r="H93" s="368">
        <v>0</v>
      </c>
      <c r="I93" s="255" t="s">
        <v>97</v>
      </c>
      <c r="J93" s="368">
        <v>0</v>
      </c>
      <c r="K93" s="255" t="s">
        <v>97</v>
      </c>
      <c r="L93" s="368">
        <v>0</v>
      </c>
      <c r="M93" s="255" t="s">
        <v>97</v>
      </c>
      <c r="N93" s="368">
        <v>0</v>
      </c>
      <c r="O93" s="255" t="s">
        <v>97</v>
      </c>
      <c r="P93" s="368">
        <v>0</v>
      </c>
      <c r="Q93" s="255" t="s">
        <v>97</v>
      </c>
      <c r="R93" s="368">
        <v>0</v>
      </c>
      <c r="S93" s="255" t="s">
        <v>97</v>
      </c>
      <c r="T93" s="368">
        <v>0</v>
      </c>
      <c r="U93" s="255" t="s">
        <v>97</v>
      </c>
      <c r="V93" s="368">
        <v>0</v>
      </c>
      <c r="W93" s="255" t="s">
        <v>97</v>
      </c>
      <c r="X93" s="368">
        <v>0</v>
      </c>
      <c r="Y93" s="403" t="s">
        <v>97</v>
      </c>
      <c r="Z93" s="368">
        <v>0</v>
      </c>
      <c r="AA93" s="255" t="s">
        <v>97</v>
      </c>
      <c r="AB93" s="344">
        <v>0</v>
      </c>
      <c r="AC93" s="255" t="s">
        <v>97</v>
      </c>
      <c r="AD93" s="368">
        <v>0</v>
      </c>
      <c r="AE93" s="255" t="s">
        <v>97</v>
      </c>
      <c r="AF93" s="368">
        <v>0</v>
      </c>
      <c r="AG93" s="255" t="s">
        <v>97</v>
      </c>
      <c r="AH93" s="368">
        <v>0</v>
      </c>
      <c r="AI93" s="255" t="s">
        <v>97</v>
      </c>
      <c r="AJ93" s="368">
        <v>0</v>
      </c>
      <c r="AK93" s="255" t="s">
        <v>97</v>
      </c>
      <c r="AL93" s="552">
        <v>0</v>
      </c>
      <c r="AM93" s="255" t="s">
        <v>97</v>
      </c>
      <c r="AN93" s="368">
        <v>0</v>
      </c>
      <c r="AO93" s="255" t="s">
        <v>97</v>
      </c>
      <c r="AP93" s="368">
        <v>0</v>
      </c>
      <c r="AQ93" s="255" t="s">
        <v>97</v>
      </c>
      <c r="AR93" s="368">
        <v>0</v>
      </c>
      <c r="AS93" s="255" t="s">
        <v>97</v>
      </c>
      <c r="AT93" s="368">
        <v>0</v>
      </c>
      <c r="AU93" s="255" t="s">
        <v>97</v>
      </c>
      <c r="AV93" s="368">
        <v>0</v>
      </c>
      <c r="AW93" s="255" t="s">
        <v>97</v>
      </c>
      <c r="AX93" s="368">
        <v>0</v>
      </c>
      <c r="AY93" s="255" t="s">
        <v>97</v>
      </c>
      <c r="AZ93" s="554">
        <v>0</v>
      </c>
      <c r="BA93" s="344" t="s">
        <v>97</v>
      </c>
      <c r="BB93" s="368">
        <v>0</v>
      </c>
      <c r="BC93" s="255" t="s">
        <v>97</v>
      </c>
    </row>
    <row r="94" spans="1:55" s="246" customFormat="1" ht="32.25" customHeight="1">
      <c r="A94" s="238" t="s">
        <v>183</v>
      </c>
      <c r="B94" s="944" t="s">
        <v>184</v>
      </c>
      <c r="C94" s="472" t="s">
        <v>97</v>
      </c>
      <c r="D94" s="368">
        <v>0</v>
      </c>
      <c r="E94" s="255" t="s">
        <v>97</v>
      </c>
      <c r="F94" s="368">
        <v>0</v>
      </c>
      <c r="G94" s="255" t="s">
        <v>97</v>
      </c>
      <c r="H94" s="368">
        <v>0</v>
      </c>
      <c r="I94" s="255" t="s">
        <v>97</v>
      </c>
      <c r="J94" s="368">
        <v>0</v>
      </c>
      <c r="K94" s="255" t="s">
        <v>97</v>
      </c>
      <c r="L94" s="368">
        <v>0</v>
      </c>
      <c r="M94" s="255" t="s">
        <v>97</v>
      </c>
      <c r="N94" s="368">
        <v>0</v>
      </c>
      <c r="O94" s="255" t="s">
        <v>97</v>
      </c>
      <c r="P94" s="368">
        <v>0</v>
      </c>
      <c r="Q94" s="255" t="s">
        <v>97</v>
      </c>
      <c r="R94" s="368">
        <v>0</v>
      </c>
      <c r="S94" s="255" t="s">
        <v>97</v>
      </c>
      <c r="T94" s="368">
        <v>0</v>
      </c>
      <c r="U94" s="255" t="s">
        <v>97</v>
      </c>
      <c r="V94" s="368">
        <v>0</v>
      </c>
      <c r="W94" s="255" t="s">
        <v>97</v>
      </c>
      <c r="X94" s="368">
        <v>0</v>
      </c>
      <c r="Y94" s="403" t="s">
        <v>97</v>
      </c>
      <c r="Z94" s="368">
        <v>0</v>
      </c>
      <c r="AA94" s="255" t="s">
        <v>97</v>
      </c>
      <c r="AB94" s="344">
        <v>0</v>
      </c>
      <c r="AC94" s="255" t="s">
        <v>97</v>
      </c>
      <c r="AD94" s="368">
        <v>0</v>
      </c>
      <c r="AE94" s="255" t="s">
        <v>97</v>
      </c>
      <c r="AF94" s="368">
        <v>0</v>
      </c>
      <c r="AG94" s="255" t="s">
        <v>97</v>
      </c>
      <c r="AH94" s="368">
        <v>0</v>
      </c>
      <c r="AI94" s="255" t="s">
        <v>97</v>
      </c>
      <c r="AJ94" s="368">
        <v>0</v>
      </c>
      <c r="AK94" s="255" t="s">
        <v>97</v>
      </c>
      <c r="AL94" s="552">
        <v>0</v>
      </c>
      <c r="AM94" s="255" t="s">
        <v>97</v>
      </c>
      <c r="AN94" s="368">
        <v>0</v>
      </c>
      <c r="AO94" s="255" t="s">
        <v>97</v>
      </c>
      <c r="AP94" s="368">
        <v>0</v>
      </c>
      <c r="AQ94" s="255" t="s">
        <v>97</v>
      </c>
      <c r="AR94" s="368">
        <v>0</v>
      </c>
      <c r="AS94" s="255" t="s">
        <v>97</v>
      </c>
      <c r="AT94" s="368">
        <v>0</v>
      </c>
      <c r="AU94" s="255" t="s">
        <v>97</v>
      </c>
      <c r="AV94" s="368">
        <v>0</v>
      </c>
      <c r="AW94" s="255" t="s">
        <v>97</v>
      </c>
      <c r="AX94" s="368">
        <v>0</v>
      </c>
      <c r="AY94" s="255" t="s">
        <v>97</v>
      </c>
      <c r="AZ94" s="554">
        <v>0</v>
      </c>
      <c r="BA94" s="344" t="s">
        <v>97</v>
      </c>
      <c r="BB94" s="368">
        <v>0</v>
      </c>
      <c r="BC94" s="255" t="s">
        <v>97</v>
      </c>
    </row>
    <row r="95" spans="1:55" ht="31.5">
      <c r="A95" s="238" t="s">
        <v>185</v>
      </c>
      <c r="B95" s="505" t="s">
        <v>186</v>
      </c>
      <c r="C95" s="472" t="s">
        <v>97</v>
      </c>
      <c r="D95" s="368">
        <v>0</v>
      </c>
      <c r="E95" s="255" t="s">
        <v>97</v>
      </c>
      <c r="F95" s="368">
        <v>0</v>
      </c>
      <c r="G95" s="255" t="s">
        <v>97</v>
      </c>
      <c r="H95" s="368">
        <v>0</v>
      </c>
      <c r="I95" s="255" t="s">
        <v>97</v>
      </c>
      <c r="J95" s="368">
        <v>0</v>
      </c>
      <c r="K95" s="255" t="s">
        <v>97</v>
      </c>
      <c r="L95" s="368">
        <v>0</v>
      </c>
      <c r="M95" s="255" t="s">
        <v>97</v>
      </c>
      <c r="N95" s="368">
        <v>0</v>
      </c>
      <c r="O95" s="255" t="s">
        <v>97</v>
      </c>
      <c r="P95" s="368">
        <v>0</v>
      </c>
      <c r="Q95" s="255" t="s">
        <v>97</v>
      </c>
      <c r="R95" s="368">
        <v>0</v>
      </c>
      <c r="S95" s="255" t="s">
        <v>97</v>
      </c>
      <c r="T95" s="368">
        <v>0</v>
      </c>
      <c r="U95" s="255" t="s">
        <v>97</v>
      </c>
      <c r="V95" s="368">
        <v>0</v>
      </c>
      <c r="W95" s="255" t="s">
        <v>97</v>
      </c>
      <c r="X95" s="368">
        <v>0</v>
      </c>
      <c r="Y95" s="403" t="s">
        <v>97</v>
      </c>
      <c r="Z95" s="368">
        <v>0</v>
      </c>
      <c r="AA95" s="255" t="s">
        <v>97</v>
      </c>
      <c r="AB95" s="344">
        <v>0</v>
      </c>
      <c r="AC95" s="255" t="s">
        <v>97</v>
      </c>
      <c r="AD95" s="368">
        <v>0</v>
      </c>
      <c r="AE95" s="255" t="s">
        <v>97</v>
      </c>
      <c r="AF95" s="368">
        <v>0</v>
      </c>
      <c r="AG95" s="255" t="s">
        <v>97</v>
      </c>
      <c r="AH95" s="368">
        <v>0</v>
      </c>
      <c r="AI95" s="255" t="s">
        <v>97</v>
      </c>
      <c r="AJ95" s="368">
        <v>0</v>
      </c>
      <c r="AK95" s="255" t="s">
        <v>97</v>
      </c>
      <c r="AL95" s="556">
        <v>0</v>
      </c>
      <c r="AM95" s="255" t="s">
        <v>97</v>
      </c>
      <c r="AN95" s="368">
        <v>0</v>
      </c>
      <c r="AO95" s="255" t="s">
        <v>97</v>
      </c>
      <c r="AP95" s="368">
        <v>0</v>
      </c>
      <c r="AQ95" s="255" t="s">
        <v>97</v>
      </c>
      <c r="AR95" s="368">
        <v>0</v>
      </c>
      <c r="AS95" s="255" t="s">
        <v>97</v>
      </c>
      <c r="AT95" s="368">
        <v>0</v>
      </c>
      <c r="AU95" s="255" t="s">
        <v>97</v>
      </c>
      <c r="AV95" s="368">
        <v>0</v>
      </c>
      <c r="AW95" s="255" t="s">
        <v>97</v>
      </c>
      <c r="AX95" s="368">
        <v>0</v>
      </c>
      <c r="AY95" s="255" t="s">
        <v>97</v>
      </c>
      <c r="AZ95" s="557">
        <v>0</v>
      </c>
      <c r="BA95" s="344" t="s">
        <v>97</v>
      </c>
      <c r="BB95" s="368">
        <v>0</v>
      </c>
      <c r="BC95" s="255" t="s">
        <v>97</v>
      </c>
    </row>
    <row r="96" spans="1:55" s="560" customFormat="1" ht="31.5">
      <c r="A96" s="422" t="s">
        <v>187</v>
      </c>
      <c r="B96" s="423" t="s">
        <v>188</v>
      </c>
      <c r="C96" s="481" t="s">
        <v>97</v>
      </c>
      <c r="D96" s="368">
        <v>0</v>
      </c>
      <c r="E96" s="255" t="s">
        <v>97</v>
      </c>
      <c r="F96" s="368">
        <v>0</v>
      </c>
      <c r="G96" s="255" t="s">
        <v>97</v>
      </c>
      <c r="H96" s="368">
        <v>0</v>
      </c>
      <c r="I96" s="255" t="s">
        <v>97</v>
      </c>
      <c r="J96" s="368">
        <v>0</v>
      </c>
      <c r="K96" s="255" t="s">
        <v>97</v>
      </c>
      <c r="L96" s="368">
        <v>0</v>
      </c>
      <c r="M96" s="255" t="s">
        <v>97</v>
      </c>
      <c r="N96" s="368">
        <v>0</v>
      </c>
      <c r="O96" s="255" t="s">
        <v>97</v>
      </c>
      <c r="P96" s="368">
        <v>0</v>
      </c>
      <c r="Q96" s="255" t="s">
        <v>97</v>
      </c>
      <c r="R96" s="368">
        <v>0</v>
      </c>
      <c r="S96" s="255" t="s">
        <v>97</v>
      </c>
      <c r="T96" s="368">
        <v>0</v>
      </c>
      <c r="U96" s="255" t="s">
        <v>97</v>
      </c>
      <c r="V96" s="368">
        <f>V97</f>
        <v>0.25</v>
      </c>
      <c r="W96" s="255" t="s">
        <v>97</v>
      </c>
      <c r="X96" s="368">
        <v>0</v>
      </c>
      <c r="Y96" s="403" t="s">
        <v>97</v>
      </c>
      <c r="Z96" s="368">
        <v>0</v>
      </c>
      <c r="AA96" s="255" t="s">
        <v>97</v>
      </c>
      <c r="AB96" s="344">
        <v>0</v>
      </c>
      <c r="AC96" s="255" t="s">
        <v>97</v>
      </c>
      <c r="AD96" s="368">
        <v>0</v>
      </c>
      <c r="AE96" s="255" t="s">
        <v>97</v>
      </c>
      <c r="AF96" s="368">
        <v>0</v>
      </c>
      <c r="AG96" s="255" t="s">
        <v>97</v>
      </c>
      <c r="AH96" s="368">
        <v>0</v>
      </c>
      <c r="AI96" s="255" t="s">
        <v>97</v>
      </c>
      <c r="AJ96" s="368">
        <v>0</v>
      </c>
      <c r="AK96" s="255" t="s">
        <v>97</v>
      </c>
      <c r="AL96" s="561">
        <v>0</v>
      </c>
      <c r="AM96" s="255" t="s">
        <v>97</v>
      </c>
      <c r="AN96" s="368">
        <v>0</v>
      </c>
      <c r="AO96" s="255" t="s">
        <v>97</v>
      </c>
      <c r="AP96" s="368">
        <v>0</v>
      </c>
      <c r="AQ96" s="255" t="s">
        <v>97</v>
      </c>
      <c r="AR96" s="368">
        <v>0</v>
      </c>
      <c r="AS96" s="255" t="s">
        <v>97</v>
      </c>
      <c r="AT96" s="368">
        <v>0</v>
      </c>
      <c r="AU96" s="255" t="s">
        <v>97</v>
      </c>
      <c r="AV96" s="368">
        <v>0</v>
      </c>
      <c r="AW96" s="255" t="s">
        <v>97</v>
      </c>
      <c r="AX96" s="368">
        <v>0</v>
      </c>
      <c r="AY96" s="255" t="s">
        <v>97</v>
      </c>
      <c r="AZ96" s="562">
        <f>AZ97+AZ98</f>
        <v>0.74469999999999992</v>
      </c>
      <c r="BA96" s="344" t="s">
        <v>97</v>
      </c>
      <c r="BB96" s="368">
        <v>0</v>
      </c>
      <c r="BC96" s="255" t="s">
        <v>97</v>
      </c>
    </row>
    <row r="97" spans="1:55" ht="15.75">
      <c r="A97" s="388" t="s">
        <v>815</v>
      </c>
      <c r="B97" s="239" t="s">
        <v>875</v>
      </c>
      <c r="C97" s="217" t="s">
        <v>1011</v>
      </c>
      <c r="D97" s="368">
        <v>0</v>
      </c>
      <c r="E97" s="255" t="s">
        <v>97</v>
      </c>
      <c r="F97" s="368">
        <v>0</v>
      </c>
      <c r="G97" s="255" t="s">
        <v>97</v>
      </c>
      <c r="H97" s="368">
        <v>0</v>
      </c>
      <c r="I97" s="255" t="s">
        <v>97</v>
      </c>
      <c r="J97" s="368">
        <v>0</v>
      </c>
      <c r="K97" s="255" t="s">
        <v>97</v>
      </c>
      <c r="L97" s="368">
        <v>0</v>
      </c>
      <c r="M97" s="255" t="s">
        <v>97</v>
      </c>
      <c r="N97" s="368">
        <v>0</v>
      </c>
      <c r="O97" s="255" t="s">
        <v>97</v>
      </c>
      <c r="P97" s="368">
        <v>0</v>
      </c>
      <c r="Q97" s="255" t="s">
        <v>97</v>
      </c>
      <c r="R97" s="368">
        <v>0</v>
      </c>
      <c r="S97" s="255" t="s">
        <v>97</v>
      </c>
      <c r="T97" s="368">
        <v>0</v>
      </c>
      <c r="U97" s="255" t="s">
        <v>97</v>
      </c>
      <c r="V97" s="368">
        <v>0.25</v>
      </c>
      <c r="W97" s="255" t="s">
        <v>97</v>
      </c>
      <c r="X97" s="368">
        <v>0</v>
      </c>
      <c r="Y97" s="403" t="s">
        <v>97</v>
      </c>
      <c r="Z97" s="368">
        <v>0</v>
      </c>
      <c r="AA97" s="255" t="s">
        <v>97</v>
      </c>
      <c r="AB97" s="344">
        <v>0</v>
      </c>
      <c r="AC97" s="255" t="s">
        <v>97</v>
      </c>
      <c r="AD97" s="368">
        <v>0</v>
      </c>
      <c r="AE97" s="255" t="s">
        <v>97</v>
      </c>
      <c r="AF97" s="368">
        <v>0</v>
      </c>
      <c r="AG97" s="255" t="s">
        <v>97</v>
      </c>
      <c r="AH97" s="368">
        <v>0</v>
      </c>
      <c r="AI97" s="255" t="s">
        <v>97</v>
      </c>
      <c r="AJ97" s="368">
        <v>0</v>
      </c>
      <c r="AK97" s="255" t="s">
        <v>97</v>
      </c>
      <c r="AL97" s="556">
        <v>0</v>
      </c>
      <c r="AM97" s="255" t="s">
        <v>97</v>
      </c>
      <c r="AN97" s="368">
        <v>0</v>
      </c>
      <c r="AO97" s="255" t="s">
        <v>97</v>
      </c>
      <c r="AP97" s="368">
        <v>0</v>
      </c>
      <c r="AQ97" s="255" t="s">
        <v>97</v>
      </c>
      <c r="AR97" s="368">
        <v>0</v>
      </c>
      <c r="AS97" s="255" t="s">
        <v>97</v>
      </c>
      <c r="AT97" s="368">
        <v>0</v>
      </c>
      <c r="AU97" s="255" t="s">
        <v>97</v>
      </c>
      <c r="AV97" s="368">
        <v>0</v>
      </c>
      <c r="AW97" s="255" t="s">
        <v>97</v>
      </c>
      <c r="AX97" s="368">
        <v>0</v>
      </c>
      <c r="AY97" s="255" t="s">
        <v>97</v>
      </c>
      <c r="AZ97" s="557">
        <v>0.56299999999999994</v>
      </c>
      <c r="BA97" s="344" t="s">
        <v>97</v>
      </c>
      <c r="BB97" s="368">
        <v>0</v>
      </c>
      <c r="BC97" s="255" t="s">
        <v>97</v>
      </c>
    </row>
    <row r="98" spans="1:55" ht="15.75">
      <c r="A98" s="388" t="s">
        <v>816</v>
      </c>
      <c r="B98" s="239" t="s">
        <v>875</v>
      </c>
      <c r="C98" s="217" t="s">
        <v>1012</v>
      </c>
      <c r="D98" s="368">
        <v>0</v>
      </c>
      <c r="E98" s="255" t="s">
        <v>97</v>
      </c>
      <c r="F98" s="368">
        <v>0</v>
      </c>
      <c r="G98" s="255" t="s">
        <v>97</v>
      </c>
      <c r="H98" s="368">
        <v>0</v>
      </c>
      <c r="I98" s="255" t="s">
        <v>97</v>
      </c>
      <c r="J98" s="368">
        <v>0</v>
      </c>
      <c r="K98" s="255" t="s">
        <v>97</v>
      </c>
      <c r="L98" s="368">
        <v>0</v>
      </c>
      <c r="M98" s="255" t="s">
        <v>97</v>
      </c>
      <c r="N98" s="368">
        <v>0</v>
      </c>
      <c r="O98" s="255" t="s">
        <v>97</v>
      </c>
      <c r="P98" s="368">
        <v>0</v>
      </c>
      <c r="Q98" s="255" t="s">
        <v>97</v>
      </c>
      <c r="R98" s="368">
        <v>0</v>
      </c>
      <c r="S98" s="255" t="s">
        <v>97</v>
      </c>
      <c r="T98" s="368">
        <v>0</v>
      </c>
      <c r="U98" s="255" t="s">
        <v>97</v>
      </c>
      <c r="V98" s="368">
        <v>0</v>
      </c>
      <c r="W98" s="255" t="s">
        <v>97</v>
      </c>
      <c r="X98" s="368">
        <v>0</v>
      </c>
      <c r="Y98" s="403" t="s">
        <v>97</v>
      </c>
      <c r="Z98" s="368">
        <v>0</v>
      </c>
      <c r="AA98" s="255" t="s">
        <v>97</v>
      </c>
      <c r="AB98" s="344">
        <v>0</v>
      </c>
      <c r="AC98" s="255" t="s">
        <v>97</v>
      </c>
      <c r="AD98" s="368">
        <v>0</v>
      </c>
      <c r="AE98" s="255" t="s">
        <v>97</v>
      </c>
      <c r="AF98" s="368">
        <v>0</v>
      </c>
      <c r="AG98" s="255" t="s">
        <v>97</v>
      </c>
      <c r="AH98" s="368">
        <v>0</v>
      </c>
      <c r="AI98" s="255" t="s">
        <v>97</v>
      </c>
      <c r="AJ98" s="368">
        <v>0</v>
      </c>
      <c r="AK98" s="255" t="s">
        <v>97</v>
      </c>
      <c r="AL98" s="556">
        <v>0</v>
      </c>
      <c r="AM98" s="255" t="s">
        <v>97</v>
      </c>
      <c r="AN98" s="368">
        <v>0</v>
      </c>
      <c r="AO98" s="255" t="s">
        <v>97</v>
      </c>
      <c r="AP98" s="368">
        <v>0</v>
      </c>
      <c r="AQ98" s="255" t="s">
        <v>97</v>
      </c>
      <c r="AR98" s="368">
        <v>0</v>
      </c>
      <c r="AS98" s="255" t="s">
        <v>97</v>
      </c>
      <c r="AT98" s="368">
        <v>0</v>
      </c>
      <c r="AU98" s="255" t="s">
        <v>97</v>
      </c>
      <c r="AV98" s="368">
        <v>0</v>
      </c>
      <c r="AW98" s="255" t="s">
        <v>97</v>
      </c>
      <c r="AX98" s="368">
        <v>0</v>
      </c>
      <c r="AY98" s="255" t="s">
        <v>97</v>
      </c>
      <c r="AZ98" s="557">
        <v>0.1817</v>
      </c>
      <c r="BA98" s="344" t="s">
        <v>97</v>
      </c>
      <c r="BB98" s="368">
        <v>0</v>
      </c>
      <c r="BC98" s="255" t="s">
        <v>97</v>
      </c>
    </row>
    <row r="99" spans="1:55" ht="31.5">
      <c r="A99" s="238" t="s">
        <v>189</v>
      </c>
      <c r="B99" s="320" t="s">
        <v>190</v>
      </c>
      <c r="C99" s="472" t="s">
        <v>97</v>
      </c>
      <c r="D99" s="368">
        <v>0</v>
      </c>
      <c r="E99" s="255" t="s">
        <v>97</v>
      </c>
      <c r="F99" s="368">
        <v>0</v>
      </c>
      <c r="G99" s="255" t="s">
        <v>97</v>
      </c>
      <c r="H99" s="368">
        <v>0</v>
      </c>
      <c r="I99" s="255" t="s">
        <v>97</v>
      </c>
      <c r="J99" s="368">
        <v>0</v>
      </c>
      <c r="K99" s="255" t="s">
        <v>97</v>
      </c>
      <c r="L99" s="368">
        <v>0</v>
      </c>
      <c r="M99" s="255" t="s">
        <v>97</v>
      </c>
      <c r="N99" s="368">
        <v>0</v>
      </c>
      <c r="O99" s="255" t="s">
        <v>97</v>
      </c>
      <c r="P99" s="368">
        <v>0</v>
      </c>
      <c r="Q99" s="255" t="s">
        <v>97</v>
      </c>
      <c r="R99" s="368">
        <v>0</v>
      </c>
      <c r="S99" s="255" t="s">
        <v>97</v>
      </c>
      <c r="T99" s="368">
        <v>0</v>
      </c>
      <c r="U99" s="255" t="s">
        <v>97</v>
      </c>
      <c r="V99" s="368">
        <v>0</v>
      </c>
      <c r="W99" s="255" t="s">
        <v>97</v>
      </c>
      <c r="X99" s="368">
        <v>0</v>
      </c>
      <c r="Y99" s="403" t="s">
        <v>97</v>
      </c>
      <c r="Z99" s="368">
        <v>0</v>
      </c>
      <c r="AA99" s="255" t="s">
        <v>97</v>
      </c>
      <c r="AB99" s="344">
        <v>0</v>
      </c>
      <c r="AC99" s="255" t="s">
        <v>97</v>
      </c>
      <c r="AD99" s="368">
        <v>0</v>
      </c>
      <c r="AE99" s="255" t="s">
        <v>97</v>
      </c>
      <c r="AF99" s="368">
        <v>0</v>
      </c>
      <c r="AG99" s="255" t="s">
        <v>97</v>
      </c>
      <c r="AH99" s="368">
        <v>0</v>
      </c>
      <c r="AI99" s="255" t="s">
        <v>97</v>
      </c>
      <c r="AJ99" s="368">
        <v>0</v>
      </c>
      <c r="AK99" s="255" t="s">
        <v>97</v>
      </c>
      <c r="AL99" s="556">
        <v>0</v>
      </c>
      <c r="AM99" s="255" t="s">
        <v>97</v>
      </c>
      <c r="AN99" s="368">
        <v>0</v>
      </c>
      <c r="AO99" s="255" t="s">
        <v>97</v>
      </c>
      <c r="AP99" s="368">
        <v>0</v>
      </c>
      <c r="AQ99" s="255" t="s">
        <v>97</v>
      </c>
      <c r="AR99" s="368">
        <v>0</v>
      </c>
      <c r="AS99" s="255" t="s">
        <v>97</v>
      </c>
      <c r="AT99" s="368">
        <v>0</v>
      </c>
      <c r="AU99" s="255" t="s">
        <v>97</v>
      </c>
      <c r="AV99" s="368">
        <v>0</v>
      </c>
      <c r="AW99" s="255" t="s">
        <v>97</v>
      </c>
      <c r="AX99" s="368">
        <v>0</v>
      </c>
      <c r="AY99" s="255" t="s">
        <v>97</v>
      </c>
      <c r="AZ99" s="557">
        <v>0</v>
      </c>
      <c r="BA99" s="344" t="s">
        <v>97</v>
      </c>
      <c r="BB99" s="368">
        <v>0</v>
      </c>
      <c r="BC99" s="255" t="s">
        <v>97</v>
      </c>
    </row>
    <row r="100" spans="1:55" s="560" customFormat="1" ht="18" customHeight="1">
      <c r="A100" s="422" t="s">
        <v>191</v>
      </c>
      <c r="B100" s="424" t="s">
        <v>192</v>
      </c>
      <c r="C100" s="481" t="s">
        <v>97</v>
      </c>
      <c r="D100" s="368">
        <v>0</v>
      </c>
      <c r="E100" s="255" t="s">
        <v>97</v>
      </c>
      <c r="F100" s="368">
        <v>0</v>
      </c>
      <c r="G100" s="255" t="s">
        <v>97</v>
      </c>
      <c r="H100" s="368">
        <v>0</v>
      </c>
      <c r="I100" s="255" t="s">
        <v>97</v>
      </c>
      <c r="J100" s="368">
        <v>0</v>
      </c>
      <c r="K100" s="255" t="s">
        <v>97</v>
      </c>
      <c r="L100" s="368">
        <v>0</v>
      </c>
      <c r="M100" s="255" t="s">
        <v>97</v>
      </c>
      <c r="N100" s="368">
        <v>0</v>
      </c>
      <c r="O100" s="255" t="s">
        <v>97</v>
      </c>
      <c r="P100" s="368">
        <v>0</v>
      </c>
      <c r="Q100" s="255" t="s">
        <v>97</v>
      </c>
      <c r="R100" s="368">
        <v>0</v>
      </c>
      <c r="S100" s="255" t="s">
        <v>97</v>
      </c>
      <c r="T100" s="368">
        <v>0</v>
      </c>
      <c r="U100" s="255" t="s">
        <v>97</v>
      </c>
      <c r="V100" s="368">
        <v>0</v>
      </c>
      <c r="W100" s="255" t="s">
        <v>97</v>
      </c>
      <c r="X100" s="368">
        <v>0</v>
      </c>
      <c r="Y100" s="403" t="s">
        <v>97</v>
      </c>
      <c r="Z100" s="368">
        <v>0</v>
      </c>
      <c r="AA100" s="255" t="s">
        <v>97</v>
      </c>
      <c r="AB100" s="344">
        <v>0</v>
      </c>
      <c r="AC100" s="255" t="s">
        <v>97</v>
      </c>
      <c r="AD100" s="368">
        <v>0</v>
      </c>
      <c r="AE100" s="255" t="s">
        <v>97</v>
      </c>
      <c r="AF100" s="368">
        <v>0</v>
      </c>
      <c r="AG100" s="255" t="s">
        <v>97</v>
      </c>
      <c r="AH100" s="368">
        <v>0</v>
      </c>
      <c r="AI100" s="255" t="s">
        <v>97</v>
      </c>
      <c r="AJ100" s="368">
        <v>0</v>
      </c>
      <c r="AK100" s="255" t="s">
        <v>97</v>
      </c>
      <c r="AL100" s="561">
        <v>0</v>
      </c>
      <c r="AM100" s="255" t="s">
        <v>97</v>
      </c>
      <c r="AN100" s="368">
        <v>0</v>
      </c>
      <c r="AO100" s="255" t="s">
        <v>97</v>
      </c>
      <c r="AP100" s="368">
        <v>0</v>
      </c>
      <c r="AQ100" s="255" t="s">
        <v>97</v>
      </c>
      <c r="AR100" s="368">
        <v>0</v>
      </c>
      <c r="AS100" s="255" t="s">
        <v>97</v>
      </c>
      <c r="AT100" s="368">
        <v>0</v>
      </c>
      <c r="AU100" s="255" t="s">
        <v>97</v>
      </c>
      <c r="AV100" s="368">
        <v>0</v>
      </c>
      <c r="AW100" s="255" t="s">
        <v>97</v>
      </c>
      <c r="AX100" s="368">
        <v>0</v>
      </c>
      <c r="AY100" s="255" t="s">
        <v>97</v>
      </c>
      <c r="AZ100" s="559">
        <f>AZ101</f>
        <v>1.5</v>
      </c>
      <c r="BA100" s="344" t="s">
        <v>97</v>
      </c>
      <c r="BB100" s="368">
        <v>0</v>
      </c>
      <c r="BC100" s="255" t="s">
        <v>97</v>
      </c>
    </row>
    <row r="101" spans="1:55" ht="29.25" customHeight="1">
      <c r="A101" s="238" t="s">
        <v>636</v>
      </c>
      <c r="B101" s="239" t="s">
        <v>934</v>
      </c>
      <c r="C101" s="354" t="s">
        <v>1013</v>
      </c>
      <c r="D101" s="368">
        <v>0</v>
      </c>
      <c r="E101" s="255" t="s">
        <v>97</v>
      </c>
      <c r="F101" s="368">
        <v>0</v>
      </c>
      <c r="G101" s="255" t="s">
        <v>97</v>
      </c>
      <c r="H101" s="368">
        <v>0</v>
      </c>
      <c r="I101" s="255" t="s">
        <v>97</v>
      </c>
      <c r="J101" s="368">
        <v>0</v>
      </c>
      <c r="K101" s="255" t="s">
        <v>97</v>
      </c>
      <c r="L101" s="368">
        <v>0</v>
      </c>
      <c r="M101" s="255" t="s">
        <v>97</v>
      </c>
      <c r="N101" s="368">
        <v>0</v>
      </c>
      <c r="O101" s="255" t="s">
        <v>97</v>
      </c>
      <c r="P101" s="368">
        <v>0</v>
      </c>
      <c r="Q101" s="255" t="s">
        <v>97</v>
      </c>
      <c r="R101" s="368">
        <v>0</v>
      </c>
      <c r="S101" s="255" t="s">
        <v>97</v>
      </c>
      <c r="T101" s="368">
        <v>0</v>
      </c>
      <c r="U101" s="255" t="s">
        <v>97</v>
      </c>
      <c r="V101" s="368">
        <v>0</v>
      </c>
      <c r="W101" s="255" t="s">
        <v>97</v>
      </c>
      <c r="X101" s="368">
        <v>0</v>
      </c>
      <c r="Y101" s="403" t="s">
        <v>97</v>
      </c>
      <c r="Z101" s="368">
        <v>0</v>
      </c>
      <c r="AA101" s="255" t="s">
        <v>97</v>
      </c>
      <c r="AB101" s="344">
        <v>0</v>
      </c>
      <c r="AC101" s="255" t="s">
        <v>97</v>
      </c>
      <c r="AD101" s="368">
        <v>0</v>
      </c>
      <c r="AE101" s="255" t="s">
        <v>97</v>
      </c>
      <c r="AF101" s="368">
        <v>0</v>
      </c>
      <c r="AG101" s="255" t="s">
        <v>97</v>
      </c>
      <c r="AH101" s="368">
        <v>0</v>
      </c>
      <c r="AI101" s="255" t="s">
        <v>97</v>
      </c>
      <c r="AJ101" s="368">
        <v>0</v>
      </c>
      <c r="AK101" s="255" t="s">
        <v>97</v>
      </c>
      <c r="AL101" s="556">
        <v>0</v>
      </c>
      <c r="AM101" s="255" t="s">
        <v>97</v>
      </c>
      <c r="AN101" s="368">
        <v>0</v>
      </c>
      <c r="AO101" s="255" t="s">
        <v>97</v>
      </c>
      <c r="AP101" s="368">
        <v>0</v>
      </c>
      <c r="AQ101" s="255" t="s">
        <v>97</v>
      </c>
      <c r="AR101" s="368">
        <v>0</v>
      </c>
      <c r="AS101" s="255" t="s">
        <v>97</v>
      </c>
      <c r="AT101" s="368">
        <v>0</v>
      </c>
      <c r="AU101" s="255" t="s">
        <v>97</v>
      </c>
      <c r="AV101" s="368">
        <v>0</v>
      </c>
      <c r="AW101" s="255" t="s">
        <v>97</v>
      </c>
      <c r="AX101" s="368">
        <v>0</v>
      </c>
      <c r="AY101" s="255" t="s">
        <v>97</v>
      </c>
      <c r="AZ101" s="558">
        <v>1.5</v>
      </c>
      <c r="BA101" s="344" t="s">
        <v>97</v>
      </c>
      <c r="BB101" s="368">
        <v>0</v>
      </c>
      <c r="BC101" s="255" t="s">
        <v>97</v>
      </c>
    </row>
    <row r="102" spans="1:55" ht="30.75" customHeight="1"/>
    <row r="104" spans="1:55" ht="33.75" customHeight="1"/>
  </sheetData>
  <sheetProtection selectLockedCells="1" selectUnlockedCells="1"/>
  <mergeCells count="57">
    <mergeCell ref="AX16:BA16"/>
    <mergeCell ref="AV17:AW17"/>
    <mergeCell ref="AX17:AY17"/>
    <mergeCell ref="AZ17:BA17"/>
    <mergeCell ref="AD17:AE17"/>
    <mergeCell ref="AJ17:AK17"/>
    <mergeCell ref="AH16:AM16"/>
    <mergeCell ref="AR16:AW16"/>
    <mergeCell ref="W2:X2"/>
    <mergeCell ref="Y2:AD2"/>
    <mergeCell ref="A4:BA4"/>
    <mergeCell ref="A5:BA5"/>
    <mergeCell ref="A7:BA7"/>
    <mergeCell ref="A8:BA8"/>
    <mergeCell ref="AN16:AQ16"/>
    <mergeCell ref="A10:BA10"/>
    <mergeCell ref="A12:BA12"/>
    <mergeCell ref="A13:BA13"/>
    <mergeCell ref="A14:BA14"/>
    <mergeCell ref="A15:A18"/>
    <mergeCell ref="B15:B18"/>
    <mergeCell ref="R17:S17"/>
    <mergeCell ref="T17:U17"/>
    <mergeCell ref="D16:U16"/>
    <mergeCell ref="AL17:AM17"/>
    <mergeCell ref="D17:E17"/>
    <mergeCell ref="AP17:AQ17"/>
    <mergeCell ref="AR17:AS17"/>
    <mergeCell ref="AF17:AG17"/>
    <mergeCell ref="D19:U19"/>
    <mergeCell ref="V19:AE19"/>
    <mergeCell ref="D20:E20"/>
    <mergeCell ref="F20:G20"/>
    <mergeCell ref="H20:I20"/>
    <mergeCell ref="AB20:AC20"/>
    <mergeCell ref="J20:K20"/>
    <mergeCell ref="L20:M20"/>
    <mergeCell ref="N20:O20"/>
    <mergeCell ref="V20:W20"/>
    <mergeCell ref="X20:Y20"/>
    <mergeCell ref="Z20:AA20"/>
    <mergeCell ref="V17:W17"/>
    <mergeCell ref="X17:Y17"/>
    <mergeCell ref="C15:C18"/>
    <mergeCell ref="D15:BC15"/>
    <mergeCell ref="AT17:AU17"/>
    <mergeCell ref="BB17:BC17"/>
    <mergeCell ref="V16:AG16"/>
    <mergeCell ref="BB16:BC16"/>
    <mergeCell ref="AH17:AI17"/>
    <mergeCell ref="F17:G17"/>
    <mergeCell ref="H17:K17"/>
    <mergeCell ref="L17:O17"/>
    <mergeCell ref="P17:Q17"/>
    <mergeCell ref="Z17:AA17"/>
    <mergeCell ref="AB17:AC17"/>
    <mergeCell ref="AN17:AO17"/>
  </mergeCells>
  <pageMargins left="0.7" right="0.7" top="0.75" bottom="0.75" header="0.51180555555555551" footer="0.51180555555555551"/>
  <pageSetup paperSize="9" scale="75"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V105"/>
  <sheetViews>
    <sheetView topLeftCell="A27" zoomScale="60" zoomScaleNormal="60" workbookViewId="0">
      <selection activeCell="A55" sqref="A55:XFD58"/>
    </sheetView>
  </sheetViews>
  <sheetFormatPr defaultColWidth="9.375" defaultRowHeight="15"/>
  <cols>
    <col min="1" max="1" width="9.625" style="1" customWidth="1"/>
    <col min="2" max="2" width="57.625" style="1" customWidth="1"/>
    <col min="3" max="3" width="16" style="1" customWidth="1"/>
    <col min="4" max="17" width="8.5" style="1" customWidth="1"/>
    <col min="18" max="18" width="11.5" style="1" customWidth="1"/>
    <col min="19" max="19" width="10.625" style="1" customWidth="1"/>
    <col min="20" max="22" width="8.5" style="1" customWidth="1"/>
    <col min="23" max="23" width="9.125" style="1" customWidth="1"/>
    <col min="24" max="25" width="8.5" style="246" customWidth="1"/>
    <col min="26" max="29" width="8.5" style="1" customWidth="1"/>
    <col min="30" max="30" width="10.25" style="1" customWidth="1"/>
    <col min="31" max="31" width="9.25" style="1" customWidth="1"/>
    <col min="32" max="32" width="8.5" style="1" customWidth="1"/>
    <col min="33" max="33" width="12.25" style="1" customWidth="1"/>
    <col min="34" max="34" width="8.5" style="1" customWidth="1"/>
    <col min="35" max="35" width="10" style="1" customWidth="1"/>
    <col min="36" max="37" width="8.5" style="1" customWidth="1"/>
    <col min="38" max="38" width="9.875" style="246" customWidth="1"/>
    <col min="39" max="39" width="8.625" style="246" customWidth="1"/>
    <col min="40" max="40" width="10.75" style="246" customWidth="1"/>
    <col min="41" max="41" width="11.375" style="246" customWidth="1"/>
    <col min="42" max="42" width="8.5" style="246" customWidth="1"/>
    <col min="43" max="43" width="11" style="246" customWidth="1"/>
    <col min="44" max="47" width="8.5" style="246" customWidth="1"/>
    <col min="48" max="48" width="10.375" style="246" customWidth="1"/>
    <col min="49" max="49" width="10.25" style="246" customWidth="1"/>
    <col min="50" max="50" width="11.875" style="246" customWidth="1"/>
    <col min="51" max="51" width="10.875" style="246" customWidth="1"/>
    <col min="52" max="52" width="11.875" style="246" customWidth="1"/>
    <col min="53" max="53" width="11.625" style="246" customWidth="1"/>
    <col min="54" max="54" width="9.375" style="246"/>
    <col min="55" max="16384" width="9.375" style="1"/>
  </cols>
  <sheetData>
    <row r="1" spans="1:256" ht="14.25" customHeight="1">
      <c r="A1"/>
      <c r="B1"/>
      <c r="C1"/>
      <c r="D1"/>
      <c r="E1"/>
      <c r="F1"/>
      <c r="G1"/>
      <c r="H1"/>
      <c r="I1"/>
      <c r="J1"/>
      <c r="K1"/>
      <c r="L1"/>
      <c r="M1"/>
      <c r="N1"/>
      <c r="O1"/>
      <c r="P1"/>
      <c r="Q1"/>
      <c r="R1"/>
      <c r="S1"/>
      <c r="T1"/>
      <c r="U1"/>
      <c r="V1"/>
      <c r="W1"/>
      <c r="X1" s="288"/>
      <c r="Y1" s="288"/>
      <c r="Z1"/>
      <c r="AA1"/>
      <c r="AB1"/>
      <c r="AC1"/>
      <c r="AD1"/>
      <c r="AE1"/>
      <c r="AF1"/>
      <c r="AG1"/>
      <c r="AH1"/>
      <c r="AI1"/>
      <c r="AJ1"/>
      <c r="AK1"/>
      <c r="AL1" s="288"/>
      <c r="AM1" s="288"/>
      <c r="AN1" s="288"/>
      <c r="AO1" s="288"/>
      <c r="AP1" s="288"/>
      <c r="AQ1" s="288"/>
      <c r="AR1" s="288"/>
      <c r="AS1" s="288"/>
      <c r="AT1" s="288"/>
      <c r="AU1" s="288"/>
      <c r="AV1" s="288"/>
      <c r="AW1" s="288"/>
      <c r="AX1" s="288"/>
      <c r="AY1" s="288"/>
      <c r="AZ1" s="288"/>
      <c r="BA1" s="288"/>
      <c r="BB1" s="288"/>
      <c r="BC1" s="2" t="s">
        <v>0</v>
      </c>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600000000000001" customHeight="1">
      <c r="A2"/>
      <c r="B2"/>
      <c r="C2"/>
      <c r="D2"/>
      <c r="E2"/>
      <c r="F2"/>
      <c r="G2"/>
      <c r="H2"/>
      <c r="I2"/>
      <c r="J2"/>
      <c r="K2"/>
      <c r="L2"/>
      <c r="M2"/>
      <c r="N2"/>
      <c r="O2"/>
      <c r="P2"/>
      <c r="Q2"/>
      <c r="R2"/>
      <c r="S2"/>
      <c r="T2"/>
      <c r="U2"/>
      <c r="V2" s="3"/>
      <c r="W2" s="963"/>
      <c r="X2" s="963"/>
      <c r="Y2" s="963"/>
      <c r="Z2" s="963"/>
      <c r="AA2" s="963"/>
      <c r="AB2" s="963"/>
      <c r="AC2" s="963"/>
      <c r="AD2" s="963"/>
      <c r="AE2" s="3"/>
      <c r="AF2"/>
      <c r="AG2"/>
      <c r="AH2"/>
      <c r="AI2"/>
      <c r="AJ2"/>
      <c r="AK2"/>
      <c r="AL2" s="288"/>
      <c r="AM2" s="288"/>
      <c r="AN2" s="288"/>
      <c r="AO2" s="288"/>
      <c r="AP2" s="288"/>
      <c r="AQ2" s="288"/>
      <c r="AR2" s="288"/>
      <c r="AS2" s="288"/>
      <c r="AT2" s="288"/>
      <c r="AU2" s="288"/>
      <c r="AV2" s="288"/>
      <c r="AW2" s="288"/>
      <c r="AX2" s="288"/>
      <c r="AY2" s="288"/>
      <c r="AZ2" s="288"/>
      <c r="BA2" s="288"/>
      <c r="BB2" s="288"/>
      <c r="BC2" s="4" t="s">
        <v>1</v>
      </c>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600000000000001" customHeight="1">
      <c r="A3"/>
      <c r="B3"/>
      <c r="C3"/>
      <c r="D3"/>
      <c r="E3"/>
      <c r="F3"/>
      <c r="G3"/>
      <c r="H3"/>
      <c r="I3"/>
      <c r="J3"/>
      <c r="K3"/>
      <c r="L3"/>
      <c r="M3"/>
      <c r="N3"/>
      <c r="O3"/>
      <c r="P3"/>
      <c r="Q3"/>
      <c r="R3"/>
      <c r="S3"/>
      <c r="T3"/>
      <c r="U3"/>
      <c r="V3" s="5"/>
      <c r="W3" s="5"/>
      <c r="X3" s="471"/>
      <c r="Y3" s="471"/>
      <c r="Z3" s="5"/>
      <c r="AA3" s="5"/>
      <c r="AB3" s="5"/>
      <c r="AC3" s="5"/>
      <c r="AD3" s="5"/>
      <c r="AE3" s="5"/>
      <c r="AF3"/>
      <c r="AG3"/>
      <c r="AH3"/>
      <c r="AI3"/>
      <c r="AJ3"/>
      <c r="AK3"/>
      <c r="AL3" s="288"/>
      <c r="AM3" s="288"/>
      <c r="AN3" s="288"/>
      <c r="AO3" s="288"/>
      <c r="AP3" s="288"/>
      <c r="AQ3" s="288"/>
      <c r="AR3" s="288"/>
      <c r="AS3" s="288"/>
      <c r="AT3" s="288"/>
      <c r="AU3" s="288"/>
      <c r="AV3" s="288"/>
      <c r="AW3" s="288"/>
      <c r="AX3" s="288"/>
      <c r="AY3" s="288"/>
      <c r="AZ3" s="288"/>
      <c r="BA3" s="288"/>
      <c r="BB3" s="288"/>
      <c r="BC3" s="4" t="s">
        <v>2</v>
      </c>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7.649999999999999" customHeight="1">
      <c r="A4" s="964" t="s">
        <v>3</v>
      </c>
      <c r="B4" s="964"/>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288"/>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s="965" t="s">
        <v>915</v>
      </c>
      <c r="B5" s="965"/>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288"/>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7.649999999999999" customHeight="1">
      <c r="A6"/>
      <c r="B6"/>
      <c r="C6"/>
      <c r="D6"/>
      <c r="E6"/>
      <c r="F6"/>
      <c r="G6"/>
      <c r="H6"/>
      <c r="I6"/>
      <c r="J6"/>
      <c r="K6"/>
      <c r="L6"/>
      <c r="M6"/>
      <c r="N6"/>
      <c r="O6"/>
      <c r="P6"/>
      <c r="Q6"/>
      <c r="R6"/>
      <c r="S6"/>
      <c r="T6"/>
      <c r="U6"/>
      <c r="V6"/>
      <c r="W6"/>
      <c r="X6" s="288"/>
      <c r="Y6" s="288"/>
      <c r="Z6"/>
      <c r="AA6"/>
      <c r="AB6"/>
      <c r="AC6"/>
      <c r="AD6"/>
      <c r="AE6"/>
      <c r="AF6"/>
      <c r="AG6"/>
      <c r="AH6"/>
      <c r="AI6"/>
      <c r="AJ6"/>
      <c r="AK6"/>
      <c r="AL6" s="288"/>
      <c r="AM6" s="288"/>
      <c r="AN6" s="288"/>
      <c r="AO6" s="288"/>
      <c r="AP6" s="288"/>
      <c r="AQ6" s="288"/>
      <c r="AR6" s="288"/>
      <c r="AS6" s="288"/>
      <c r="AT6" s="288"/>
      <c r="AU6" s="288"/>
      <c r="AV6" s="288"/>
      <c r="AW6" s="288"/>
      <c r="AX6" s="288"/>
      <c r="AY6" s="288"/>
      <c r="AZ6" s="288"/>
      <c r="BA6" s="288"/>
      <c r="BB6" s="288"/>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8.5" customHeight="1">
      <c r="A7" s="958" t="s">
        <v>618</v>
      </c>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8"/>
      <c r="AY7" s="958"/>
      <c r="AZ7" s="958"/>
      <c r="BA7" s="958"/>
      <c r="BB7" s="288"/>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75" customHeight="1">
      <c r="A8" s="962" t="s">
        <v>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28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1" customHeight="1">
      <c r="A9"/>
      <c r="B9"/>
      <c r="C9"/>
      <c r="D9"/>
      <c r="E9"/>
      <c r="F9"/>
      <c r="G9"/>
      <c r="H9"/>
      <c r="I9"/>
      <c r="J9"/>
      <c r="K9"/>
      <c r="L9"/>
      <c r="M9"/>
      <c r="N9"/>
      <c r="O9"/>
      <c r="P9"/>
      <c r="Q9"/>
      <c r="R9"/>
      <c r="S9"/>
      <c r="T9"/>
      <c r="U9"/>
      <c r="V9"/>
      <c r="W9"/>
      <c r="X9" s="288"/>
      <c r="Y9" s="288"/>
      <c r="Z9"/>
      <c r="AA9"/>
      <c r="AB9"/>
      <c r="AC9"/>
      <c r="AD9"/>
      <c r="AE9"/>
      <c r="AF9"/>
      <c r="AG9"/>
      <c r="AH9"/>
      <c r="AI9"/>
      <c r="AJ9"/>
      <c r="AK9"/>
      <c r="AL9" s="288"/>
      <c r="AM9" s="288"/>
      <c r="AN9" s="288"/>
      <c r="AO9" s="288"/>
      <c r="AP9" s="288"/>
      <c r="AQ9" s="288"/>
      <c r="AR9" s="288"/>
      <c r="AS9" s="288"/>
      <c r="AT9" s="288"/>
      <c r="AU9" s="288"/>
      <c r="AV9" s="288"/>
      <c r="AW9" s="288"/>
      <c r="AX9" s="288"/>
      <c r="AY9" s="288"/>
      <c r="AZ9" s="288"/>
      <c r="BA9" s="288"/>
      <c r="BB9" s="288"/>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9.65" customHeight="1">
      <c r="A10" s="958" t="s">
        <v>847</v>
      </c>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8"/>
      <c r="AY10" s="958"/>
      <c r="AZ10" s="958"/>
      <c r="BA10" s="958"/>
      <c r="BB10" s="288"/>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51.6" customHeight="1">
      <c r="A11" s="6"/>
      <c r="B11" s="6"/>
      <c r="C11" s="6"/>
      <c r="D11" s="6"/>
      <c r="E11" s="6"/>
      <c r="F11" s="6"/>
      <c r="G11" s="6"/>
      <c r="H11" s="6"/>
      <c r="I11" s="6"/>
      <c r="J11" s="6"/>
      <c r="K11" s="6"/>
      <c r="L11" s="6"/>
      <c r="M11" s="6"/>
      <c r="N11" s="6"/>
      <c r="O11" s="6"/>
      <c r="P11" s="6"/>
      <c r="Q11" s="6"/>
      <c r="R11" s="6"/>
      <c r="S11" s="6"/>
      <c r="T11" s="6"/>
      <c r="U11" s="6"/>
      <c r="V11" s="6"/>
      <c r="W11" s="6"/>
      <c r="X11" s="444"/>
      <c r="Y11" s="444"/>
      <c r="Z11" s="6"/>
      <c r="AA11" s="6"/>
      <c r="AB11" s="6"/>
      <c r="AC11" s="6"/>
      <c r="AD11" s="6"/>
      <c r="AE11" s="6"/>
      <c r="AF11" s="7"/>
      <c r="AG11" s="7"/>
      <c r="AH11" s="7"/>
      <c r="AI11" s="7"/>
      <c r="AJ11" s="7"/>
      <c r="AK11" s="7"/>
      <c r="AL11" s="443"/>
      <c r="AM11" s="443"/>
      <c r="AN11" s="443"/>
      <c r="AO11" s="443"/>
      <c r="AP11" s="443"/>
      <c r="AQ11" s="443"/>
      <c r="AR11" s="443"/>
      <c r="AS11" s="443"/>
      <c r="AT11" s="443"/>
      <c r="AU11" s="443"/>
      <c r="AV11" s="444"/>
      <c r="AW11" s="444"/>
      <c r="AX11" s="444"/>
      <c r="AY11" s="444"/>
      <c r="AZ11" s="444"/>
      <c r="BA11" s="444"/>
      <c r="BB11" s="288"/>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5" customFormat="1" ht="33.950000000000003" customHeight="1">
      <c r="A12" s="959"/>
      <c r="B12" s="959"/>
      <c r="C12" s="959"/>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59"/>
      <c r="AL12" s="959"/>
      <c r="AM12" s="959"/>
      <c r="AN12" s="959"/>
      <c r="AO12" s="959"/>
      <c r="AP12" s="959"/>
      <c r="AQ12" s="959"/>
      <c r="AR12" s="959"/>
      <c r="AS12" s="959"/>
      <c r="AT12" s="959"/>
      <c r="AU12" s="959"/>
      <c r="AV12" s="959"/>
      <c r="AW12" s="959"/>
      <c r="AX12" s="959"/>
      <c r="AY12" s="959"/>
      <c r="AZ12" s="959"/>
      <c r="BA12" s="959"/>
      <c r="BB12" s="378"/>
      <c r="BC12" s="8"/>
      <c r="BD12" s="8"/>
      <c r="BE12" s="8"/>
      <c r="BF12" s="8"/>
      <c r="BG12" s="8"/>
      <c r="BH12" s="8"/>
      <c r="BI12" s="8"/>
      <c r="BJ12" s="8"/>
      <c r="BK12" s="8"/>
      <c r="BL12" s="8"/>
      <c r="BM12" s="8"/>
      <c r="BN12" s="8"/>
    </row>
    <row r="13" spans="1:256" ht="39.6" customHeight="1">
      <c r="A13" s="960" t="s">
        <v>5</v>
      </c>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c r="AP13" s="960"/>
      <c r="AQ13" s="960"/>
      <c r="AR13" s="960"/>
      <c r="AS13" s="960"/>
      <c r="AT13" s="960"/>
      <c r="AU13" s="960"/>
      <c r="AV13" s="960"/>
      <c r="AW13" s="960"/>
      <c r="AX13" s="960"/>
      <c r="AY13" s="960"/>
      <c r="AZ13" s="960"/>
      <c r="BA13" s="960"/>
      <c r="BB13" s="445"/>
      <c r="BC13" s="9"/>
      <c r="BD13" s="9"/>
      <c r="BE13" s="9"/>
      <c r="BF13" s="9"/>
      <c r="BG13" s="9"/>
      <c r="BH13" s="9"/>
      <c r="BI13" s="9"/>
      <c r="BJ13" s="9"/>
      <c r="BK13" s="9"/>
      <c r="BL13" s="9"/>
      <c r="BM13" s="9"/>
      <c r="BN13" s="9"/>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2.85" customHeight="1">
      <c r="A14" s="959"/>
      <c r="B14" s="959"/>
      <c r="C14" s="959"/>
      <c r="D14" s="959"/>
      <c r="E14" s="959"/>
      <c r="F14" s="959"/>
      <c r="G14" s="959"/>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959"/>
      <c r="AY14" s="959"/>
      <c r="AZ14" s="959"/>
      <c r="BA14" s="959"/>
      <c r="BB14" s="378"/>
      <c r="BC14" s="8"/>
      <c r="BD14" s="8"/>
      <c r="BE14" s="8"/>
      <c r="BF14" s="8"/>
      <c r="BG14" s="8"/>
      <c r="BH14" s="8"/>
      <c r="BI14" s="8"/>
      <c r="BJ14" s="8"/>
      <c r="BK14" s="8"/>
      <c r="BL14" s="8"/>
      <c r="BM14" s="8"/>
      <c r="BN14" s="8"/>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1" customFormat="1" ht="16.7" customHeight="1">
      <c r="A15" s="957" t="s">
        <v>6</v>
      </c>
      <c r="B15" s="957" t="s">
        <v>7</v>
      </c>
      <c r="C15" s="957" t="s">
        <v>8</v>
      </c>
      <c r="D15" s="957" t="s">
        <v>9</v>
      </c>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57"/>
      <c r="AL15" s="957"/>
      <c r="AM15" s="957"/>
      <c r="AN15" s="957"/>
      <c r="AO15" s="957"/>
      <c r="AP15" s="957"/>
      <c r="AQ15" s="957"/>
      <c r="AR15" s="957"/>
      <c r="AS15" s="957"/>
      <c r="AT15" s="957"/>
      <c r="AU15" s="957"/>
      <c r="AV15" s="957"/>
      <c r="AW15" s="957"/>
      <c r="AX15" s="957"/>
      <c r="AY15" s="957"/>
      <c r="AZ15" s="957"/>
      <c r="BA15" s="957"/>
      <c r="BB15" s="957"/>
      <c r="BC15" s="957"/>
      <c r="BD15" s="379"/>
      <c r="BE15" s="379"/>
      <c r="BF15" s="379"/>
    </row>
    <row r="16" spans="1:256" ht="96.6" customHeight="1">
      <c r="A16" s="957"/>
      <c r="B16" s="957"/>
      <c r="C16" s="957"/>
      <c r="D16" s="957" t="s">
        <v>10</v>
      </c>
      <c r="E16" s="957"/>
      <c r="F16" s="957"/>
      <c r="G16" s="957"/>
      <c r="H16" s="957"/>
      <c r="I16" s="957"/>
      <c r="J16" s="957"/>
      <c r="K16" s="957"/>
      <c r="L16" s="957"/>
      <c r="M16" s="957"/>
      <c r="N16" s="957"/>
      <c r="O16" s="957"/>
      <c r="P16" s="957"/>
      <c r="Q16" s="957"/>
      <c r="R16" s="957"/>
      <c r="S16" s="957"/>
      <c r="T16" s="957"/>
      <c r="U16" s="957"/>
      <c r="V16" s="957" t="s">
        <v>11</v>
      </c>
      <c r="W16" s="957"/>
      <c r="X16" s="957"/>
      <c r="Y16" s="957"/>
      <c r="Z16" s="957"/>
      <c r="AA16" s="957"/>
      <c r="AB16" s="957"/>
      <c r="AC16" s="957"/>
      <c r="AD16" s="957"/>
      <c r="AE16" s="957"/>
      <c r="AF16" s="957"/>
      <c r="AG16" s="957"/>
      <c r="AH16" s="957" t="s">
        <v>12</v>
      </c>
      <c r="AI16" s="957"/>
      <c r="AJ16" s="957"/>
      <c r="AK16" s="957"/>
      <c r="AL16" s="957"/>
      <c r="AM16" s="957"/>
      <c r="AN16" s="957" t="s">
        <v>13</v>
      </c>
      <c r="AO16" s="957"/>
      <c r="AP16" s="957"/>
      <c r="AQ16" s="957"/>
      <c r="AR16" s="957" t="s">
        <v>14</v>
      </c>
      <c r="AS16" s="957"/>
      <c r="AT16" s="957"/>
      <c r="AU16" s="957"/>
      <c r="AV16" s="957"/>
      <c r="AW16" s="957"/>
      <c r="AX16" s="957" t="s">
        <v>15</v>
      </c>
      <c r="AY16" s="957"/>
      <c r="AZ16" s="957"/>
      <c r="BA16" s="957"/>
      <c r="BB16" s="957" t="s">
        <v>16</v>
      </c>
      <c r="BC16" s="957"/>
      <c r="BD16" s="288"/>
      <c r="BE16" s="288"/>
      <c r="BF16" s="288"/>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80" customFormat="1" ht="198" customHeight="1">
      <c r="A17" s="957"/>
      <c r="B17" s="957"/>
      <c r="C17" s="957"/>
      <c r="D17" s="955" t="s">
        <v>17</v>
      </c>
      <c r="E17" s="955"/>
      <c r="F17" s="955" t="s">
        <v>18</v>
      </c>
      <c r="G17" s="955"/>
      <c r="H17" s="955" t="s">
        <v>19</v>
      </c>
      <c r="I17" s="955"/>
      <c r="J17" s="955"/>
      <c r="K17" s="955"/>
      <c r="L17" s="955" t="s">
        <v>20</v>
      </c>
      <c r="M17" s="955"/>
      <c r="N17" s="955"/>
      <c r="O17" s="955"/>
      <c r="P17" s="955" t="s">
        <v>21</v>
      </c>
      <c r="Q17" s="955"/>
      <c r="R17" s="955" t="s">
        <v>22</v>
      </c>
      <c r="S17" s="955"/>
      <c r="T17" s="955" t="s">
        <v>23</v>
      </c>
      <c r="U17" s="955"/>
      <c r="V17" s="955" t="s">
        <v>24</v>
      </c>
      <c r="W17" s="955"/>
      <c r="X17" s="955" t="s">
        <v>25</v>
      </c>
      <c r="Y17" s="955"/>
      <c r="Z17" s="955" t="s">
        <v>25</v>
      </c>
      <c r="AA17" s="955"/>
      <c r="AB17" s="955" t="s">
        <v>26</v>
      </c>
      <c r="AC17" s="955"/>
      <c r="AD17" s="955" t="s">
        <v>27</v>
      </c>
      <c r="AE17" s="955"/>
      <c r="AF17" s="955" t="s">
        <v>28</v>
      </c>
      <c r="AG17" s="955"/>
      <c r="AH17" s="955" t="s">
        <v>29</v>
      </c>
      <c r="AI17" s="955"/>
      <c r="AJ17" s="955" t="s">
        <v>30</v>
      </c>
      <c r="AK17" s="955"/>
      <c r="AL17" s="955" t="s">
        <v>31</v>
      </c>
      <c r="AM17" s="955"/>
      <c r="AN17" s="955" t="s">
        <v>32</v>
      </c>
      <c r="AO17" s="955"/>
      <c r="AP17" s="955" t="s">
        <v>33</v>
      </c>
      <c r="AQ17" s="955"/>
      <c r="AR17" s="955" t="s">
        <v>34</v>
      </c>
      <c r="AS17" s="955"/>
      <c r="AT17" s="955" t="s">
        <v>35</v>
      </c>
      <c r="AU17" s="955"/>
      <c r="AV17" s="955" t="s">
        <v>36</v>
      </c>
      <c r="AW17" s="955"/>
      <c r="AX17" s="955" t="s">
        <v>37</v>
      </c>
      <c r="AY17" s="955"/>
      <c r="AZ17" s="955" t="s">
        <v>38</v>
      </c>
      <c r="BA17" s="955"/>
      <c r="BB17" s="955" t="s">
        <v>39</v>
      </c>
      <c r="BC17" s="955"/>
    </row>
    <row r="18" spans="1:256" s="246" customFormat="1" ht="128.25" customHeight="1">
      <c r="A18" s="957"/>
      <c r="B18" s="957"/>
      <c r="C18" s="957"/>
      <c r="D18" s="945" t="s">
        <v>40</v>
      </c>
      <c r="E18" s="945" t="s">
        <v>41</v>
      </c>
      <c r="F18" s="945" t="s">
        <v>40</v>
      </c>
      <c r="G18" s="945" t="s">
        <v>41</v>
      </c>
      <c r="H18" s="945" t="s">
        <v>40</v>
      </c>
      <c r="I18" s="945" t="s">
        <v>41</v>
      </c>
      <c r="J18" s="945" t="s">
        <v>40</v>
      </c>
      <c r="K18" s="945" t="s">
        <v>41</v>
      </c>
      <c r="L18" s="945" t="s">
        <v>40</v>
      </c>
      <c r="M18" s="945" t="s">
        <v>41</v>
      </c>
      <c r="N18" s="945" t="s">
        <v>40</v>
      </c>
      <c r="O18" s="945" t="s">
        <v>41</v>
      </c>
      <c r="P18" s="945" t="s">
        <v>40</v>
      </c>
      <c r="Q18" s="945" t="s">
        <v>41</v>
      </c>
      <c r="R18" s="945" t="s">
        <v>40</v>
      </c>
      <c r="S18" s="945" t="s">
        <v>41</v>
      </c>
      <c r="T18" s="945" t="s">
        <v>40</v>
      </c>
      <c r="U18" s="945" t="s">
        <v>41</v>
      </c>
      <c r="V18" s="945" t="s">
        <v>40</v>
      </c>
      <c r="W18" s="945" t="s">
        <v>41</v>
      </c>
      <c r="X18" s="945" t="s">
        <v>40</v>
      </c>
      <c r="Y18" s="945" t="s">
        <v>41</v>
      </c>
      <c r="Z18" s="945" t="s">
        <v>40</v>
      </c>
      <c r="AA18" s="945" t="s">
        <v>41</v>
      </c>
      <c r="AB18" s="945" t="s">
        <v>40</v>
      </c>
      <c r="AC18" s="945" t="s">
        <v>41</v>
      </c>
      <c r="AD18" s="945" t="s">
        <v>40</v>
      </c>
      <c r="AE18" s="945" t="s">
        <v>41</v>
      </c>
      <c r="AF18" s="945" t="s">
        <v>40</v>
      </c>
      <c r="AG18" s="945" t="s">
        <v>41</v>
      </c>
      <c r="AH18" s="945" t="s">
        <v>40</v>
      </c>
      <c r="AI18" s="945" t="s">
        <v>41</v>
      </c>
      <c r="AJ18" s="945" t="s">
        <v>40</v>
      </c>
      <c r="AK18" s="945" t="s">
        <v>41</v>
      </c>
      <c r="AL18" s="945" t="s">
        <v>40</v>
      </c>
      <c r="AM18" s="945" t="s">
        <v>41</v>
      </c>
      <c r="AN18" s="945" t="s">
        <v>40</v>
      </c>
      <c r="AO18" s="945" t="s">
        <v>41</v>
      </c>
      <c r="AP18" s="945" t="s">
        <v>40</v>
      </c>
      <c r="AQ18" s="945" t="s">
        <v>41</v>
      </c>
      <c r="AR18" s="945" t="s">
        <v>40</v>
      </c>
      <c r="AS18" s="945" t="s">
        <v>41</v>
      </c>
      <c r="AT18" s="945" t="s">
        <v>40</v>
      </c>
      <c r="AU18" s="945" t="s">
        <v>41</v>
      </c>
      <c r="AV18" s="945" t="s">
        <v>40</v>
      </c>
      <c r="AW18" s="945" t="s">
        <v>41</v>
      </c>
      <c r="AX18" s="945" t="s">
        <v>40</v>
      </c>
      <c r="AY18" s="945" t="s">
        <v>41</v>
      </c>
      <c r="AZ18" s="945" t="s">
        <v>40</v>
      </c>
      <c r="BA18" s="945" t="s">
        <v>41</v>
      </c>
      <c r="BB18" s="945" t="s">
        <v>40</v>
      </c>
      <c r="BC18" s="945" t="s">
        <v>41</v>
      </c>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288"/>
      <c r="FB18" s="288"/>
      <c r="FC18" s="288"/>
      <c r="FD18" s="288"/>
      <c r="FE18" s="288"/>
      <c r="FF18" s="288"/>
      <c r="FG18" s="288"/>
      <c r="FH18" s="288"/>
      <c r="FI18" s="288"/>
      <c r="FJ18" s="288"/>
      <c r="FK18" s="288"/>
      <c r="FL18" s="288"/>
      <c r="FM18" s="288"/>
      <c r="FN18" s="288"/>
      <c r="FO18" s="288"/>
      <c r="FP18" s="288"/>
      <c r="FQ18" s="288"/>
      <c r="FR18" s="288"/>
      <c r="FS18" s="288"/>
      <c r="FT18" s="288"/>
      <c r="FU18" s="288"/>
      <c r="FV18" s="288"/>
      <c r="FW18" s="288"/>
      <c r="FX18" s="288"/>
      <c r="FY18" s="288"/>
      <c r="FZ18" s="288"/>
      <c r="GA18" s="288"/>
      <c r="GB18" s="288"/>
      <c r="GC18" s="288"/>
      <c r="GD18" s="288"/>
      <c r="GE18" s="288"/>
      <c r="GF18" s="288"/>
      <c r="GG18" s="288"/>
      <c r="GH18" s="288"/>
      <c r="GI18" s="288"/>
      <c r="GJ18" s="288"/>
      <c r="GK18" s="288"/>
      <c r="GL18" s="288"/>
      <c r="GM18" s="288"/>
      <c r="GN18" s="288"/>
      <c r="GO18" s="288"/>
      <c r="GP18" s="288"/>
      <c r="GQ18" s="288"/>
      <c r="GR18" s="288"/>
      <c r="GS18" s="288"/>
      <c r="GT18" s="288"/>
      <c r="GU18" s="288"/>
      <c r="GV18" s="288"/>
      <c r="GW18" s="288"/>
      <c r="GX18" s="288"/>
      <c r="GY18" s="288"/>
      <c r="GZ18" s="288"/>
      <c r="HA18" s="288"/>
      <c r="HB18" s="288"/>
      <c r="HC18" s="288"/>
      <c r="HD18" s="288"/>
      <c r="HE18" s="288"/>
      <c r="HF18" s="288"/>
      <c r="HG18" s="288"/>
      <c r="HH18" s="288"/>
      <c r="HI18" s="288"/>
      <c r="HJ18" s="288"/>
      <c r="HK18" s="288"/>
      <c r="HL18" s="288"/>
      <c r="HM18" s="288"/>
      <c r="HN18" s="288"/>
      <c r="HO18" s="288"/>
      <c r="HP18" s="288"/>
      <c r="HQ18" s="288"/>
      <c r="HR18" s="288"/>
      <c r="HS18" s="288"/>
      <c r="HT18" s="288"/>
      <c r="HU18" s="288"/>
      <c r="HV18" s="288"/>
      <c r="HW18" s="288"/>
      <c r="HX18" s="288"/>
      <c r="HY18" s="288"/>
      <c r="HZ18" s="288"/>
      <c r="IA18" s="288"/>
      <c r="IB18" s="288"/>
      <c r="IC18" s="288"/>
      <c r="ID18" s="288"/>
      <c r="IE18" s="288"/>
      <c r="IF18" s="288"/>
      <c r="IG18" s="288"/>
      <c r="IH18" s="288"/>
      <c r="II18" s="288"/>
      <c r="IJ18" s="288"/>
      <c r="IK18" s="288"/>
      <c r="IL18" s="288"/>
      <c r="IM18" s="288"/>
      <c r="IN18" s="288"/>
      <c r="IO18" s="288"/>
      <c r="IP18" s="288"/>
      <c r="IQ18" s="288"/>
      <c r="IR18" s="288"/>
      <c r="IS18" s="288"/>
      <c r="IT18" s="288"/>
      <c r="IU18" s="288"/>
      <c r="IV18" s="288"/>
    </row>
    <row r="19" spans="1:256" s="246" customFormat="1" ht="17.25" customHeight="1">
      <c r="A19" s="944"/>
      <c r="B19" s="944"/>
      <c r="C19" s="944"/>
      <c r="D19" s="956" t="s">
        <v>42</v>
      </c>
      <c r="E19" s="956"/>
      <c r="F19" s="956"/>
      <c r="G19" s="956"/>
      <c r="H19" s="956"/>
      <c r="I19" s="956"/>
      <c r="J19" s="956"/>
      <c r="K19" s="956"/>
      <c r="L19" s="956"/>
      <c r="M19" s="956"/>
      <c r="N19" s="956"/>
      <c r="O19" s="956"/>
      <c r="P19" s="956"/>
      <c r="Q19" s="956"/>
      <c r="R19" s="956"/>
      <c r="S19" s="956"/>
      <c r="T19" s="956"/>
      <c r="U19" s="956"/>
      <c r="V19" s="957" t="s">
        <v>42</v>
      </c>
      <c r="W19" s="957"/>
      <c r="X19" s="957"/>
      <c r="Y19" s="957"/>
      <c r="Z19" s="957"/>
      <c r="AA19" s="957"/>
      <c r="AB19" s="957"/>
      <c r="AC19" s="957"/>
      <c r="AD19" s="957"/>
      <c r="AE19" s="957"/>
      <c r="AF19" s="288"/>
      <c r="AG19" s="288"/>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288"/>
      <c r="EN19" s="288"/>
      <c r="EO19" s="288"/>
      <c r="EP19" s="288"/>
      <c r="EQ19" s="288"/>
      <c r="ER19" s="288"/>
      <c r="ES19" s="288"/>
      <c r="ET19" s="288"/>
      <c r="EU19" s="288"/>
      <c r="EV19" s="288"/>
      <c r="EW19" s="288"/>
      <c r="EX19" s="288"/>
      <c r="EY19" s="288"/>
      <c r="EZ19" s="288"/>
      <c r="FA19" s="288"/>
      <c r="FB19" s="288"/>
      <c r="FC19" s="288"/>
      <c r="FD19" s="288"/>
      <c r="FE19" s="288"/>
      <c r="FF19" s="288"/>
      <c r="FG19" s="288"/>
      <c r="FH19" s="288"/>
      <c r="FI19" s="288"/>
      <c r="FJ19" s="288"/>
      <c r="FK19" s="288"/>
      <c r="FL19" s="288"/>
      <c r="FM19" s="288"/>
      <c r="FN19" s="288"/>
      <c r="FO19" s="288"/>
      <c r="FP19" s="288"/>
      <c r="FQ19" s="288"/>
      <c r="FR19" s="288"/>
      <c r="FS19" s="288"/>
      <c r="FT19" s="288"/>
      <c r="FU19" s="288"/>
      <c r="FV19" s="288"/>
      <c r="FW19" s="288"/>
      <c r="FX19" s="288"/>
      <c r="FY19" s="288"/>
      <c r="FZ19" s="288"/>
      <c r="GA19" s="288"/>
      <c r="GB19" s="288"/>
      <c r="GC19" s="288"/>
      <c r="GD19" s="288"/>
      <c r="GE19" s="288"/>
      <c r="GF19" s="288"/>
      <c r="GG19" s="288"/>
      <c r="GH19" s="288"/>
      <c r="GI19" s="288"/>
      <c r="GJ19" s="288"/>
      <c r="GK19" s="288"/>
      <c r="GL19" s="288"/>
      <c r="GM19" s="288"/>
      <c r="GN19" s="288"/>
      <c r="GO19" s="288"/>
      <c r="GP19" s="288"/>
      <c r="GQ19" s="288"/>
      <c r="GR19" s="288"/>
      <c r="GS19" s="288"/>
      <c r="GT19" s="288"/>
      <c r="GU19" s="288"/>
      <c r="GV19" s="288"/>
      <c r="GW19" s="288"/>
      <c r="GX19" s="288"/>
      <c r="GY19" s="288"/>
      <c r="GZ19" s="288"/>
      <c r="HA19" s="288"/>
      <c r="HB19" s="288"/>
      <c r="HC19" s="288"/>
      <c r="HD19" s="288"/>
      <c r="HE19" s="288"/>
      <c r="HF19" s="288"/>
      <c r="HG19" s="288"/>
      <c r="HH19" s="288"/>
      <c r="HI19" s="288"/>
      <c r="HJ19" s="288"/>
      <c r="HK19" s="288"/>
      <c r="HL19" s="288"/>
      <c r="HM19" s="288"/>
      <c r="HN19" s="288"/>
      <c r="HO19" s="288"/>
      <c r="HP19" s="288"/>
      <c r="HQ19" s="288"/>
      <c r="HR19" s="288"/>
      <c r="HS19" s="288"/>
      <c r="HT19" s="288"/>
      <c r="HU19" s="288"/>
      <c r="HV19" s="288"/>
      <c r="HW19" s="288"/>
      <c r="HX19" s="288"/>
      <c r="HY19" s="288"/>
      <c r="HZ19" s="288"/>
      <c r="IA19" s="288"/>
      <c r="IB19" s="288"/>
      <c r="IC19" s="288"/>
      <c r="ID19" s="288"/>
      <c r="IE19" s="288"/>
      <c r="IF19" s="288"/>
      <c r="IG19" s="288"/>
      <c r="IH19" s="288"/>
      <c r="II19" s="288"/>
      <c r="IJ19" s="288"/>
      <c r="IK19" s="288"/>
      <c r="IL19" s="288"/>
      <c r="IM19" s="288"/>
      <c r="IN19" s="288"/>
      <c r="IO19" s="288"/>
      <c r="IP19" s="288"/>
      <c r="IQ19" s="288"/>
      <c r="IR19" s="288"/>
      <c r="IS19" s="288"/>
      <c r="IT19" s="288"/>
      <c r="IU19" s="288"/>
      <c r="IV19" s="288"/>
    </row>
    <row r="20" spans="1:256" s="246" customFormat="1" ht="17.25" customHeight="1">
      <c r="A20" s="944"/>
      <c r="B20" s="944"/>
      <c r="C20" s="944"/>
      <c r="D20" s="952" t="s">
        <v>43</v>
      </c>
      <c r="E20" s="952"/>
      <c r="F20" s="952" t="s">
        <v>43</v>
      </c>
      <c r="G20" s="952"/>
      <c r="H20" s="952" t="s">
        <v>43</v>
      </c>
      <c r="I20" s="952"/>
      <c r="J20" s="954">
        <v>0.4</v>
      </c>
      <c r="K20" s="954"/>
      <c r="L20" s="952" t="s">
        <v>43</v>
      </c>
      <c r="M20" s="952"/>
      <c r="N20" s="954">
        <v>0.4</v>
      </c>
      <c r="O20" s="954"/>
      <c r="P20" s="350"/>
      <c r="Q20" s="350"/>
      <c r="R20" s="350"/>
      <c r="S20" s="350"/>
      <c r="T20" s="350"/>
      <c r="U20" s="350"/>
      <c r="V20" s="952" t="s">
        <v>43</v>
      </c>
      <c r="W20" s="952"/>
      <c r="X20" s="952" t="s">
        <v>44</v>
      </c>
      <c r="Y20" s="952"/>
      <c r="Z20" s="952" t="s">
        <v>43</v>
      </c>
      <c r="AA20" s="952"/>
      <c r="AB20" s="954" t="s">
        <v>43</v>
      </c>
      <c r="AC20" s="954"/>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288"/>
      <c r="EF20" s="288"/>
      <c r="EG20" s="288"/>
      <c r="EH20" s="288"/>
      <c r="EI20" s="288"/>
      <c r="EJ20" s="288"/>
      <c r="EK20" s="288"/>
      <c r="EL20" s="288"/>
      <c r="EM20" s="288"/>
      <c r="EN20" s="288"/>
      <c r="EO20" s="288"/>
      <c r="EP20" s="288"/>
      <c r="EQ20" s="288"/>
      <c r="ER20" s="288"/>
      <c r="ES20" s="288"/>
      <c r="ET20" s="288"/>
      <c r="EU20" s="288"/>
      <c r="EV20" s="288"/>
      <c r="EW20" s="288"/>
      <c r="EX20" s="288"/>
      <c r="EY20" s="288"/>
      <c r="EZ20" s="288"/>
      <c r="FA20" s="288"/>
      <c r="FB20" s="288"/>
      <c r="FC20" s="288"/>
      <c r="FD20" s="288"/>
      <c r="FE20" s="288"/>
      <c r="FF20" s="288"/>
      <c r="FG20" s="288"/>
      <c r="FH20" s="288"/>
      <c r="FI20" s="288"/>
      <c r="FJ20" s="288"/>
      <c r="FK20" s="288"/>
      <c r="FL20" s="288"/>
      <c r="FM20" s="288"/>
      <c r="FN20" s="288"/>
      <c r="FO20" s="288"/>
      <c r="FP20" s="288"/>
      <c r="FQ20" s="288"/>
      <c r="FR20" s="288"/>
      <c r="FS20" s="288"/>
      <c r="FT20" s="288"/>
      <c r="FU20" s="288"/>
      <c r="FV20" s="288"/>
      <c r="FW20" s="288"/>
      <c r="FX20" s="288"/>
      <c r="FY20" s="288"/>
      <c r="FZ20" s="288"/>
      <c r="GA20" s="288"/>
      <c r="GB20" s="288"/>
      <c r="GC20" s="288"/>
      <c r="GD20" s="288"/>
      <c r="GE20" s="288"/>
      <c r="GF20" s="288"/>
      <c r="GG20" s="288"/>
      <c r="GH20" s="288"/>
      <c r="GI20" s="288"/>
      <c r="GJ20" s="288"/>
      <c r="GK20" s="288"/>
      <c r="GL20" s="288"/>
      <c r="GM20" s="288"/>
      <c r="GN20" s="288"/>
      <c r="GO20" s="288"/>
      <c r="GP20" s="288"/>
      <c r="GQ20" s="288"/>
      <c r="GR20" s="288"/>
      <c r="GS20" s="288"/>
      <c r="GT20" s="288"/>
      <c r="GU20" s="288"/>
      <c r="GV20" s="288"/>
      <c r="GW20" s="288"/>
      <c r="GX20" s="288"/>
      <c r="GY20" s="288"/>
      <c r="GZ20" s="288"/>
      <c r="HA20" s="288"/>
      <c r="HB20" s="288"/>
      <c r="HC20" s="288"/>
      <c r="HD20" s="288"/>
      <c r="HE20" s="288"/>
      <c r="HF20" s="288"/>
      <c r="HG20" s="288"/>
      <c r="HH20" s="288"/>
      <c r="HI20" s="288"/>
      <c r="HJ20" s="288"/>
      <c r="HK20" s="288"/>
      <c r="HL20" s="288"/>
      <c r="HM20" s="288"/>
      <c r="HN20" s="288"/>
      <c r="HO20" s="288"/>
      <c r="HP20" s="288"/>
      <c r="HQ20" s="288"/>
      <c r="HR20" s="288"/>
      <c r="HS20" s="288"/>
      <c r="HT20" s="288"/>
      <c r="HU20" s="288"/>
      <c r="HV20" s="288"/>
      <c r="HW20" s="288"/>
      <c r="HX20" s="288"/>
      <c r="HY20" s="288"/>
      <c r="HZ20" s="288"/>
      <c r="IA20" s="288"/>
      <c r="IB20" s="288"/>
      <c r="IC20" s="288"/>
      <c r="ID20" s="288"/>
      <c r="IE20" s="288"/>
      <c r="IF20" s="288"/>
      <c r="IG20" s="288"/>
      <c r="IH20" s="288"/>
      <c r="II20" s="288"/>
      <c r="IJ20" s="288"/>
      <c r="IK20" s="288"/>
      <c r="IL20" s="288"/>
      <c r="IM20" s="288"/>
      <c r="IN20" s="288"/>
      <c r="IO20" s="288"/>
      <c r="IP20" s="288"/>
      <c r="IQ20" s="288"/>
      <c r="IR20" s="288"/>
      <c r="IS20" s="288"/>
      <c r="IT20" s="288"/>
      <c r="IU20" s="288"/>
      <c r="IV20" s="288"/>
    </row>
    <row r="21" spans="1:256" s="341" customFormat="1" ht="15.75">
      <c r="A21" s="247">
        <v>1</v>
      </c>
      <c r="B21" s="240">
        <v>2</v>
      </c>
      <c r="C21" s="247">
        <v>3</v>
      </c>
      <c r="D21" s="340" t="s">
        <v>45</v>
      </c>
      <c r="E21" s="340" t="s">
        <v>46</v>
      </c>
      <c r="F21" s="340" t="s">
        <v>47</v>
      </c>
      <c r="G21" s="340" t="s">
        <v>48</v>
      </c>
      <c r="H21" s="340" t="s">
        <v>49</v>
      </c>
      <c r="I21" s="340" t="s">
        <v>50</v>
      </c>
      <c r="J21" s="340" t="s">
        <v>51</v>
      </c>
      <c r="K21" s="340" t="s">
        <v>52</v>
      </c>
      <c r="L21" s="340" t="s">
        <v>53</v>
      </c>
      <c r="M21" s="340" t="s">
        <v>54</v>
      </c>
      <c r="N21" s="340" t="s">
        <v>55</v>
      </c>
      <c r="O21" s="340" t="s">
        <v>56</v>
      </c>
      <c r="P21" s="340" t="s">
        <v>57</v>
      </c>
      <c r="Q21" s="340" t="s">
        <v>58</v>
      </c>
      <c r="R21" s="340" t="s">
        <v>59</v>
      </c>
      <c r="S21" s="340" t="s">
        <v>60</v>
      </c>
      <c r="T21" s="340" t="s">
        <v>61</v>
      </c>
      <c r="U21" s="340" t="s">
        <v>62</v>
      </c>
      <c r="V21" s="340" t="s">
        <v>63</v>
      </c>
      <c r="W21" s="340" t="s">
        <v>64</v>
      </c>
      <c r="X21" s="340" t="s">
        <v>65</v>
      </c>
      <c r="Y21" s="340" t="s">
        <v>66</v>
      </c>
      <c r="Z21" s="340" t="s">
        <v>67</v>
      </c>
      <c r="AA21" s="340" t="s">
        <v>68</v>
      </c>
      <c r="AB21" s="340" t="s">
        <v>69</v>
      </c>
      <c r="AC21" s="340" t="s">
        <v>70</v>
      </c>
      <c r="AD21" s="340" t="s">
        <v>71</v>
      </c>
      <c r="AE21" s="340" t="s">
        <v>72</v>
      </c>
      <c r="AF21" s="340" t="s">
        <v>73</v>
      </c>
      <c r="AG21" s="340" t="s">
        <v>72</v>
      </c>
      <c r="AH21" s="340" t="s">
        <v>74</v>
      </c>
      <c r="AI21" s="340" t="s">
        <v>75</v>
      </c>
      <c r="AJ21" s="340" t="s">
        <v>76</v>
      </c>
      <c r="AK21" s="340" t="s">
        <v>77</v>
      </c>
      <c r="AL21" s="340" t="s">
        <v>78</v>
      </c>
      <c r="AM21" s="340" t="s">
        <v>79</v>
      </c>
      <c r="AN21" s="340" t="s">
        <v>80</v>
      </c>
      <c r="AO21" s="340" t="s">
        <v>81</v>
      </c>
      <c r="AP21" s="340" t="s">
        <v>82</v>
      </c>
      <c r="AQ21" s="340" t="s">
        <v>83</v>
      </c>
      <c r="AR21" s="340" t="s">
        <v>84</v>
      </c>
      <c r="AS21" s="340" t="s">
        <v>85</v>
      </c>
      <c r="AT21" s="340" t="s">
        <v>86</v>
      </c>
      <c r="AU21" s="340" t="s">
        <v>87</v>
      </c>
      <c r="AV21" s="340" t="s">
        <v>88</v>
      </c>
      <c r="AW21" s="340" t="s">
        <v>89</v>
      </c>
      <c r="AX21" s="340" t="s">
        <v>90</v>
      </c>
      <c r="AY21" s="340" t="s">
        <v>91</v>
      </c>
      <c r="AZ21" s="340" t="s">
        <v>92</v>
      </c>
      <c r="BA21" s="340" t="s">
        <v>93</v>
      </c>
      <c r="BB21" s="340" t="s">
        <v>94</v>
      </c>
      <c r="BC21" s="340" t="s">
        <v>95</v>
      </c>
    </row>
    <row r="22" spans="1:256" s="246" customFormat="1" ht="20.25" customHeight="1">
      <c r="A22" s="242">
        <v>0</v>
      </c>
      <c r="B22" s="243" t="s">
        <v>96</v>
      </c>
      <c r="C22" s="244" t="s">
        <v>97</v>
      </c>
      <c r="D22" s="244">
        <f>SUM(D23:D28)</f>
        <v>0</v>
      </c>
      <c r="E22" s="318" t="s">
        <v>97</v>
      </c>
      <c r="F22" s="244">
        <f>SUM(F23:F28)</f>
        <v>0</v>
      </c>
      <c r="G22" s="318" t="s">
        <v>97</v>
      </c>
      <c r="H22" s="244">
        <f>SUM(H23:H28)</f>
        <v>0</v>
      </c>
      <c r="I22" s="318" t="s">
        <v>97</v>
      </c>
      <c r="J22" s="244">
        <f>SUM(J23:J28)</f>
        <v>0</v>
      </c>
      <c r="K22" s="318" t="s">
        <v>97</v>
      </c>
      <c r="L22" s="244">
        <f>SUM(L23:L28)</f>
        <v>0</v>
      </c>
      <c r="M22" s="318" t="s">
        <v>97</v>
      </c>
      <c r="N22" s="244">
        <f>SUM(N23:N28)</f>
        <v>0</v>
      </c>
      <c r="O22" s="318" t="s">
        <v>97</v>
      </c>
      <c r="P22" s="244">
        <f>SUM(P23:P28)</f>
        <v>0</v>
      </c>
      <c r="Q22" s="318" t="s">
        <v>97</v>
      </c>
      <c r="R22" s="244">
        <f>SUM(R23:R28)</f>
        <v>0</v>
      </c>
      <c r="S22" s="318" t="s">
        <v>97</v>
      </c>
      <c r="T22" s="244">
        <f>SUM(T23:T28)</f>
        <v>0</v>
      </c>
      <c r="U22" s="318" t="s">
        <v>97</v>
      </c>
      <c r="V22" s="244">
        <f>SUM(V23:V28)</f>
        <v>0</v>
      </c>
      <c r="W22" s="318" t="s">
        <v>97</v>
      </c>
      <c r="X22" s="343">
        <f>X24+X28+X25+X26+X23</f>
        <v>12.5</v>
      </c>
      <c r="Y22" s="343" t="s">
        <v>97</v>
      </c>
      <c r="Z22" s="244">
        <f>SUM(Z23:Z28)</f>
        <v>0</v>
      </c>
      <c r="AA22" s="318" t="s">
        <v>97</v>
      </c>
      <c r="AB22" s="342">
        <f>SUM(AB23:AB28)</f>
        <v>0</v>
      </c>
      <c r="AC22" s="318" t="s">
        <v>97</v>
      </c>
      <c r="AD22" s="244">
        <f>SUM(AD23:AD28)</f>
        <v>0</v>
      </c>
      <c r="AE22" s="318" t="s">
        <v>97</v>
      </c>
      <c r="AF22" s="244">
        <f>SUM(AF23:AF28)</f>
        <v>0</v>
      </c>
      <c r="AG22" s="318" t="s">
        <v>97</v>
      </c>
      <c r="AH22" s="244">
        <f>SUM(AH23:AH28)</f>
        <v>0</v>
      </c>
      <c r="AI22" s="318" t="s">
        <v>97</v>
      </c>
      <c r="AJ22" s="244">
        <f>SUM(AJ23:AJ28)</f>
        <v>0</v>
      </c>
      <c r="AK22" s="318" t="s">
        <v>97</v>
      </c>
      <c r="AL22" s="342">
        <f>SUM(AL23:AL28)</f>
        <v>411</v>
      </c>
      <c r="AM22" s="342">
        <f>SUM(AM23:AM28)</f>
        <v>0</v>
      </c>
      <c r="AN22" s="244">
        <f>SUM(AN23:AN28)</f>
        <v>0</v>
      </c>
      <c r="AO22" s="318" t="s">
        <v>97</v>
      </c>
      <c r="AP22" s="244">
        <f>SUM(AP23:AP28)</f>
        <v>0</v>
      </c>
      <c r="AQ22" s="318" t="s">
        <v>97</v>
      </c>
      <c r="AR22" s="244">
        <f>SUM(AR23:AR28)</f>
        <v>0</v>
      </c>
      <c r="AS22" s="318" t="s">
        <v>97</v>
      </c>
      <c r="AT22" s="244">
        <f>SUM(AT23:AT28)</f>
        <v>0</v>
      </c>
      <c r="AU22" s="318" t="s">
        <v>97</v>
      </c>
      <c r="AV22" s="244">
        <f>SUM(AV23:AV28)</f>
        <v>0</v>
      </c>
      <c r="AW22" s="318" t="s">
        <v>97</v>
      </c>
      <c r="AX22" s="244">
        <f>SUM(AX23:AX28)</f>
        <v>0</v>
      </c>
      <c r="AY22" s="318" t="s">
        <v>97</v>
      </c>
      <c r="AZ22" s="343">
        <f>AZ24+AZ28+AZ25+AZ26+AZ23</f>
        <v>14.553800000000003</v>
      </c>
      <c r="BA22" s="343" t="s">
        <v>97</v>
      </c>
      <c r="BB22" s="244">
        <f>SUM(BB23:BB28)</f>
        <v>0</v>
      </c>
      <c r="BC22" s="318" t="s">
        <v>97</v>
      </c>
      <c r="BD22" s="351"/>
    </row>
    <row r="23" spans="1:256" s="246" customFormat="1" ht="20.25" customHeight="1">
      <c r="A23" s="247" t="s">
        <v>98</v>
      </c>
      <c r="B23" s="946" t="s">
        <v>99</v>
      </c>
      <c r="C23" s="252" t="s">
        <v>97</v>
      </c>
      <c r="D23" s="344">
        <f>D29</f>
        <v>0</v>
      </c>
      <c r="E23" s="252" t="s">
        <v>97</v>
      </c>
      <c r="F23" s="344">
        <f>F29</f>
        <v>0</v>
      </c>
      <c r="G23" s="252" t="s">
        <v>97</v>
      </c>
      <c r="H23" s="344">
        <f>H29</f>
        <v>0</v>
      </c>
      <c r="I23" s="252" t="s">
        <v>97</v>
      </c>
      <c r="J23" s="344">
        <f>J29</f>
        <v>0</v>
      </c>
      <c r="K23" s="252" t="s">
        <v>97</v>
      </c>
      <c r="L23" s="344">
        <f>L29</f>
        <v>0</v>
      </c>
      <c r="M23" s="252" t="s">
        <v>97</v>
      </c>
      <c r="N23" s="344">
        <f>N29</f>
        <v>0</v>
      </c>
      <c r="O23" s="252" t="s">
        <v>97</v>
      </c>
      <c r="P23" s="344">
        <f>P29</f>
        <v>0</v>
      </c>
      <c r="Q23" s="252" t="s">
        <v>97</v>
      </c>
      <c r="R23" s="344">
        <f>R29</f>
        <v>0</v>
      </c>
      <c r="S23" s="252" t="s">
        <v>97</v>
      </c>
      <c r="T23" s="344">
        <f>T29</f>
        <v>0</v>
      </c>
      <c r="U23" s="252" t="s">
        <v>97</v>
      </c>
      <c r="V23" s="344">
        <f>V29</f>
        <v>0</v>
      </c>
      <c r="W23" s="252" t="s">
        <v>97</v>
      </c>
      <c r="X23" s="344">
        <f>X29</f>
        <v>0</v>
      </c>
      <c r="Y23" s="344" t="s">
        <v>97</v>
      </c>
      <c r="Z23" s="344">
        <f>Z29</f>
        <v>0</v>
      </c>
      <c r="AA23" s="252" t="s">
        <v>97</v>
      </c>
      <c r="AB23" s="344">
        <f>AB29</f>
        <v>0</v>
      </c>
      <c r="AC23" s="252" t="s">
        <v>97</v>
      </c>
      <c r="AD23" s="344">
        <f>AD29</f>
        <v>0</v>
      </c>
      <c r="AE23" s="252" t="s">
        <v>97</v>
      </c>
      <c r="AF23" s="344">
        <f>AF29</f>
        <v>0</v>
      </c>
      <c r="AG23" s="252" t="s">
        <v>97</v>
      </c>
      <c r="AH23" s="344">
        <f>AH29</f>
        <v>0</v>
      </c>
      <c r="AI23" s="252" t="s">
        <v>97</v>
      </c>
      <c r="AJ23" s="344">
        <f>AJ29</f>
        <v>0</v>
      </c>
      <c r="AK23" s="252" t="s">
        <v>97</v>
      </c>
      <c r="AL23" s="345" t="str">
        <f>AL29</f>
        <v>нд</v>
      </c>
      <c r="AM23" s="345" t="str">
        <f>AM29</f>
        <v>нд</v>
      </c>
      <c r="AN23" s="344">
        <f>AN29</f>
        <v>0</v>
      </c>
      <c r="AO23" s="252" t="s">
        <v>97</v>
      </c>
      <c r="AP23" s="344">
        <f>AP29</f>
        <v>0</v>
      </c>
      <c r="AQ23" s="252" t="s">
        <v>97</v>
      </c>
      <c r="AR23" s="344">
        <f>AR29</f>
        <v>0</v>
      </c>
      <c r="AS23" s="252" t="s">
        <v>97</v>
      </c>
      <c r="AT23" s="344">
        <f>AT29</f>
        <v>0</v>
      </c>
      <c r="AU23" s="252" t="s">
        <v>97</v>
      </c>
      <c r="AV23" s="344">
        <f>AV29</f>
        <v>0</v>
      </c>
      <c r="AW23" s="252" t="s">
        <v>97</v>
      </c>
      <c r="AX23" s="344">
        <f>AX29</f>
        <v>0</v>
      </c>
      <c r="AY23" s="252" t="s">
        <v>97</v>
      </c>
      <c r="AZ23" s="344">
        <f>AZ29</f>
        <v>0</v>
      </c>
      <c r="BA23" s="344" t="s">
        <v>97</v>
      </c>
      <c r="BB23" s="344">
        <f>BB29</f>
        <v>0</v>
      </c>
      <c r="BC23" s="252" t="s">
        <v>97</v>
      </c>
    </row>
    <row r="24" spans="1:256" s="527" customFormat="1" ht="35.25" customHeight="1">
      <c r="A24" s="242" t="s">
        <v>100</v>
      </c>
      <c r="B24" s="243" t="s">
        <v>101</v>
      </c>
      <c r="C24" s="318" t="s">
        <v>97</v>
      </c>
      <c r="D24" s="244">
        <f>D49</f>
        <v>0</v>
      </c>
      <c r="E24" s="318" t="s">
        <v>97</v>
      </c>
      <c r="F24" s="244">
        <f>F49</f>
        <v>0</v>
      </c>
      <c r="G24" s="318" t="s">
        <v>97</v>
      </c>
      <c r="H24" s="244">
        <f>H49</f>
        <v>0</v>
      </c>
      <c r="I24" s="318" t="s">
        <v>97</v>
      </c>
      <c r="J24" s="244">
        <f>J49</f>
        <v>0</v>
      </c>
      <c r="K24" s="318" t="s">
        <v>97</v>
      </c>
      <c r="L24" s="244">
        <f>L49</f>
        <v>0</v>
      </c>
      <c r="M24" s="318" t="s">
        <v>97</v>
      </c>
      <c r="N24" s="244">
        <f>N49</f>
        <v>0</v>
      </c>
      <c r="O24" s="318" t="s">
        <v>97</v>
      </c>
      <c r="P24" s="244">
        <f>P49</f>
        <v>0</v>
      </c>
      <c r="Q24" s="318" t="s">
        <v>97</v>
      </c>
      <c r="R24" s="244">
        <f>R49</f>
        <v>0</v>
      </c>
      <c r="S24" s="318" t="s">
        <v>97</v>
      </c>
      <c r="T24" s="244">
        <f>T49</f>
        <v>0</v>
      </c>
      <c r="U24" s="318" t="s">
        <v>97</v>
      </c>
      <c r="V24" s="244">
        <f>V49</f>
        <v>0</v>
      </c>
      <c r="W24" s="318" t="s">
        <v>97</v>
      </c>
      <c r="X24" s="244">
        <f>X49</f>
        <v>12.5</v>
      </c>
      <c r="Y24" s="344" t="s">
        <v>97</v>
      </c>
      <c r="Z24" s="244">
        <f>Z49</f>
        <v>0</v>
      </c>
      <c r="AA24" s="318" t="s">
        <v>97</v>
      </c>
      <c r="AB24" s="244">
        <f>AB49</f>
        <v>0</v>
      </c>
      <c r="AC24" s="318" t="s">
        <v>97</v>
      </c>
      <c r="AD24" s="244">
        <f>AD49</f>
        <v>0</v>
      </c>
      <c r="AE24" s="318" t="s">
        <v>97</v>
      </c>
      <c r="AF24" s="244">
        <f>AF49</f>
        <v>0</v>
      </c>
      <c r="AG24" s="318" t="s">
        <v>97</v>
      </c>
      <c r="AH24" s="244">
        <f>AH49</f>
        <v>0</v>
      </c>
      <c r="AI24" s="318" t="s">
        <v>97</v>
      </c>
      <c r="AJ24" s="244">
        <f>AJ49</f>
        <v>0</v>
      </c>
      <c r="AK24" s="318" t="s">
        <v>97</v>
      </c>
      <c r="AL24" s="342">
        <f>AL49</f>
        <v>411</v>
      </c>
      <c r="AM24" s="342" t="str">
        <f>AM49</f>
        <v>нд</v>
      </c>
      <c r="AN24" s="244">
        <f>AN49</f>
        <v>0</v>
      </c>
      <c r="AO24" s="318" t="s">
        <v>97</v>
      </c>
      <c r="AP24" s="244">
        <f>AP49</f>
        <v>0</v>
      </c>
      <c r="AQ24" s="318" t="s">
        <v>97</v>
      </c>
      <c r="AR24" s="244">
        <f>AR49</f>
        <v>0</v>
      </c>
      <c r="AS24" s="318" t="s">
        <v>97</v>
      </c>
      <c r="AT24" s="244">
        <f>AT49</f>
        <v>0</v>
      </c>
      <c r="AU24" s="318" t="s">
        <v>97</v>
      </c>
      <c r="AV24" s="244">
        <f>AV49</f>
        <v>0</v>
      </c>
      <c r="AW24" s="318" t="s">
        <v>97</v>
      </c>
      <c r="AX24" s="244">
        <f>AX49</f>
        <v>0</v>
      </c>
      <c r="AY24" s="318" t="s">
        <v>97</v>
      </c>
      <c r="AZ24" s="244">
        <f>AZ49</f>
        <v>14.553800000000003</v>
      </c>
      <c r="BA24" s="344" t="s">
        <v>97</v>
      </c>
      <c r="BB24" s="244">
        <f>BB49</f>
        <v>0</v>
      </c>
      <c r="BC24" s="318" t="s">
        <v>97</v>
      </c>
    </row>
    <row r="25" spans="1:256" s="246" customFormat="1" ht="50.25" customHeight="1">
      <c r="A25" s="247" t="s">
        <v>102</v>
      </c>
      <c r="B25" s="946" t="s">
        <v>103</v>
      </c>
      <c r="C25" s="252" t="s">
        <v>97</v>
      </c>
      <c r="D25" s="344">
        <f>D73</f>
        <v>0</v>
      </c>
      <c r="E25" s="252" t="s">
        <v>97</v>
      </c>
      <c r="F25" s="344">
        <f>F73</f>
        <v>0</v>
      </c>
      <c r="G25" s="252" t="s">
        <v>97</v>
      </c>
      <c r="H25" s="344">
        <f>H73</f>
        <v>0</v>
      </c>
      <c r="I25" s="252" t="s">
        <v>97</v>
      </c>
      <c r="J25" s="344">
        <f>J73</f>
        <v>0</v>
      </c>
      <c r="K25" s="252" t="s">
        <v>97</v>
      </c>
      <c r="L25" s="344">
        <f>L73</f>
        <v>0</v>
      </c>
      <c r="M25" s="252" t="s">
        <v>97</v>
      </c>
      <c r="N25" s="344">
        <f>N73</f>
        <v>0</v>
      </c>
      <c r="O25" s="252" t="s">
        <v>97</v>
      </c>
      <c r="P25" s="344">
        <f>P73</f>
        <v>0</v>
      </c>
      <c r="Q25" s="252" t="s">
        <v>97</v>
      </c>
      <c r="R25" s="344">
        <f>R73</f>
        <v>0</v>
      </c>
      <c r="S25" s="252" t="s">
        <v>97</v>
      </c>
      <c r="T25" s="344">
        <f>T73</f>
        <v>0</v>
      </c>
      <c r="U25" s="252" t="s">
        <v>97</v>
      </c>
      <c r="V25" s="344">
        <f>V73</f>
        <v>0</v>
      </c>
      <c r="W25" s="252" t="s">
        <v>97</v>
      </c>
      <c r="X25" s="344">
        <f>X73</f>
        <v>0</v>
      </c>
      <c r="Y25" s="344" t="s">
        <v>97</v>
      </c>
      <c r="Z25" s="344">
        <f>Z73</f>
        <v>0</v>
      </c>
      <c r="AA25" s="252" t="s">
        <v>97</v>
      </c>
      <c r="AB25" s="344">
        <f>AB73</f>
        <v>0</v>
      </c>
      <c r="AC25" s="252" t="s">
        <v>97</v>
      </c>
      <c r="AD25" s="344">
        <f>AD73</f>
        <v>0</v>
      </c>
      <c r="AE25" s="252" t="s">
        <v>97</v>
      </c>
      <c r="AF25" s="344">
        <f>AF73</f>
        <v>0</v>
      </c>
      <c r="AG25" s="252" t="s">
        <v>97</v>
      </c>
      <c r="AH25" s="344">
        <f>AH73</f>
        <v>0</v>
      </c>
      <c r="AI25" s="252" t="s">
        <v>97</v>
      </c>
      <c r="AJ25" s="344">
        <f>AJ73</f>
        <v>0</v>
      </c>
      <c r="AK25" s="252" t="s">
        <v>97</v>
      </c>
      <c r="AL25" s="252" t="s">
        <v>97</v>
      </c>
      <c r="AM25" s="252" t="s">
        <v>97</v>
      </c>
      <c r="AN25" s="344">
        <f>AN73</f>
        <v>0</v>
      </c>
      <c r="AO25" s="252" t="s">
        <v>97</v>
      </c>
      <c r="AP25" s="344">
        <f>AP73</f>
        <v>0</v>
      </c>
      <c r="AQ25" s="252" t="s">
        <v>97</v>
      </c>
      <c r="AR25" s="344">
        <f>AR73</f>
        <v>0</v>
      </c>
      <c r="AS25" s="252" t="s">
        <v>97</v>
      </c>
      <c r="AT25" s="344">
        <f>AT73</f>
        <v>0</v>
      </c>
      <c r="AU25" s="252" t="s">
        <v>97</v>
      </c>
      <c r="AV25" s="344">
        <f>AV73</f>
        <v>0</v>
      </c>
      <c r="AW25" s="252" t="s">
        <v>97</v>
      </c>
      <c r="AX25" s="344">
        <f>AX73</f>
        <v>0</v>
      </c>
      <c r="AY25" s="252" t="s">
        <v>97</v>
      </c>
      <c r="AZ25" s="344">
        <v>0</v>
      </c>
      <c r="BA25" s="344" t="s">
        <v>97</v>
      </c>
      <c r="BB25" s="344">
        <f>BB73</f>
        <v>0</v>
      </c>
      <c r="BC25" s="252" t="s">
        <v>97</v>
      </c>
    </row>
    <row r="26" spans="1:256" s="527" customFormat="1" ht="37.9" customHeight="1">
      <c r="A26" s="242" t="s">
        <v>104</v>
      </c>
      <c r="B26" s="243" t="s">
        <v>105</v>
      </c>
      <c r="C26" s="318" t="s">
        <v>97</v>
      </c>
      <c r="D26" s="244">
        <f>D76</f>
        <v>0</v>
      </c>
      <c r="E26" s="318" t="s">
        <v>97</v>
      </c>
      <c r="F26" s="244">
        <f>F76</f>
        <v>0</v>
      </c>
      <c r="G26" s="318" t="s">
        <v>97</v>
      </c>
      <c r="H26" s="244">
        <f>H76</f>
        <v>0</v>
      </c>
      <c r="I26" s="318" t="s">
        <v>97</v>
      </c>
      <c r="J26" s="244">
        <f>J76</f>
        <v>0</v>
      </c>
      <c r="K26" s="318" t="s">
        <v>97</v>
      </c>
      <c r="L26" s="244">
        <f>L76</f>
        <v>0</v>
      </c>
      <c r="M26" s="318" t="s">
        <v>97</v>
      </c>
      <c r="N26" s="244">
        <f>N76</f>
        <v>0</v>
      </c>
      <c r="O26" s="318" t="s">
        <v>97</v>
      </c>
      <c r="P26" s="244">
        <f>P76</f>
        <v>0</v>
      </c>
      <c r="Q26" s="318" t="s">
        <v>97</v>
      </c>
      <c r="R26" s="244">
        <f>R76</f>
        <v>0</v>
      </c>
      <c r="S26" s="318" t="s">
        <v>97</v>
      </c>
      <c r="T26" s="244">
        <f>T76</f>
        <v>0</v>
      </c>
      <c r="U26" s="318" t="s">
        <v>97</v>
      </c>
      <c r="V26" s="244">
        <f>V76</f>
        <v>0</v>
      </c>
      <c r="W26" s="318" t="s">
        <v>97</v>
      </c>
      <c r="X26" s="244">
        <f>X76</f>
        <v>0</v>
      </c>
      <c r="Y26" s="344" t="s">
        <v>97</v>
      </c>
      <c r="Z26" s="244">
        <f>Z76</f>
        <v>0</v>
      </c>
      <c r="AA26" s="318" t="s">
        <v>97</v>
      </c>
      <c r="AB26" s="244">
        <f>AB76</f>
        <v>0</v>
      </c>
      <c r="AC26" s="318" t="s">
        <v>97</v>
      </c>
      <c r="AD26" s="244">
        <f>AD76</f>
        <v>0</v>
      </c>
      <c r="AE26" s="318" t="s">
        <v>97</v>
      </c>
      <c r="AF26" s="244">
        <f>AF76</f>
        <v>0</v>
      </c>
      <c r="AG26" s="318" t="s">
        <v>97</v>
      </c>
      <c r="AH26" s="244">
        <f>AH76</f>
        <v>0</v>
      </c>
      <c r="AI26" s="318" t="s">
        <v>97</v>
      </c>
      <c r="AJ26" s="244">
        <f>AJ76</f>
        <v>0</v>
      </c>
      <c r="AK26" s="318" t="s">
        <v>97</v>
      </c>
      <c r="AL26" s="318" t="s">
        <v>97</v>
      </c>
      <c r="AM26" s="318" t="s">
        <v>97</v>
      </c>
      <c r="AN26" s="244">
        <f>AN76</f>
        <v>0</v>
      </c>
      <c r="AO26" s="318" t="s">
        <v>97</v>
      </c>
      <c r="AP26" s="244">
        <f>AP76</f>
        <v>0</v>
      </c>
      <c r="AQ26" s="318" t="s">
        <v>97</v>
      </c>
      <c r="AR26" s="244">
        <f>AR76</f>
        <v>0</v>
      </c>
      <c r="AS26" s="318" t="s">
        <v>97</v>
      </c>
      <c r="AT26" s="244">
        <f>AT76</f>
        <v>0</v>
      </c>
      <c r="AU26" s="318" t="s">
        <v>97</v>
      </c>
      <c r="AV26" s="244">
        <f>AV76</f>
        <v>0</v>
      </c>
      <c r="AW26" s="318" t="s">
        <v>97</v>
      </c>
      <c r="AX26" s="244">
        <f>AX76</f>
        <v>0</v>
      </c>
      <c r="AY26" s="318" t="s">
        <v>97</v>
      </c>
      <c r="AZ26" s="244">
        <f>AZ76</f>
        <v>0</v>
      </c>
      <c r="BA26" s="344" t="s">
        <v>97</v>
      </c>
      <c r="BB26" s="244">
        <f>BB76</f>
        <v>0</v>
      </c>
      <c r="BC26" s="318" t="s">
        <v>97</v>
      </c>
    </row>
    <row r="27" spans="1:256" s="246" customFormat="1" ht="35.25" customHeight="1">
      <c r="A27" s="247" t="s">
        <v>106</v>
      </c>
      <c r="B27" s="946" t="s">
        <v>107</v>
      </c>
      <c r="C27" s="252" t="s">
        <v>97</v>
      </c>
      <c r="D27" s="344">
        <f>D77</f>
        <v>0</v>
      </c>
      <c r="E27" s="252" t="s">
        <v>97</v>
      </c>
      <c r="F27" s="344">
        <f>F77</f>
        <v>0</v>
      </c>
      <c r="G27" s="252" t="s">
        <v>97</v>
      </c>
      <c r="H27" s="344">
        <f>H77</f>
        <v>0</v>
      </c>
      <c r="I27" s="252" t="s">
        <v>97</v>
      </c>
      <c r="J27" s="344">
        <f>J77</f>
        <v>0</v>
      </c>
      <c r="K27" s="252" t="s">
        <v>97</v>
      </c>
      <c r="L27" s="344">
        <f>L77</f>
        <v>0</v>
      </c>
      <c r="M27" s="252" t="s">
        <v>97</v>
      </c>
      <c r="N27" s="344">
        <f>N77</f>
        <v>0</v>
      </c>
      <c r="O27" s="252" t="s">
        <v>97</v>
      </c>
      <c r="P27" s="344">
        <f>P77</f>
        <v>0</v>
      </c>
      <c r="Q27" s="252" t="s">
        <v>97</v>
      </c>
      <c r="R27" s="344">
        <f>R77</f>
        <v>0</v>
      </c>
      <c r="S27" s="252" t="s">
        <v>97</v>
      </c>
      <c r="T27" s="344">
        <f>T77</f>
        <v>0</v>
      </c>
      <c r="U27" s="252" t="s">
        <v>97</v>
      </c>
      <c r="V27" s="344">
        <f>V77</f>
        <v>0</v>
      </c>
      <c r="W27" s="252" t="s">
        <v>97</v>
      </c>
      <c r="X27" s="344">
        <f t="shared" ref="X27:Z28" si="0">X77</f>
        <v>0</v>
      </c>
      <c r="Y27" s="344" t="s">
        <v>97</v>
      </c>
      <c r="Z27" s="344">
        <f t="shared" si="0"/>
        <v>0</v>
      </c>
      <c r="AA27" s="252" t="s">
        <v>97</v>
      </c>
      <c r="AB27" s="344">
        <f>AB77</f>
        <v>0</v>
      </c>
      <c r="AC27" s="252" t="s">
        <v>97</v>
      </c>
      <c r="AD27" s="344">
        <f>AD77</f>
        <v>0</v>
      </c>
      <c r="AE27" s="252" t="s">
        <v>97</v>
      </c>
      <c r="AF27" s="344">
        <f>AF77</f>
        <v>0</v>
      </c>
      <c r="AG27" s="252" t="s">
        <v>97</v>
      </c>
      <c r="AH27" s="344">
        <f>AH77</f>
        <v>0</v>
      </c>
      <c r="AI27" s="252" t="s">
        <v>97</v>
      </c>
      <c r="AJ27" s="344">
        <f>AJ77</f>
        <v>0</v>
      </c>
      <c r="AK27" s="252" t="s">
        <v>97</v>
      </c>
      <c r="AL27" s="252" t="s">
        <v>97</v>
      </c>
      <c r="AM27" s="252" t="s">
        <v>97</v>
      </c>
      <c r="AN27" s="344">
        <f>AN77</f>
        <v>0</v>
      </c>
      <c r="AO27" s="252" t="s">
        <v>97</v>
      </c>
      <c r="AP27" s="344">
        <f>AP77</f>
        <v>0</v>
      </c>
      <c r="AQ27" s="252" t="s">
        <v>97</v>
      </c>
      <c r="AR27" s="344">
        <f>AR77</f>
        <v>0</v>
      </c>
      <c r="AS27" s="252" t="s">
        <v>97</v>
      </c>
      <c r="AT27" s="344">
        <f>AT77</f>
        <v>0</v>
      </c>
      <c r="AU27" s="252" t="s">
        <v>97</v>
      </c>
      <c r="AV27" s="344">
        <f>AV77</f>
        <v>0</v>
      </c>
      <c r="AW27" s="252" t="s">
        <v>97</v>
      </c>
      <c r="AX27" s="344">
        <f>AX77</f>
        <v>0</v>
      </c>
      <c r="AY27" s="252" t="s">
        <v>97</v>
      </c>
      <c r="AZ27" s="344">
        <f t="shared" ref="AZ27:BB28" si="1">AZ77</f>
        <v>0</v>
      </c>
      <c r="BA27" s="344" t="s">
        <v>97</v>
      </c>
      <c r="BB27" s="344">
        <f t="shared" si="1"/>
        <v>0</v>
      </c>
      <c r="BC27" s="252" t="s">
        <v>97</v>
      </c>
    </row>
    <row r="28" spans="1:256" s="527" customFormat="1" ht="20.25" customHeight="1">
      <c r="A28" s="242" t="s">
        <v>108</v>
      </c>
      <c r="B28" s="243" t="s">
        <v>109</v>
      </c>
      <c r="C28" s="318" t="s">
        <v>97</v>
      </c>
      <c r="D28" s="244">
        <f>D78</f>
        <v>0</v>
      </c>
      <c r="E28" s="318" t="s">
        <v>97</v>
      </c>
      <c r="F28" s="244">
        <f>F78</f>
        <v>0</v>
      </c>
      <c r="G28" s="318" t="s">
        <v>97</v>
      </c>
      <c r="H28" s="244">
        <f>H78</f>
        <v>0</v>
      </c>
      <c r="I28" s="318" t="s">
        <v>97</v>
      </c>
      <c r="J28" s="244">
        <f>J78</f>
        <v>0</v>
      </c>
      <c r="K28" s="318" t="s">
        <v>97</v>
      </c>
      <c r="L28" s="244">
        <f>L78</f>
        <v>0</v>
      </c>
      <c r="M28" s="318" t="s">
        <v>97</v>
      </c>
      <c r="N28" s="244">
        <f>N78</f>
        <v>0</v>
      </c>
      <c r="O28" s="318" t="s">
        <v>97</v>
      </c>
      <c r="P28" s="244">
        <f>P78</f>
        <v>0</v>
      </c>
      <c r="Q28" s="318" t="s">
        <v>97</v>
      </c>
      <c r="R28" s="244">
        <f>R78</f>
        <v>0</v>
      </c>
      <c r="S28" s="318" t="s">
        <v>97</v>
      </c>
      <c r="T28" s="244">
        <f>T78</f>
        <v>0</v>
      </c>
      <c r="U28" s="318" t="s">
        <v>97</v>
      </c>
      <c r="V28" s="244">
        <f>V78</f>
        <v>0</v>
      </c>
      <c r="W28" s="318" t="s">
        <v>97</v>
      </c>
      <c r="X28" s="244">
        <f t="shared" si="0"/>
        <v>0</v>
      </c>
      <c r="Y28" s="344" t="s">
        <v>97</v>
      </c>
      <c r="Z28" s="244">
        <f t="shared" si="0"/>
        <v>0</v>
      </c>
      <c r="AA28" s="318" t="s">
        <v>97</v>
      </c>
      <c r="AB28" s="244">
        <f>AB78</f>
        <v>0</v>
      </c>
      <c r="AC28" s="318" t="s">
        <v>97</v>
      </c>
      <c r="AD28" s="244">
        <f>AD78</f>
        <v>0</v>
      </c>
      <c r="AE28" s="318" t="s">
        <v>97</v>
      </c>
      <c r="AF28" s="244">
        <f>AF78</f>
        <v>0</v>
      </c>
      <c r="AG28" s="318" t="s">
        <v>97</v>
      </c>
      <c r="AH28" s="244">
        <f>AH78</f>
        <v>0</v>
      </c>
      <c r="AI28" s="318" t="s">
        <v>97</v>
      </c>
      <c r="AJ28" s="244">
        <f>AJ78</f>
        <v>0</v>
      </c>
      <c r="AK28" s="318" t="s">
        <v>97</v>
      </c>
      <c r="AL28" s="318" t="s">
        <v>97</v>
      </c>
      <c r="AM28" s="318" t="s">
        <v>97</v>
      </c>
      <c r="AN28" s="244">
        <f>AN78</f>
        <v>0</v>
      </c>
      <c r="AO28" s="318" t="s">
        <v>97</v>
      </c>
      <c r="AP28" s="244">
        <f>AP78</f>
        <v>0</v>
      </c>
      <c r="AQ28" s="318" t="s">
        <v>97</v>
      </c>
      <c r="AR28" s="244">
        <f>AR78</f>
        <v>0</v>
      </c>
      <c r="AS28" s="318" t="s">
        <v>97</v>
      </c>
      <c r="AT28" s="244">
        <f>AT78</f>
        <v>0</v>
      </c>
      <c r="AU28" s="318" t="s">
        <v>97</v>
      </c>
      <c r="AV28" s="244">
        <f>AV78</f>
        <v>0</v>
      </c>
      <c r="AW28" s="318" t="s">
        <v>97</v>
      </c>
      <c r="AX28" s="244">
        <f>AX78</f>
        <v>0</v>
      </c>
      <c r="AY28" s="318" t="s">
        <v>97</v>
      </c>
      <c r="AZ28" s="244">
        <f t="shared" si="1"/>
        <v>0</v>
      </c>
      <c r="BA28" s="344" t="s">
        <v>97</v>
      </c>
      <c r="BB28" s="244">
        <f t="shared" si="1"/>
        <v>0</v>
      </c>
      <c r="BC28" s="318" t="s">
        <v>97</v>
      </c>
    </row>
    <row r="29" spans="1:256" s="246" customFormat="1" ht="21" customHeight="1">
      <c r="A29" s="238" t="s">
        <v>110</v>
      </c>
      <c r="B29" s="944" t="s">
        <v>111</v>
      </c>
      <c r="C29" s="252" t="s">
        <v>97</v>
      </c>
      <c r="D29" s="344">
        <f>D30</f>
        <v>0</v>
      </c>
      <c r="E29" s="252" t="s">
        <v>97</v>
      </c>
      <c r="F29" s="344">
        <f>F30</f>
        <v>0</v>
      </c>
      <c r="G29" s="252" t="s">
        <v>97</v>
      </c>
      <c r="H29" s="344">
        <f>H30</f>
        <v>0</v>
      </c>
      <c r="I29" s="252" t="s">
        <v>97</v>
      </c>
      <c r="J29" s="344">
        <f>J30</f>
        <v>0</v>
      </c>
      <c r="K29" s="252" t="s">
        <v>97</v>
      </c>
      <c r="L29" s="344">
        <f>L30</f>
        <v>0</v>
      </c>
      <c r="M29" s="252" t="s">
        <v>97</v>
      </c>
      <c r="N29" s="344">
        <f>N30</f>
        <v>0</v>
      </c>
      <c r="O29" s="252" t="s">
        <v>97</v>
      </c>
      <c r="P29" s="344">
        <f>P30</f>
        <v>0</v>
      </c>
      <c r="Q29" s="252" t="s">
        <v>97</v>
      </c>
      <c r="R29" s="344">
        <f>R30</f>
        <v>0</v>
      </c>
      <c r="S29" s="252" t="s">
        <v>97</v>
      </c>
      <c r="T29" s="344">
        <f>T30</f>
        <v>0</v>
      </c>
      <c r="U29" s="252" t="s">
        <v>97</v>
      </c>
      <c r="V29" s="344">
        <f>V30</f>
        <v>0</v>
      </c>
      <c r="W29" s="252" t="s">
        <v>97</v>
      </c>
      <c r="X29" s="344">
        <f>X30</f>
        <v>0</v>
      </c>
      <c r="Y29" s="344" t="s">
        <v>97</v>
      </c>
      <c r="Z29" s="344">
        <f>Z30</f>
        <v>0</v>
      </c>
      <c r="AA29" s="252" t="s">
        <v>97</v>
      </c>
      <c r="AB29" s="344">
        <f>AB30</f>
        <v>0</v>
      </c>
      <c r="AC29" s="252" t="s">
        <v>97</v>
      </c>
      <c r="AD29" s="344">
        <f>AD30</f>
        <v>0</v>
      </c>
      <c r="AE29" s="252" t="s">
        <v>97</v>
      </c>
      <c r="AF29" s="344">
        <f>AF30</f>
        <v>0</v>
      </c>
      <c r="AG29" s="252" t="s">
        <v>97</v>
      </c>
      <c r="AH29" s="344">
        <f>AH30</f>
        <v>0</v>
      </c>
      <c r="AI29" s="252" t="s">
        <v>97</v>
      </c>
      <c r="AJ29" s="344">
        <f>AJ30</f>
        <v>0</v>
      </c>
      <c r="AK29" s="252" t="s">
        <v>97</v>
      </c>
      <c r="AL29" s="252" t="s">
        <v>97</v>
      </c>
      <c r="AM29" s="252" t="s">
        <v>97</v>
      </c>
      <c r="AN29" s="344">
        <f>AN30</f>
        <v>0</v>
      </c>
      <c r="AO29" s="252" t="s">
        <v>97</v>
      </c>
      <c r="AP29" s="344">
        <f>AP30</f>
        <v>0</v>
      </c>
      <c r="AQ29" s="252" t="s">
        <v>97</v>
      </c>
      <c r="AR29" s="344">
        <f>AR30</f>
        <v>0</v>
      </c>
      <c r="AS29" s="252" t="s">
        <v>97</v>
      </c>
      <c r="AT29" s="344">
        <f>AT30</f>
        <v>0</v>
      </c>
      <c r="AU29" s="252" t="s">
        <v>97</v>
      </c>
      <c r="AV29" s="344">
        <f>AV30</f>
        <v>0</v>
      </c>
      <c r="AW29" s="252" t="s">
        <v>97</v>
      </c>
      <c r="AX29" s="344">
        <f>AX30</f>
        <v>0</v>
      </c>
      <c r="AY29" s="252" t="s">
        <v>97</v>
      </c>
      <c r="AZ29" s="344">
        <v>0</v>
      </c>
      <c r="BA29" s="344" t="s">
        <v>97</v>
      </c>
      <c r="BB29" s="344">
        <f>BB30</f>
        <v>0</v>
      </c>
      <c r="BC29" s="252" t="s">
        <v>97</v>
      </c>
    </row>
    <row r="30" spans="1:256" s="246" customFormat="1" ht="44.85" customHeight="1">
      <c r="A30" s="238" t="s">
        <v>112</v>
      </c>
      <c r="B30" s="944" t="s">
        <v>113</v>
      </c>
      <c r="C30" s="252" t="s">
        <v>97</v>
      </c>
      <c r="D30" s="344">
        <f>D31+D32+D33</f>
        <v>0</v>
      </c>
      <c r="E30" s="252" t="s">
        <v>97</v>
      </c>
      <c r="F30" s="344">
        <f>F31+F32+F33</f>
        <v>0</v>
      </c>
      <c r="G30" s="252" t="s">
        <v>97</v>
      </c>
      <c r="H30" s="344">
        <f>H31+H32+H33</f>
        <v>0</v>
      </c>
      <c r="I30" s="252" t="s">
        <v>97</v>
      </c>
      <c r="J30" s="344">
        <f>J31+J32+J33</f>
        <v>0</v>
      </c>
      <c r="K30" s="252" t="s">
        <v>97</v>
      </c>
      <c r="L30" s="344">
        <f>L31+L32+L33</f>
        <v>0</v>
      </c>
      <c r="M30" s="252" t="s">
        <v>97</v>
      </c>
      <c r="N30" s="344">
        <f>N31+N32+N33</f>
        <v>0</v>
      </c>
      <c r="O30" s="252" t="s">
        <v>97</v>
      </c>
      <c r="P30" s="344">
        <f>P31+P32+P33</f>
        <v>0</v>
      </c>
      <c r="Q30" s="252" t="s">
        <v>97</v>
      </c>
      <c r="R30" s="344">
        <f>R31+R32+R33</f>
        <v>0</v>
      </c>
      <c r="S30" s="252" t="s">
        <v>97</v>
      </c>
      <c r="T30" s="344">
        <f>T31+T32+T33</f>
        <v>0</v>
      </c>
      <c r="U30" s="252" t="s">
        <v>97</v>
      </c>
      <c r="V30" s="344">
        <f>V31+V32+V33</f>
        <v>0</v>
      </c>
      <c r="W30" s="252" t="s">
        <v>97</v>
      </c>
      <c r="X30" s="344">
        <v>0</v>
      </c>
      <c r="Y30" s="344" t="s">
        <v>97</v>
      </c>
      <c r="Z30" s="344">
        <f>Z31+Z32+Z33</f>
        <v>0</v>
      </c>
      <c r="AA30" s="252" t="s">
        <v>97</v>
      </c>
      <c r="AB30" s="344">
        <f>AB31</f>
        <v>0</v>
      </c>
      <c r="AC30" s="252" t="s">
        <v>97</v>
      </c>
      <c r="AD30" s="344">
        <f>AD31+AD32+AD33</f>
        <v>0</v>
      </c>
      <c r="AE30" s="252" t="s">
        <v>97</v>
      </c>
      <c r="AF30" s="344">
        <f>AF31+AF32+AF33</f>
        <v>0</v>
      </c>
      <c r="AG30" s="252" t="s">
        <v>97</v>
      </c>
      <c r="AH30" s="344">
        <f>AH31+AH32+AH33</f>
        <v>0</v>
      </c>
      <c r="AI30" s="252" t="s">
        <v>97</v>
      </c>
      <c r="AJ30" s="344">
        <f>AJ31+AJ32+AJ33</f>
        <v>0</v>
      </c>
      <c r="AK30" s="252" t="s">
        <v>97</v>
      </c>
      <c r="AL30" s="252" t="s">
        <v>97</v>
      </c>
      <c r="AM30" s="252" t="s">
        <v>97</v>
      </c>
      <c r="AN30" s="344">
        <f>AN31+AN32+AN33</f>
        <v>0</v>
      </c>
      <c r="AO30" s="252" t="s">
        <v>97</v>
      </c>
      <c r="AP30" s="344">
        <f>AP31+AP32+AP33</f>
        <v>0</v>
      </c>
      <c r="AQ30" s="252" t="s">
        <v>97</v>
      </c>
      <c r="AR30" s="344">
        <f>AR31+AR32+AR33</f>
        <v>0</v>
      </c>
      <c r="AS30" s="252" t="s">
        <v>97</v>
      </c>
      <c r="AT30" s="344">
        <f>AT31+AT32+AT33</f>
        <v>0</v>
      </c>
      <c r="AU30" s="252" t="s">
        <v>97</v>
      </c>
      <c r="AV30" s="344">
        <f>AV31+AV32+AV33</f>
        <v>0</v>
      </c>
      <c r="AW30" s="252" t="s">
        <v>97</v>
      </c>
      <c r="AX30" s="344">
        <f>AX31+AX32+AX33</f>
        <v>0</v>
      </c>
      <c r="AY30" s="252" t="s">
        <v>97</v>
      </c>
      <c r="AZ30" s="344">
        <v>0</v>
      </c>
      <c r="BA30" s="344" t="s">
        <v>97</v>
      </c>
      <c r="BB30" s="344">
        <f>BB31+BB32+BB33</f>
        <v>0</v>
      </c>
      <c r="BC30" s="252" t="s">
        <v>97</v>
      </c>
    </row>
    <row r="31" spans="1:256" s="246" customFormat="1" ht="33.75" hidden="1" customHeight="1">
      <c r="A31" s="238" t="s">
        <v>114</v>
      </c>
      <c r="B31" s="944" t="s">
        <v>115</v>
      </c>
      <c r="C31" s="252" t="s">
        <v>97</v>
      </c>
      <c r="D31" s="344">
        <f>D32</f>
        <v>0</v>
      </c>
      <c r="E31" s="252" t="s">
        <v>97</v>
      </c>
      <c r="F31" s="344">
        <f>F32</f>
        <v>0</v>
      </c>
      <c r="G31" s="252" t="s">
        <v>97</v>
      </c>
      <c r="H31" s="344">
        <f>H32</f>
        <v>0</v>
      </c>
      <c r="I31" s="252" t="s">
        <v>97</v>
      </c>
      <c r="J31" s="344">
        <f>J32</f>
        <v>0</v>
      </c>
      <c r="K31" s="252" t="s">
        <v>97</v>
      </c>
      <c r="L31" s="344">
        <f>L32</f>
        <v>0</v>
      </c>
      <c r="M31" s="252" t="s">
        <v>97</v>
      </c>
      <c r="N31" s="344">
        <f>N32</f>
        <v>0</v>
      </c>
      <c r="O31" s="252" t="s">
        <v>97</v>
      </c>
      <c r="P31" s="344">
        <f>P32</f>
        <v>0</v>
      </c>
      <c r="Q31" s="252" t="s">
        <v>97</v>
      </c>
      <c r="R31" s="344">
        <f>R32</f>
        <v>0</v>
      </c>
      <c r="S31" s="252" t="s">
        <v>97</v>
      </c>
      <c r="T31" s="344">
        <f>T32</f>
        <v>0</v>
      </c>
      <c r="U31" s="252" t="s">
        <v>97</v>
      </c>
      <c r="V31" s="344">
        <f>V32</f>
        <v>0</v>
      </c>
      <c r="W31" s="252" t="s">
        <v>97</v>
      </c>
      <c r="X31" s="344" t="e">
        <f>#REF!</f>
        <v>#REF!</v>
      </c>
      <c r="Y31" s="344" t="s">
        <v>97</v>
      </c>
      <c r="Z31" s="344">
        <f>Z32</f>
        <v>0</v>
      </c>
      <c r="AA31" s="252" t="s">
        <v>97</v>
      </c>
      <c r="AB31" s="344">
        <f>AB32</f>
        <v>0</v>
      </c>
      <c r="AC31" s="252" t="s">
        <v>97</v>
      </c>
      <c r="AD31" s="344">
        <f>AD32</f>
        <v>0</v>
      </c>
      <c r="AE31" s="252" t="s">
        <v>97</v>
      </c>
      <c r="AF31" s="344">
        <f>AF32</f>
        <v>0</v>
      </c>
      <c r="AG31" s="252" t="s">
        <v>97</v>
      </c>
      <c r="AH31" s="344">
        <f>AH32</f>
        <v>0</v>
      </c>
      <c r="AI31" s="252" t="s">
        <v>97</v>
      </c>
      <c r="AJ31" s="344">
        <f>AJ32</f>
        <v>0</v>
      </c>
      <c r="AK31" s="252" t="s">
        <v>97</v>
      </c>
      <c r="AL31" s="252" t="s">
        <v>97</v>
      </c>
      <c r="AM31" s="252" t="s">
        <v>97</v>
      </c>
      <c r="AN31" s="344">
        <f>AN32</f>
        <v>0</v>
      </c>
      <c r="AO31" s="252" t="s">
        <v>97</v>
      </c>
      <c r="AP31" s="344">
        <f>AP32</f>
        <v>0</v>
      </c>
      <c r="AQ31" s="252" t="s">
        <v>97</v>
      </c>
      <c r="AR31" s="344">
        <f>AR32</f>
        <v>0</v>
      </c>
      <c r="AS31" s="252" t="s">
        <v>97</v>
      </c>
      <c r="AT31" s="344">
        <f>AT32</f>
        <v>0</v>
      </c>
      <c r="AU31" s="252" t="s">
        <v>97</v>
      </c>
      <c r="AV31" s="344">
        <f>AV32</f>
        <v>0</v>
      </c>
      <c r="AW31" s="252" t="s">
        <v>97</v>
      </c>
      <c r="AX31" s="344">
        <f>AX32</f>
        <v>0</v>
      </c>
      <c r="AY31" s="252" t="s">
        <v>97</v>
      </c>
      <c r="AZ31" s="344" t="e">
        <f>#REF!</f>
        <v>#REF!</v>
      </c>
      <c r="BA31" s="344" t="s">
        <v>97</v>
      </c>
      <c r="BB31" s="344">
        <f>BB32</f>
        <v>0</v>
      </c>
      <c r="BC31" s="252" t="s">
        <v>97</v>
      </c>
    </row>
    <row r="32" spans="1:256" s="246" customFormat="1" ht="49.5" hidden="1" customHeight="1">
      <c r="A32" s="238" t="s">
        <v>116</v>
      </c>
      <c r="B32" s="944" t="s">
        <v>117</v>
      </c>
      <c r="C32" s="252" t="s">
        <v>97</v>
      </c>
      <c r="D32" s="344">
        <v>0</v>
      </c>
      <c r="E32" s="252" t="s">
        <v>97</v>
      </c>
      <c r="F32" s="344">
        <v>0</v>
      </c>
      <c r="G32" s="252" t="s">
        <v>97</v>
      </c>
      <c r="H32" s="344">
        <v>0</v>
      </c>
      <c r="I32" s="252" t="s">
        <v>97</v>
      </c>
      <c r="J32" s="344">
        <v>0</v>
      </c>
      <c r="K32" s="252" t="s">
        <v>97</v>
      </c>
      <c r="L32" s="344">
        <v>0</v>
      </c>
      <c r="M32" s="252" t="s">
        <v>97</v>
      </c>
      <c r="N32" s="344">
        <v>0</v>
      </c>
      <c r="O32" s="252" t="s">
        <v>97</v>
      </c>
      <c r="P32" s="344">
        <v>0</v>
      </c>
      <c r="Q32" s="252" t="s">
        <v>97</v>
      </c>
      <c r="R32" s="344">
        <v>0</v>
      </c>
      <c r="S32" s="252" t="s">
        <v>97</v>
      </c>
      <c r="T32" s="344">
        <v>0</v>
      </c>
      <c r="U32" s="252" t="s">
        <v>97</v>
      </c>
      <c r="V32" s="344">
        <v>0</v>
      </c>
      <c r="W32" s="252" t="s">
        <v>97</v>
      </c>
      <c r="X32" s="344">
        <v>0</v>
      </c>
      <c r="Y32" s="344" t="s">
        <v>97</v>
      </c>
      <c r="Z32" s="344">
        <v>0</v>
      </c>
      <c r="AA32" s="252" t="s">
        <v>97</v>
      </c>
      <c r="AB32" s="344">
        <v>0</v>
      </c>
      <c r="AC32" s="252" t="s">
        <v>97</v>
      </c>
      <c r="AD32" s="344">
        <v>0</v>
      </c>
      <c r="AE32" s="252" t="s">
        <v>97</v>
      </c>
      <c r="AF32" s="344">
        <v>0</v>
      </c>
      <c r="AG32" s="252" t="s">
        <v>97</v>
      </c>
      <c r="AH32" s="344">
        <v>0</v>
      </c>
      <c r="AI32" s="252" t="s">
        <v>97</v>
      </c>
      <c r="AJ32" s="344">
        <v>0</v>
      </c>
      <c r="AK32" s="252" t="s">
        <v>97</v>
      </c>
      <c r="AL32" s="252" t="s">
        <v>97</v>
      </c>
      <c r="AM32" s="252" t="s">
        <v>97</v>
      </c>
      <c r="AN32" s="344">
        <v>0</v>
      </c>
      <c r="AO32" s="252" t="s">
        <v>97</v>
      </c>
      <c r="AP32" s="344">
        <v>0</v>
      </c>
      <c r="AQ32" s="252" t="s">
        <v>97</v>
      </c>
      <c r="AR32" s="344">
        <v>0</v>
      </c>
      <c r="AS32" s="252" t="s">
        <v>97</v>
      </c>
      <c r="AT32" s="344">
        <v>0</v>
      </c>
      <c r="AU32" s="252" t="s">
        <v>97</v>
      </c>
      <c r="AV32" s="344">
        <v>0</v>
      </c>
      <c r="AW32" s="252" t="s">
        <v>97</v>
      </c>
      <c r="AX32" s="344">
        <v>0</v>
      </c>
      <c r="AY32" s="252" t="s">
        <v>97</v>
      </c>
      <c r="AZ32" s="344">
        <v>0</v>
      </c>
      <c r="BA32" s="344" t="s">
        <v>97</v>
      </c>
      <c r="BB32" s="344">
        <v>0</v>
      </c>
      <c r="BC32" s="252" t="s">
        <v>97</v>
      </c>
    </row>
    <row r="33" spans="1:55" s="246" customFormat="1" ht="39" hidden="1" customHeight="1">
      <c r="A33" s="238" t="s">
        <v>118</v>
      </c>
      <c r="B33" s="944" t="s">
        <v>119</v>
      </c>
      <c r="C33" s="252" t="s">
        <v>97</v>
      </c>
      <c r="D33" s="344">
        <v>0</v>
      </c>
      <c r="E33" s="252" t="s">
        <v>97</v>
      </c>
      <c r="F33" s="344">
        <v>0</v>
      </c>
      <c r="G33" s="252" t="s">
        <v>97</v>
      </c>
      <c r="H33" s="344">
        <v>0</v>
      </c>
      <c r="I33" s="252" t="s">
        <v>97</v>
      </c>
      <c r="J33" s="344">
        <v>0</v>
      </c>
      <c r="K33" s="252" t="s">
        <v>97</v>
      </c>
      <c r="L33" s="344">
        <v>0</v>
      </c>
      <c r="M33" s="252" t="s">
        <v>97</v>
      </c>
      <c r="N33" s="344">
        <v>0</v>
      </c>
      <c r="O33" s="252" t="s">
        <v>97</v>
      </c>
      <c r="P33" s="344">
        <v>0</v>
      </c>
      <c r="Q33" s="252" t="s">
        <v>97</v>
      </c>
      <c r="R33" s="344">
        <v>0</v>
      </c>
      <c r="S33" s="252" t="s">
        <v>97</v>
      </c>
      <c r="T33" s="344">
        <v>0</v>
      </c>
      <c r="U33" s="252" t="s">
        <v>97</v>
      </c>
      <c r="V33" s="344">
        <v>0</v>
      </c>
      <c r="W33" s="252" t="s">
        <v>97</v>
      </c>
      <c r="X33" s="344">
        <v>0</v>
      </c>
      <c r="Y33" s="344" t="s">
        <v>97</v>
      </c>
      <c r="Z33" s="344">
        <v>0</v>
      </c>
      <c r="AA33" s="252" t="s">
        <v>97</v>
      </c>
      <c r="AB33" s="344">
        <v>0</v>
      </c>
      <c r="AC33" s="252" t="s">
        <v>97</v>
      </c>
      <c r="AD33" s="344">
        <v>0</v>
      </c>
      <c r="AE33" s="252" t="s">
        <v>97</v>
      </c>
      <c r="AF33" s="344">
        <v>0</v>
      </c>
      <c r="AG33" s="252" t="s">
        <v>97</v>
      </c>
      <c r="AH33" s="344">
        <v>0</v>
      </c>
      <c r="AI33" s="252" t="s">
        <v>97</v>
      </c>
      <c r="AJ33" s="344">
        <v>0</v>
      </c>
      <c r="AK33" s="252" t="s">
        <v>97</v>
      </c>
      <c r="AL33" s="252" t="s">
        <v>97</v>
      </c>
      <c r="AM33" s="252" t="s">
        <v>97</v>
      </c>
      <c r="AN33" s="344">
        <v>0</v>
      </c>
      <c r="AO33" s="252" t="s">
        <v>97</v>
      </c>
      <c r="AP33" s="344">
        <v>0</v>
      </c>
      <c r="AQ33" s="252" t="s">
        <v>97</v>
      </c>
      <c r="AR33" s="344">
        <v>0</v>
      </c>
      <c r="AS33" s="252" t="s">
        <v>97</v>
      </c>
      <c r="AT33" s="344">
        <v>0</v>
      </c>
      <c r="AU33" s="252" t="s">
        <v>97</v>
      </c>
      <c r="AV33" s="344">
        <v>0</v>
      </c>
      <c r="AW33" s="252" t="s">
        <v>97</v>
      </c>
      <c r="AX33" s="344">
        <v>0</v>
      </c>
      <c r="AY33" s="252" t="s">
        <v>97</v>
      </c>
      <c r="AZ33" s="344">
        <v>0</v>
      </c>
      <c r="BA33" s="344" t="s">
        <v>97</v>
      </c>
      <c r="BB33" s="344">
        <v>0</v>
      </c>
      <c r="BC33" s="252" t="s">
        <v>97</v>
      </c>
    </row>
    <row r="34" spans="1:55" s="246" customFormat="1" ht="48.75" hidden="1" customHeight="1">
      <c r="A34" s="238" t="s">
        <v>120</v>
      </c>
      <c r="B34" s="944" t="s">
        <v>121</v>
      </c>
      <c r="C34" s="252" t="s">
        <v>97</v>
      </c>
      <c r="D34" s="344">
        <v>0</v>
      </c>
      <c r="E34" s="252" t="s">
        <v>97</v>
      </c>
      <c r="F34" s="344">
        <v>0</v>
      </c>
      <c r="G34" s="252" t="s">
        <v>97</v>
      </c>
      <c r="H34" s="344">
        <v>0</v>
      </c>
      <c r="I34" s="252" t="s">
        <v>97</v>
      </c>
      <c r="J34" s="344">
        <v>0</v>
      </c>
      <c r="K34" s="252" t="s">
        <v>97</v>
      </c>
      <c r="L34" s="344">
        <v>0</v>
      </c>
      <c r="M34" s="252" t="s">
        <v>97</v>
      </c>
      <c r="N34" s="344">
        <v>0</v>
      </c>
      <c r="O34" s="252" t="s">
        <v>97</v>
      </c>
      <c r="P34" s="344">
        <v>0</v>
      </c>
      <c r="Q34" s="252" t="s">
        <v>97</v>
      </c>
      <c r="R34" s="344">
        <v>0</v>
      </c>
      <c r="S34" s="252" t="s">
        <v>97</v>
      </c>
      <c r="T34" s="344">
        <v>0</v>
      </c>
      <c r="U34" s="252" t="s">
        <v>97</v>
      </c>
      <c r="V34" s="344">
        <v>0</v>
      </c>
      <c r="W34" s="252" t="s">
        <v>97</v>
      </c>
      <c r="X34" s="344">
        <v>0</v>
      </c>
      <c r="Y34" s="344" t="s">
        <v>97</v>
      </c>
      <c r="Z34" s="344">
        <v>0</v>
      </c>
      <c r="AA34" s="252" t="s">
        <v>97</v>
      </c>
      <c r="AB34" s="344">
        <v>0</v>
      </c>
      <c r="AC34" s="252" t="s">
        <v>97</v>
      </c>
      <c r="AD34" s="344">
        <v>0</v>
      </c>
      <c r="AE34" s="252" t="s">
        <v>97</v>
      </c>
      <c r="AF34" s="344">
        <v>0</v>
      </c>
      <c r="AG34" s="252" t="s">
        <v>97</v>
      </c>
      <c r="AH34" s="344">
        <v>0</v>
      </c>
      <c r="AI34" s="252" t="s">
        <v>97</v>
      </c>
      <c r="AJ34" s="344">
        <v>0</v>
      </c>
      <c r="AK34" s="252" t="s">
        <v>97</v>
      </c>
      <c r="AL34" s="252" t="s">
        <v>97</v>
      </c>
      <c r="AM34" s="252" t="s">
        <v>97</v>
      </c>
      <c r="AN34" s="344">
        <v>0</v>
      </c>
      <c r="AO34" s="252" t="s">
        <v>97</v>
      </c>
      <c r="AP34" s="344">
        <v>0</v>
      </c>
      <c r="AQ34" s="252" t="s">
        <v>97</v>
      </c>
      <c r="AR34" s="344">
        <v>0</v>
      </c>
      <c r="AS34" s="252" t="s">
        <v>97</v>
      </c>
      <c r="AT34" s="344">
        <v>0</v>
      </c>
      <c r="AU34" s="252" t="s">
        <v>97</v>
      </c>
      <c r="AV34" s="344">
        <v>0</v>
      </c>
      <c r="AW34" s="252" t="s">
        <v>97</v>
      </c>
      <c r="AX34" s="344">
        <v>0</v>
      </c>
      <c r="AY34" s="252" t="s">
        <v>97</v>
      </c>
      <c r="AZ34" s="344">
        <v>0</v>
      </c>
      <c r="BA34" s="344" t="s">
        <v>97</v>
      </c>
      <c r="BB34" s="344">
        <v>0</v>
      </c>
      <c r="BC34" s="252" t="s">
        <v>97</v>
      </c>
    </row>
    <row r="35" spans="1:55" s="246" customFormat="1" ht="37.5" hidden="1" customHeight="1">
      <c r="A35" s="238" t="s">
        <v>122</v>
      </c>
      <c r="B35" s="944" t="s">
        <v>123</v>
      </c>
      <c r="C35" s="252" t="s">
        <v>97</v>
      </c>
      <c r="D35" s="344">
        <v>0</v>
      </c>
      <c r="E35" s="252" t="s">
        <v>97</v>
      </c>
      <c r="F35" s="344">
        <v>0</v>
      </c>
      <c r="G35" s="252" t="s">
        <v>97</v>
      </c>
      <c r="H35" s="344">
        <v>0</v>
      </c>
      <c r="I35" s="252" t="s">
        <v>97</v>
      </c>
      <c r="J35" s="344">
        <v>0</v>
      </c>
      <c r="K35" s="252" t="s">
        <v>97</v>
      </c>
      <c r="L35" s="344">
        <v>0</v>
      </c>
      <c r="M35" s="252" t="s">
        <v>97</v>
      </c>
      <c r="N35" s="344">
        <v>0</v>
      </c>
      <c r="O35" s="252" t="s">
        <v>97</v>
      </c>
      <c r="P35" s="344">
        <v>0</v>
      </c>
      <c r="Q35" s="252" t="s">
        <v>97</v>
      </c>
      <c r="R35" s="344">
        <v>0</v>
      </c>
      <c r="S35" s="252" t="s">
        <v>97</v>
      </c>
      <c r="T35" s="344">
        <v>0</v>
      </c>
      <c r="U35" s="252" t="s">
        <v>97</v>
      </c>
      <c r="V35" s="344">
        <v>0</v>
      </c>
      <c r="W35" s="252" t="s">
        <v>97</v>
      </c>
      <c r="X35" s="344">
        <v>0</v>
      </c>
      <c r="Y35" s="344" t="s">
        <v>97</v>
      </c>
      <c r="Z35" s="344">
        <v>0</v>
      </c>
      <c r="AA35" s="252" t="s">
        <v>97</v>
      </c>
      <c r="AB35" s="344">
        <v>0</v>
      </c>
      <c r="AC35" s="252" t="s">
        <v>97</v>
      </c>
      <c r="AD35" s="344">
        <v>0</v>
      </c>
      <c r="AE35" s="252" t="s">
        <v>97</v>
      </c>
      <c r="AF35" s="344">
        <v>0</v>
      </c>
      <c r="AG35" s="252" t="s">
        <v>97</v>
      </c>
      <c r="AH35" s="344">
        <v>0</v>
      </c>
      <c r="AI35" s="252" t="s">
        <v>97</v>
      </c>
      <c r="AJ35" s="344">
        <v>0</v>
      </c>
      <c r="AK35" s="252" t="s">
        <v>97</v>
      </c>
      <c r="AL35" s="252" t="s">
        <v>97</v>
      </c>
      <c r="AM35" s="252" t="s">
        <v>97</v>
      </c>
      <c r="AN35" s="344">
        <v>0</v>
      </c>
      <c r="AO35" s="252" t="s">
        <v>97</v>
      </c>
      <c r="AP35" s="344">
        <v>0</v>
      </c>
      <c r="AQ35" s="252" t="s">
        <v>97</v>
      </c>
      <c r="AR35" s="344">
        <v>0</v>
      </c>
      <c r="AS35" s="252" t="s">
        <v>97</v>
      </c>
      <c r="AT35" s="344">
        <v>0</v>
      </c>
      <c r="AU35" s="252" t="s">
        <v>97</v>
      </c>
      <c r="AV35" s="344">
        <v>0</v>
      </c>
      <c r="AW35" s="252" t="s">
        <v>97</v>
      </c>
      <c r="AX35" s="344">
        <v>0</v>
      </c>
      <c r="AY35" s="252" t="s">
        <v>97</v>
      </c>
      <c r="AZ35" s="344">
        <v>0</v>
      </c>
      <c r="BA35" s="344" t="s">
        <v>97</v>
      </c>
      <c r="BB35" s="344">
        <v>0</v>
      </c>
      <c r="BC35" s="252" t="s">
        <v>97</v>
      </c>
    </row>
    <row r="36" spans="1:55" s="246" customFormat="1" ht="45" hidden="1" customHeight="1">
      <c r="A36" s="238" t="s">
        <v>124</v>
      </c>
      <c r="B36" s="944" t="s">
        <v>125</v>
      </c>
      <c r="C36" s="252" t="s">
        <v>97</v>
      </c>
      <c r="D36" s="344">
        <v>0</v>
      </c>
      <c r="E36" s="252" t="s">
        <v>97</v>
      </c>
      <c r="F36" s="344">
        <v>0</v>
      </c>
      <c r="G36" s="252" t="s">
        <v>97</v>
      </c>
      <c r="H36" s="344">
        <v>0</v>
      </c>
      <c r="I36" s="252" t="s">
        <v>97</v>
      </c>
      <c r="J36" s="344">
        <v>0</v>
      </c>
      <c r="K36" s="252" t="s">
        <v>97</v>
      </c>
      <c r="L36" s="344">
        <v>0</v>
      </c>
      <c r="M36" s="252" t="s">
        <v>97</v>
      </c>
      <c r="N36" s="344">
        <v>0</v>
      </c>
      <c r="O36" s="252" t="s">
        <v>97</v>
      </c>
      <c r="P36" s="344">
        <v>0</v>
      </c>
      <c r="Q36" s="252" t="s">
        <v>97</v>
      </c>
      <c r="R36" s="344">
        <v>0</v>
      </c>
      <c r="S36" s="252" t="s">
        <v>97</v>
      </c>
      <c r="T36" s="344">
        <v>0</v>
      </c>
      <c r="U36" s="252" t="s">
        <v>97</v>
      </c>
      <c r="V36" s="344">
        <v>0</v>
      </c>
      <c r="W36" s="252" t="s">
        <v>97</v>
      </c>
      <c r="X36" s="344">
        <v>0</v>
      </c>
      <c r="Y36" s="344" t="s">
        <v>97</v>
      </c>
      <c r="Z36" s="344">
        <v>0</v>
      </c>
      <c r="AA36" s="252" t="s">
        <v>97</v>
      </c>
      <c r="AB36" s="344">
        <v>0</v>
      </c>
      <c r="AC36" s="252" t="s">
        <v>97</v>
      </c>
      <c r="AD36" s="344">
        <v>0</v>
      </c>
      <c r="AE36" s="252" t="s">
        <v>97</v>
      </c>
      <c r="AF36" s="344">
        <v>0</v>
      </c>
      <c r="AG36" s="252" t="s">
        <v>97</v>
      </c>
      <c r="AH36" s="344">
        <v>0</v>
      </c>
      <c r="AI36" s="252" t="s">
        <v>97</v>
      </c>
      <c r="AJ36" s="344">
        <v>0</v>
      </c>
      <c r="AK36" s="252" t="s">
        <v>97</v>
      </c>
      <c r="AL36" s="252" t="s">
        <v>97</v>
      </c>
      <c r="AM36" s="252" t="s">
        <v>97</v>
      </c>
      <c r="AN36" s="344">
        <v>0</v>
      </c>
      <c r="AO36" s="252" t="s">
        <v>97</v>
      </c>
      <c r="AP36" s="344">
        <v>0</v>
      </c>
      <c r="AQ36" s="252" t="s">
        <v>97</v>
      </c>
      <c r="AR36" s="344">
        <v>0</v>
      </c>
      <c r="AS36" s="252" t="s">
        <v>97</v>
      </c>
      <c r="AT36" s="344">
        <v>0</v>
      </c>
      <c r="AU36" s="252" t="s">
        <v>97</v>
      </c>
      <c r="AV36" s="344">
        <v>0</v>
      </c>
      <c r="AW36" s="252" t="s">
        <v>97</v>
      </c>
      <c r="AX36" s="344">
        <v>0</v>
      </c>
      <c r="AY36" s="252" t="s">
        <v>97</v>
      </c>
      <c r="AZ36" s="344">
        <v>0</v>
      </c>
      <c r="BA36" s="344" t="s">
        <v>97</v>
      </c>
      <c r="BB36" s="344">
        <v>0</v>
      </c>
      <c r="BC36" s="252" t="s">
        <v>97</v>
      </c>
    </row>
    <row r="37" spans="1:55" s="246" customFormat="1" ht="43.5" hidden="1" customHeight="1">
      <c r="A37" s="238" t="s">
        <v>126</v>
      </c>
      <c r="B37" s="944" t="s">
        <v>127</v>
      </c>
      <c r="C37" s="252" t="s">
        <v>97</v>
      </c>
      <c r="D37" s="344">
        <v>0</v>
      </c>
      <c r="E37" s="252" t="s">
        <v>97</v>
      </c>
      <c r="F37" s="344">
        <v>0</v>
      </c>
      <c r="G37" s="252" t="s">
        <v>97</v>
      </c>
      <c r="H37" s="344">
        <v>0</v>
      </c>
      <c r="I37" s="252" t="s">
        <v>97</v>
      </c>
      <c r="J37" s="344">
        <v>0</v>
      </c>
      <c r="K37" s="252" t="s">
        <v>97</v>
      </c>
      <c r="L37" s="344">
        <v>0</v>
      </c>
      <c r="M37" s="252" t="s">
        <v>97</v>
      </c>
      <c r="N37" s="344">
        <v>0</v>
      </c>
      <c r="O37" s="252" t="s">
        <v>97</v>
      </c>
      <c r="P37" s="344">
        <v>0</v>
      </c>
      <c r="Q37" s="252" t="s">
        <v>97</v>
      </c>
      <c r="R37" s="344">
        <v>0</v>
      </c>
      <c r="S37" s="252" t="s">
        <v>97</v>
      </c>
      <c r="T37" s="344">
        <v>0</v>
      </c>
      <c r="U37" s="252" t="s">
        <v>97</v>
      </c>
      <c r="V37" s="344">
        <v>0</v>
      </c>
      <c r="W37" s="252" t="s">
        <v>97</v>
      </c>
      <c r="X37" s="344">
        <v>0</v>
      </c>
      <c r="Y37" s="344" t="s">
        <v>97</v>
      </c>
      <c r="Z37" s="344">
        <v>0</v>
      </c>
      <c r="AA37" s="252" t="s">
        <v>97</v>
      </c>
      <c r="AB37" s="344">
        <v>0</v>
      </c>
      <c r="AC37" s="252" t="s">
        <v>97</v>
      </c>
      <c r="AD37" s="344">
        <v>0</v>
      </c>
      <c r="AE37" s="252" t="s">
        <v>97</v>
      </c>
      <c r="AF37" s="344">
        <v>0</v>
      </c>
      <c r="AG37" s="252" t="s">
        <v>97</v>
      </c>
      <c r="AH37" s="344">
        <v>0</v>
      </c>
      <c r="AI37" s="252" t="s">
        <v>97</v>
      </c>
      <c r="AJ37" s="344">
        <v>0</v>
      </c>
      <c r="AK37" s="252" t="s">
        <v>97</v>
      </c>
      <c r="AL37" s="252" t="s">
        <v>97</v>
      </c>
      <c r="AM37" s="252" t="s">
        <v>97</v>
      </c>
      <c r="AN37" s="344">
        <v>0</v>
      </c>
      <c r="AO37" s="252" t="s">
        <v>97</v>
      </c>
      <c r="AP37" s="344">
        <v>0</v>
      </c>
      <c r="AQ37" s="252" t="s">
        <v>97</v>
      </c>
      <c r="AR37" s="344">
        <v>0</v>
      </c>
      <c r="AS37" s="252" t="s">
        <v>97</v>
      </c>
      <c r="AT37" s="344">
        <v>0</v>
      </c>
      <c r="AU37" s="252" t="s">
        <v>97</v>
      </c>
      <c r="AV37" s="344">
        <v>0</v>
      </c>
      <c r="AW37" s="252" t="s">
        <v>97</v>
      </c>
      <c r="AX37" s="344">
        <v>0</v>
      </c>
      <c r="AY37" s="252" t="s">
        <v>97</v>
      </c>
      <c r="AZ37" s="344">
        <v>0</v>
      </c>
      <c r="BA37" s="344" t="s">
        <v>97</v>
      </c>
      <c r="BB37" s="344">
        <v>0</v>
      </c>
      <c r="BC37" s="252" t="s">
        <v>97</v>
      </c>
    </row>
    <row r="38" spans="1:55" s="246" customFormat="1" ht="43.5" hidden="1" customHeight="1">
      <c r="A38" s="238" t="s">
        <v>128</v>
      </c>
      <c r="B38" s="944" t="s">
        <v>129</v>
      </c>
      <c r="C38" s="252" t="s">
        <v>97</v>
      </c>
      <c r="D38" s="344">
        <v>0</v>
      </c>
      <c r="E38" s="252" t="s">
        <v>97</v>
      </c>
      <c r="F38" s="344">
        <v>0</v>
      </c>
      <c r="G38" s="252" t="s">
        <v>97</v>
      </c>
      <c r="H38" s="344">
        <v>0</v>
      </c>
      <c r="I38" s="252" t="s">
        <v>97</v>
      </c>
      <c r="J38" s="344">
        <v>0</v>
      </c>
      <c r="K38" s="252" t="s">
        <v>97</v>
      </c>
      <c r="L38" s="344">
        <v>0</v>
      </c>
      <c r="M38" s="252" t="s">
        <v>97</v>
      </c>
      <c r="N38" s="344">
        <v>0</v>
      </c>
      <c r="O38" s="252" t="s">
        <v>97</v>
      </c>
      <c r="P38" s="344">
        <v>0</v>
      </c>
      <c r="Q38" s="252" t="s">
        <v>97</v>
      </c>
      <c r="R38" s="344">
        <v>0</v>
      </c>
      <c r="S38" s="252" t="s">
        <v>97</v>
      </c>
      <c r="T38" s="344">
        <v>0</v>
      </c>
      <c r="U38" s="252" t="s">
        <v>97</v>
      </c>
      <c r="V38" s="344">
        <v>0</v>
      </c>
      <c r="W38" s="252" t="s">
        <v>97</v>
      </c>
      <c r="X38" s="344">
        <v>0</v>
      </c>
      <c r="Y38" s="344" t="s">
        <v>97</v>
      </c>
      <c r="Z38" s="344">
        <v>0</v>
      </c>
      <c r="AA38" s="252" t="s">
        <v>97</v>
      </c>
      <c r="AB38" s="344">
        <v>0</v>
      </c>
      <c r="AC38" s="252" t="s">
        <v>97</v>
      </c>
      <c r="AD38" s="344">
        <v>0</v>
      </c>
      <c r="AE38" s="252" t="s">
        <v>97</v>
      </c>
      <c r="AF38" s="344">
        <v>0</v>
      </c>
      <c r="AG38" s="252" t="s">
        <v>97</v>
      </c>
      <c r="AH38" s="344">
        <v>0</v>
      </c>
      <c r="AI38" s="252" t="s">
        <v>97</v>
      </c>
      <c r="AJ38" s="344">
        <v>0</v>
      </c>
      <c r="AK38" s="252" t="s">
        <v>97</v>
      </c>
      <c r="AL38" s="252" t="s">
        <v>97</v>
      </c>
      <c r="AM38" s="252" t="s">
        <v>97</v>
      </c>
      <c r="AN38" s="344">
        <v>0</v>
      </c>
      <c r="AO38" s="252" t="s">
        <v>97</v>
      </c>
      <c r="AP38" s="344">
        <v>0</v>
      </c>
      <c r="AQ38" s="252" t="s">
        <v>97</v>
      </c>
      <c r="AR38" s="344">
        <v>0</v>
      </c>
      <c r="AS38" s="252" t="s">
        <v>97</v>
      </c>
      <c r="AT38" s="344">
        <v>0</v>
      </c>
      <c r="AU38" s="252" t="s">
        <v>97</v>
      </c>
      <c r="AV38" s="344">
        <v>0</v>
      </c>
      <c r="AW38" s="252" t="s">
        <v>97</v>
      </c>
      <c r="AX38" s="344">
        <v>0</v>
      </c>
      <c r="AY38" s="252" t="s">
        <v>97</v>
      </c>
      <c r="AZ38" s="344">
        <v>0</v>
      </c>
      <c r="BA38" s="344" t="s">
        <v>97</v>
      </c>
      <c r="BB38" s="344">
        <v>0</v>
      </c>
      <c r="BC38" s="252" t="s">
        <v>97</v>
      </c>
    </row>
    <row r="39" spans="1:55" s="246" customFormat="1" ht="75.75" hidden="1" customHeight="1">
      <c r="A39" s="238" t="s">
        <v>128</v>
      </c>
      <c r="B39" s="944" t="s">
        <v>130</v>
      </c>
      <c r="C39" s="252" t="s">
        <v>97</v>
      </c>
      <c r="D39" s="344">
        <v>0</v>
      </c>
      <c r="E39" s="252" t="s">
        <v>97</v>
      </c>
      <c r="F39" s="344">
        <v>0</v>
      </c>
      <c r="G39" s="252" t="s">
        <v>97</v>
      </c>
      <c r="H39" s="344">
        <v>0</v>
      </c>
      <c r="I39" s="252" t="s">
        <v>97</v>
      </c>
      <c r="J39" s="344">
        <v>0</v>
      </c>
      <c r="K39" s="252" t="s">
        <v>97</v>
      </c>
      <c r="L39" s="344">
        <v>0</v>
      </c>
      <c r="M39" s="252" t="s">
        <v>97</v>
      </c>
      <c r="N39" s="344">
        <v>0</v>
      </c>
      <c r="O39" s="252" t="s">
        <v>97</v>
      </c>
      <c r="P39" s="344">
        <v>0</v>
      </c>
      <c r="Q39" s="252" t="s">
        <v>97</v>
      </c>
      <c r="R39" s="344">
        <v>0</v>
      </c>
      <c r="S39" s="252" t="s">
        <v>97</v>
      </c>
      <c r="T39" s="344">
        <v>0</v>
      </c>
      <c r="U39" s="252" t="s">
        <v>97</v>
      </c>
      <c r="V39" s="344">
        <v>0</v>
      </c>
      <c r="W39" s="252" t="s">
        <v>97</v>
      </c>
      <c r="X39" s="344">
        <v>0</v>
      </c>
      <c r="Y39" s="344" t="s">
        <v>97</v>
      </c>
      <c r="Z39" s="344">
        <v>0</v>
      </c>
      <c r="AA39" s="252" t="s">
        <v>97</v>
      </c>
      <c r="AB39" s="344">
        <v>0</v>
      </c>
      <c r="AC39" s="252" t="s">
        <v>97</v>
      </c>
      <c r="AD39" s="344">
        <v>0</v>
      </c>
      <c r="AE39" s="252" t="s">
        <v>97</v>
      </c>
      <c r="AF39" s="344">
        <v>0</v>
      </c>
      <c r="AG39" s="252" t="s">
        <v>97</v>
      </c>
      <c r="AH39" s="344">
        <v>0</v>
      </c>
      <c r="AI39" s="252" t="s">
        <v>97</v>
      </c>
      <c r="AJ39" s="344">
        <v>0</v>
      </c>
      <c r="AK39" s="252" t="s">
        <v>97</v>
      </c>
      <c r="AL39" s="252" t="s">
        <v>97</v>
      </c>
      <c r="AM39" s="252" t="s">
        <v>97</v>
      </c>
      <c r="AN39" s="344">
        <v>0</v>
      </c>
      <c r="AO39" s="252" t="s">
        <v>97</v>
      </c>
      <c r="AP39" s="344">
        <v>0</v>
      </c>
      <c r="AQ39" s="252" t="s">
        <v>97</v>
      </c>
      <c r="AR39" s="344">
        <v>0</v>
      </c>
      <c r="AS39" s="252" t="s">
        <v>97</v>
      </c>
      <c r="AT39" s="344">
        <v>0</v>
      </c>
      <c r="AU39" s="252" t="s">
        <v>97</v>
      </c>
      <c r="AV39" s="344">
        <v>0</v>
      </c>
      <c r="AW39" s="252" t="s">
        <v>97</v>
      </c>
      <c r="AX39" s="344">
        <v>0</v>
      </c>
      <c r="AY39" s="252" t="s">
        <v>97</v>
      </c>
      <c r="AZ39" s="344">
        <v>0</v>
      </c>
      <c r="BA39" s="344" t="s">
        <v>97</v>
      </c>
      <c r="BB39" s="344">
        <v>0</v>
      </c>
      <c r="BC39" s="252" t="s">
        <v>97</v>
      </c>
    </row>
    <row r="40" spans="1:55" s="246" customFormat="1" ht="36" hidden="1" customHeight="1">
      <c r="A40" s="238" t="s">
        <v>128</v>
      </c>
      <c r="B40" s="944" t="s">
        <v>131</v>
      </c>
      <c r="C40" s="252" t="s">
        <v>97</v>
      </c>
      <c r="D40" s="344">
        <v>0</v>
      </c>
      <c r="E40" s="252" t="s">
        <v>97</v>
      </c>
      <c r="F40" s="344">
        <v>0</v>
      </c>
      <c r="G40" s="252" t="s">
        <v>97</v>
      </c>
      <c r="H40" s="344">
        <v>0</v>
      </c>
      <c r="I40" s="252" t="s">
        <v>97</v>
      </c>
      <c r="J40" s="344">
        <v>0</v>
      </c>
      <c r="K40" s="252" t="s">
        <v>97</v>
      </c>
      <c r="L40" s="344">
        <v>0</v>
      </c>
      <c r="M40" s="252" t="s">
        <v>97</v>
      </c>
      <c r="N40" s="344">
        <v>0</v>
      </c>
      <c r="O40" s="252" t="s">
        <v>97</v>
      </c>
      <c r="P40" s="344">
        <v>0</v>
      </c>
      <c r="Q40" s="252" t="s">
        <v>97</v>
      </c>
      <c r="R40" s="344">
        <v>0</v>
      </c>
      <c r="S40" s="252" t="s">
        <v>97</v>
      </c>
      <c r="T40" s="344">
        <v>0</v>
      </c>
      <c r="U40" s="252" t="s">
        <v>97</v>
      </c>
      <c r="V40" s="344">
        <v>0</v>
      </c>
      <c r="W40" s="252" t="s">
        <v>97</v>
      </c>
      <c r="X40" s="344">
        <v>0</v>
      </c>
      <c r="Y40" s="344" t="s">
        <v>97</v>
      </c>
      <c r="Z40" s="344">
        <v>0</v>
      </c>
      <c r="AA40" s="252" t="s">
        <v>97</v>
      </c>
      <c r="AB40" s="344">
        <v>0</v>
      </c>
      <c r="AC40" s="252" t="s">
        <v>97</v>
      </c>
      <c r="AD40" s="344">
        <v>0</v>
      </c>
      <c r="AE40" s="252" t="s">
        <v>97</v>
      </c>
      <c r="AF40" s="344">
        <v>0</v>
      </c>
      <c r="AG40" s="252" t="s">
        <v>97</v>
      </c>
      <c r="AH40" s="344">
        <v>0</v>
      </c>
      <c r="AI40" s="252" t="s">
        <v>97</v>
      </c>
      <c r="AJ40" s="344">
        <v>0</v>
      </c>
      <c r="AK40" s="252" t="s">
        <v>97</v>
      </c>
      <c r="AL40" s="252" t="s">
        <v>97</v>
      </c>
      <c r="AM40" s="252" t="s">
        <v>97</v>
      </c>
      <c r="AN40" s="344">
        <v>0</v>
      </c>
      <c r="AO40" s="252" t="s">
        <v>97</v>
      </c>
      <c r="AP40" s="344">
        <v>0</v>
      </c>
      <c r="AQ40" s="252" t="s">
        <v>97</v>
      </c>
      <c r="AR40" s="344">
        <v>0</v>
      </c>
      <c r="AS40" s="252" t="s">
        <v>97</v>
      </c>
      <c r="AT40" s="344">
        <v>0</v>
      </c>
      <c r="AU40" s="252" t="s">
        <v>97</v>
      </c>
      <c r="AV40" s="344">
        <v>0</v>
      </c>
      <c r="AW40" s="252" t="s">
        <v>97</v>
      </c>
      <c r="AX40" s="344">
        <v>0</v>
      </c>
      <c r="AY40" s="252" t="s">
        <v>97</v>
      </c>
      <c r="AZ40" s="344">
        <v>0</v>
      </c>
      <c r="BA40" s="344" t="s">
        <v>97</v>
      </c>
      <c r="BB40" s="344">
        <v>0</v>
      </c>
      <c r="BC40" s="252" t="s">
        <v>97</v>
      </c>
    </row>
    <row r="41" spans="1:55" s="246" customFormat="1" ht="75" hidden="1" customHeight="1">
      <c r="A41" s="238" t="s">
        <v>128</v>
      </c>
      <c r="B41" s="944" t="s">
        <v>132</v>
      </c>
      <c r="C41" s="252" t="s">
        <v>97</v>
      </c>
      <c r="D41" s="344">
        <v>0</v>
      </c>
      <c r="E41" s="252" t="s">
        <v>97</v>
      </c>
      <c r="F41" s="344">
        <v>0</v>
      </c>
      <c r="G41" s="252" t="s">
        <v>97</v>
      </c>
      <c r="H41" s="344">
        <v>0</v>
      </c>
      <c r="I41" s="252" t="s">
        <v>97</v>
      </c>
      <c r="J41" s="344">
        <v>0</v>
      </c>
      <c r="K41" s="252" t="s">
        <v>97</v>
      </c>
      <c r="L41" s="344">
        <v>0</v>
      </c>
      <c r="M41" s="252" t="s">
        <v>97</v>
      </c>
      <c r="N41" s="344">
        <v>0</v>
      </c>
      <c r="O41" s="252" t="s">
        <v>97</v>
      </c>
      <c r="P41" s="344">
        <v>0</v>
      </c>
      <c r="Q41" s="252" t="s">
        <v>97</v>
      </c>
      <c r="R41" s="344">
        <v>0</v>
      </c>
      <c r="S41" s="252" t="s">
        <v>97</v>
      </c>
      <c r="T41" s="344">
        <v>0</v>
      </c>
      <c r="U41" s="252" t="s">
        <v>97</v>
      </c>
      <c r="V41" s="344">
        <v>0</v>
      </c>
      <c r="W41" s="252" t="s">
        <v>97</v>
      </c>
      <c r="X41" s="344">
        <v>0</v>
      </c>
      <c r="Y41" s="344" t="s">
        <v>97</v>
      </c>
      <c r="Z41" s="344">
        <v>0</v>
      </c>
      <c r="AA41" s="252" t="s">
        <v>97</v>
      </c>
      <c r="AB41" s="344">
        <v>0</v>
      </c>
      <c r="AC41" s="252" t="s">
        <v>97</v>
      </c>
      <c r="AD41" s="344">
        <v>0</v>
      </c>
      <c r="AE41" s="252" t="s">
        <v>97</v>
      </c>
      <c r="AF41" s="344">
        <v>0</v>
      </c>
      <c r="AG41" s="252" t="s">
        <v>97</v>
      </c>
      <c r="AH41" s="344">
        <v>0</v>
      </c>
      <c r="AI41" s="252" t="s">
        <v>97</v>
      </c>
      <c r="AJ41" s="344">
        <v>0</v>
      </c>
      <c r="AK41" s="252" t="s">
        <v>97</v>
      </c>
      <c r="AL41" s="252" t="s">
        <v>97</v>
      </c>
      <c r="AM41" s="252" t="s">
        <v>97</v>
      </c>
      <c r="AN41" s="344">
        <v>0</v>
      </c>
      <c r="AO41" s="252" t="s">
        <v>97</v>
      </c>
      <c r="AP41" s="344">
        <v>0</v>
      </c>
      <c r="AQ41" s="252" t="s">
        <v>97</v>
      </c>
      <c r="AR41" s="344">
        <v>0</v>
      </c>
      <c r="AS41" s="252" t="s">
        <v>97</v>
      </c>
      <c r="AT41" s="344">
        <v>0</v>
      </c>
      <c r="AU41" s="252" t="s">
        <v>97</v>
      </c>
      <c r="AV41" s="344">
        <v>0</v>
      </c>
      <c r="AW41" s="252" t="s">
        <v>97</v>
      </c>
      <c r="AX41" s="344">
        <v>0</v>
      </c>
      <c r="AY41" s="252" t="s">
        <v>97</v>
      </c>
      <c r="AZ41" s="344">
        <v>0</v>
      </c>
      <c r="BA41" s="344" t="s">
        <v>97</v>
      </c>
      <c r="BB41" s="344">
        <v>0</v>
      </c>
      <c r="BC41" s="252" t="s">
        <v>97</v>
      </c>
    </row>
    <row r="42" spans="1:55" s="246" customFormat="1" ht="36" hidden="1" customHeight="1">
      <c r="A42" s="238" t="s">
        <v>133</v>
      </c>
      <c r="B42" s="944" t="s">
        <v>129</v>
      </c>
      <c r="C42" s="252" t="s">
        <v>97</v>
      </c>
      <c r="D42" s="344">
        <v>0</v>
      </c>
      <c r="E42" s="252" t="s">
        <v>97</v>
      </c>
      <c r="F42" s="344">
        <v>0</v>
      </c>
      <c r="G42" s="252" t="s">
        <v>97</v>
      </c>
      <c r="H42" s="344">
        <v>0</v>
      </c>
      <c r="I42" s="252" t="s">
        <v>97</v>
      </c>
      <c r="J42" s="344">
        <v>0</v>
      </c>
      <c r="K42" s="252" t="s">
        <v>97</v>
      </c>
      <c r="L42" s="344">
        <v>0</v>
      </c>
      <c r="M42" s="252" t="s">
        <v>97</v>
      </c>
      <c r="N42" s="344">
        <v>0</v>
      </c>
      <c r="O42" s="252" t="s">
        <v>97</v>
      </c>
      <c r="P42" s="344">
        <v>0</v>
      </c>
      <c r="Q42" s="252" t="s">
        <v>97</v>
      </c>
      <c r="R42" s="344">
        <v>0</v>
      </c>
      <c r="S42" s="252" t="s">
        <v>97</v>
      </c>
      <c r="T42" s="344">
        <v>0</v>
      </c>
      <c r="U42" s="252" t="s">
        <v>97</v>
      </c>
      <c r="V42" s="344">
        <v>0</v>
      </c>
      <c r="W42" s="252" t="s">
        <v>97</v>
      </c>
      <c r="X42" s="344">
        <v>0</v>
      </c>
      <c r="Y42" s="344" t="s">
        <v>97</v>
      </c>
      <c r="Z42" s="344">
        <v>0</v>
      </c>
      <c r="AA42" s="252" t="s">
        <v>97</v>
      </c>
      <c r="AB42" s="344">
        <v>0</v>
      </c>
      <c r="AC42" s="252" t="s">
        <v>97</v>
      </c>
      <c r="AD42" s="344">
        <v>0</v>
      </c>
      <c r="AE42" s="252" t="s">
        <v>97</v>
      </c>
      <c r="AF42" s="344">
        <v>0</v>
      </c>
      <c r="AG42" s="252" t="s">
        <v>97</v>
      </c>
      <c r="AH42" s="344">
        <v>0</v>
      </c>
      <c r="AI42" s="252" t="s">
        <v>97</v>
      </c>
      <c r="AJ42" s="344">
        <v>0</v>
      </c>
      <c r="AK42" s="252" t="s">
        <v>97</v>
      </c>
      <c r="AL42" s="252" t="s">
        <v>97</v>
      </c>
      <c r="AM42" s="252" t="s">
        <v>97</v>
      </c>
      <c r="AN42" s="344">
        <v>0</v>
      </c>
      <c r="AO42" s="252" t="s">
        <v>97</v>
      </c>
      <c r="AP42" s="344">
        <v>0</v>
      </c>
      <c r="AQ42" s="252" t="s">
        <v>97</v>
      </c>
      <c r="AR42" s="344">
        <v>0</v>
      </c>
      <c r="AS42" s="252" t="s">
        <v>97</v>
      </c>
      <c r="AT42" s="344">
        <v>0</v>
      </c>
      <c r="AU42" s="252" t="s">
        <v>97</v>
      </c>
      <c r="AV42" s="344">
        <v>0</v>
      </c>
      <c r="AW42" s="252" t="s">
        <v>97</v>
      </c>
      <c r="AX42" s="344">
        <v>0</v>
      </c>
      <c r="AY42" s="252" t="s">
        <v>97</v>
      </c>
      <c r="AZ42" s="344">
        <v>0</v>
      </c>
      <c r="BA42" s="344" t="s">
        <v>97</v>
      </c>
      <c r="BB42" s="344">
        <v>0</v>
      </c>
      <c r="BC42" s="252" t="s">
        <v>97</v>
      </c>
    </row>
    <row r="43" spans="1:55" s="246" customFormat="1" ht="32.25" hidden="1" customHeight="1">
      <c r="A43" s="238" t="s">
        <v>133</v>
      </c>
      <c r="B43" s="944" t="s">
        <v>130</v>
      </c>
      <c r="C43" s="252" t="s">
        <v>97</v>
      </c>
      <c r="D43" s="344">
        <v>0</v>
      </c>
      <c r="E43" s="252" t="s">
        <v>97</v>
      </c>
      <c r="F43" s="344">
        <v>0</v>
      </c>
      <c r="G43" s="252" t="s">
        <v>97</v>
      </c>
      <c r="H43" s="344">
        <v>0</v>
      </c>
      <c r="I43" s="252" t="s">
        <v>97</v>
      </c>
      <c r="J43" s="344">
        <v>0</v>
      </c>
      <c r="K43" s="252" t="s">
        <v>97</v>
      </c>
      <c r="L43" s="344">
        <v>0</v>
      </c>
      <c r="M43" s="252" t="s">
        <v>97</v>
      </c>
      <c r="N43" s="344">
        <v>0</v>
      </c>
      <c r="O43" s="252" t="s">
        <v>97</v>
      </c>
      <c r="P43" s="344">
        <v>0</v>
      </c>
      <c r="Q43" s="252" t="s">
        <v>97</v>
      </c>
      <c r="R43" s="344">
        <v>0</v>
      </c>
      <c r="S43" s="252" t="s">
        <v>97</v>
      </c>
      <c r="T43" s="344">
        <v>0</v>
      </c>
      <c r="U43" s="252" t="s">
        <v>97</v>
      </c>
      <c r="V43" s="344">
        <v>0</v>
      </c>
      <c r="W43" s="252" t="s">
        <v>97</v>
      </c>
      <c r="X43" s="344">
        <v>0</v>
      </c>
      <c r="Y43" s="344" t="s">
        <v>97</v>
      </c>
      <c r="Z43" s="344">
        <v>0</v>
      </c>
      <c r="AA43" s="252" t="s">
        <v>97</v>
      </c>
      <c r="AB43" s="344">
        <v>0</v>
      </c>
      <c r="AC43" s="252" t="s">
        <v>97</v>
      </c>
      <c r="AD43" s="344">
        <v>0</v>
      </c>
      <c r="AE43" s="252" t="s">
        <v>97</v>
      </c>
      <c r="AF43" s="344">
        <v>0</v>
      </c>
      <c r="AG43" s="252" t="s">
        <v>97</v>
      </c>
      <c r="AH43" s="344">
        <v>0</v>
      </c>
      <c r="AI43" s="252" t="s">
        <v>97</v>
      </c>
      <c r="AJ43" s="344">
        <v>0</v>
      </c>
      <c r="AK43" s="252" t="s">
        <v>97</v>
      </c>
      <c r="AL43" s="252" t="s">
        <v>97</v>
      </c>
      <c r="AM43" s="252" t="s">
        <v>97</v>
      </c>
      <c r="AN43" s="344">
        <v>0</v>
      </c>
      <c r="AO43" s="252" t="s">
        <v>97</v>
      </c>
      <c r="AP43" s="344">
        <v>0</v>
      </c>
      <c r="AQ43" s="252" t="s">
        <v>97</v>
      </c>
      <c r="AR43" s="344">
        <v>0</v>
      </c>
      <c r="AS43" s="252" t="s">
        <v>97</v>
      </c>
      <c r="AT43" s="344">
        <v>0</v>
      </c>
      <c r="AU43" s="252" t="s">
        <v>97</v>
      </c>
      <c r="AV43" s="344">
        <v>0</v>
      </c>
      <c r="AW43" s="252" t="s">
        <v>97</v>
      </c>
      <c r="AX43" s="344">
        <v>0</v>
      </c>
      <c r="AY43" s="252" t="s">
        <v>97</v>
      </c>
      <c r="AZ43" s="344">
        <v>0</v>
      </c>
      <c r="BA43" s="344" t="s">
        <v>97</v>
      </c>
      <c r="BB43" s="344">
        <v>0</v>
      </c>
      <c r="BC43" s="252" t="s">
        <v>97</v>
      </c>
    </row>
    <row r="44" spans="1:55" s="246" customFormat="1" ht="36" hidden="1" customHeight="1">
      <c r="A44" s="238" t="s">
        <v>133</v>
      </c>
      <c r="B44" s="944" t="s">
        <v>131</v>
      </c>
      <c r="C44" s="252" t="s">
        <v>97</v>
      </c>
      <c r="D44" s="344">
        <v>0</v>
      </c>
      <c r="E44" s="252" t="s">
        <v>97</v>
      </c>
      <c r="F44" s="344">
        <v>0</v>
      </c>
      <c r="G44" s="252" t="s">
        <v>97</v>
      </c>
      <c r="H44" s="344">
        <v>0</v>
      </c>
      <c r="I44" s="252" t="s">
        <v>97</v>
      </c>
      <c r="J44" s="344">
        <v>0</v>
      </c>
      <c r="K44" s="252" t="s">
        <v>97</v>
      </c>
      <c r="L44" s="344">
        <v>0</v>
      </c>
      <c r="M44" s="252" t="s">
        <v>97</v>
      </c>
      <c r="N44" s="344">
        <v>0</v>
      </c>
      <c r="O44" s="252" t="s">
        <v>97</v>
      </c>
      <c r="P44" s="344">
        <v>0</v>
      </c>
      <c r="Q44" s="252" t="s">
        <v>97</v>
      </c>
      <c r="R44" s="344">
        <v>0</v>
      </c>
      <c r="S44" s="252" t="s">
        <v>97</v>
      </c>
      <c r="T44" s="344">
        <v>0</v>
      </c>
      <c r="U44" s="252" t="s">
        <v>97</v>
      </c>
      <c r="V44" s="344">
        <v>0</v>
      </c>
      <c r="W44" s="252" t="s">
        <v>97</v>
      </c>
      <c r="X44" s="344">
        <v>0</v>
      </c>
      <c r="Y44" s="344" t="s">
        <v>97</v>
      </c>
      <c r="Z44" s="344">
        <v>0</v>
      </c>
      <c r="AA44" s="252" t="s">
        <v>97</v>
      </c>
      <c r="AB44" s="344">
        <v>0</v>
      </c>
      <c r="AC44" s="252" t="s">
        <v>97</v>
      </c>
      <c r="AD44" s="344">
        <v>0</v>
      </c>
      <c r="AE44" s="252" t="s">
        <v>97</v>
      </c>
      <c r="AF44" s="344">
        <v>0</v>
      </c>
      <c r="AG44" s="252" t="s">
        <v>97</v>
      </c>
      <c r="AH44" s="344">
        <v>0</v>
      </c>
      <c r="AI44" s="252" t="s">
        <v>97</v>
      </c>
      <c r="AJ44" s="344">
        <v>0</v>
      </c>
      <c r="AK44" s="252" t="s">
        <v>97</v>
      </c>
      <c r="AL44" s="252" t="s">
        <v>97</v>
      </c>
      <c r="AM44" s="252" t="s">
        <v>97</v>
      </c>
      <c r="AN44" s="344">
        <v>0</v>
      </c>
      <c r="AO44" s="252" t="s">
        <v>97</v>
      </c>
      <c r="AP44" s="344">
        <v>0</v>
      </c>
      <c r="AQ44" s="252" t="s">
        <v>97</v>
      </c>
      <c r="AR44" s="344">
        <v>0</v>
      </c>
      <c r="AS44" s="252" t="s">
        <v>97</v>
      </c>
      <c r="AT44" s="344">
        <v>0</v>
      </c>
      <c r="AU44" s="252" t="s">
        <v>97</v>
      </c>
      <c r="AV44" s="344">
        <v>0</v>
      </c>
      <c r="AW44" s="252" t="s">
        <v>97</v>
      </c>
      <c r="AX44" s="344">
        <v>0</v>
      </c>
      <c r="AY44" s="252" t="s">
        <v>97</v>
      </c>
      <c r="AZ44" s="344">
        <v>0</v>
      </c>
      <c r="BA44" s="344" t="s">
        <v>97</v>
      </c>
      <c r="BB44" s="344">
        <v>0</v>
      </c>
      <c r="BC44" s="252" t="s">
        <v>97</v>
      </c>
    </row>
    <row r="45" spans="1:55" s="246" customFormat="1" ht="35.25" hidden="1" customHeight="1">
      <c r="A45" s="238" t="s">
        <v>133</v>
      </c>
      <c r="B45" s="944" t="s">
        <v>134</v>
      </c>
      <c r="C45" s="252" t="s">
        <v>97</v>
      </c>
      <c r="D45" s="344">
        <v>0</v>
      </c>
      <c r="E45" s="252" t="s">
        <v>97</v>
      </c>
      <c r="F45" s="344">
        <v>0</v>
      </c>
      <c r="G45" s="252" t="s">
        <v>97</v>
      </c>
      <c r="H45" s="344">
        <v>0</v>
      </c>
      <c r="I45" s="252" t="s">
        <v>97</v>
      </c>
      <c r="J45" s="344">
        <v>0</v>
      </c>
      <c r="K45" s="252" t="s">
        <v>97</v>
      </c>
      <c r="L45" s="344">
        <v>0</v>
      </c>
      <c r="M45" s="252" t="s">
        <v>97</v>
      </c>
      <c r="N45" s="344">
        <v>0</v>
      </c>
      <c r="O45" s="252" t="s">
        <v>97</v>
      </c>
      <c r="P45" s="344">
        <v>0</v>
      </c>
      <c r="Q45" s="252" t="s">
        <v>97</v>
      </c>
      <c r="R45" s="344">
        <v>0</v>
      </c>
      <c r="S45" s="252" t="s">
        <v>97</v>
      </c>
      <c r="T45" s="344">
        <v>0</v>
      </c>
      <c r="U45" s="252" t="s">
        <v>97</v>
      </c>
      <c r="V45" s="344">
        <v>0</v>
      </c>
      <c r="W45" s="252" t="s">
        <v>97</v>
      </c>
      <c r="X45" s="344">
        <v>0</v>
      </c>
      <c r="Y45" s="344" t="s">
        <v>97</v>
      </c>
      <c r="Z45" s="344">
        <v>0</v>
      </c>
      <c r="AA45" s="252" t="s">
        <v>97</v>
      </c>
      <c r="AB45" s="344">
        <v>0</v>
      </c>
      <c r="AC45" s="252" t="s">
        <v>97</v>
      </c>
      <c r="AD45" s="344">
        <v>0</v>
      </c>
      <c r="AE45" s="252" t="s">
        <v>97</v>
      </c>
      <c r="AF45" s="344">
        <v>0</v>
      </c>
      <c r="AG45" s="252" t="s">
        <v>97</v>
      </c>
      <c r="AH45" s="344">
        <v>0</v>
      </c>
      <c r="AI45" s="252" t="s">
        <v>97</v>
      </c>
      <c r="AJ45" s="344">
        <v>0</v>
      </c>
      <c r="AK45" s="252" t="s">
        <v>97</v>
      </c>
      <c r="AL45" s="252" t="s">
        <v>97</v>
      </c>
      <c r="AM45" s="252" t="s">
        <v>97</v>
      </c>
      <c r="AN45" s="344">
        <v>0</v>
      </c>
      <c r="AO45" s="252" t="s">
        <v>97</v>
      </c>
      <c r="AP45" s="344">
        <v>0</v>
      </c>
      <c r="AQ45" s="252" t="s">
        <v>97</v>
      </c>
      <c r="AR45" s="344">
        <v>0</v>
      </c>
      <c r="AS45" s="252" t="s">
        <v>97</v>
      </c>
      <c r="AT45" s="344">
        <v>0</v>
      </c>
      <c r="AU45" s="252" t="s">
        <v>97</v>
      </c>
      <c r="AV45" s="344">
        <v>0</v>
      </c>
      <c r="AW45" s="252" t="s">
        <v>97</v>
      </c>
      <c r="AX45" s="344">
        <v>0</v>
      </c>
      <c r="AY45" s="252" t="s">
        <v>97</v>
      </c>
      <c r="AZ45" s="344">
        <v>0</v>
      </c>
      <c r="BA45" s="344" t="s">
        <v>97</v>
      </c>
      <c r="BB45" s="344">
        <v>0</v>
      </c>
      <c r="BC45" s="252" t="s">
        <v>97</v>
      </c>
    </row>
    <row r="46" spans="1:55" s="246" customFormat="1" ht="33.75" hidden="1" customHeight="1">
      <c r="A46" s="238" t="s">
        <v>135</v>
      </c>
      <c r="B46" s="944" t="s">
        <v>136</v>
      </c>
      <c r="C46" s="252" t="s">
        <v>97</v>
      </c>
      <c r="D46" s="344">
        <v>0</v>
      </c>
      <c r="E46" s="252" t="s">
        <v>97</v>
      </c>
      <c r="F46" s="344">
        <v>0</v>
      </c>
      <c r="G46" s="252" t="s">
        <v>97</v>
      </c>
      <c r="H46" s="344">
        <v>0</v>
      </c>
      <c r="I46" s="252" t="s">
        <v>97</v>
      </c>
      <c r="J46" s="344">
        <v>0</v>
      </c>
      <c r="K46" s="252" t="s">
        <v>97</v>
      </c>
      <c r="L46" s="344">
        <v>0</v>
      </c>
      <c r="M46" s="252" t="s">
        <v>97</v>
      </c>
      <c r="N46" s="344">
        <v>0</v>
      </c>
      <c r="O46" s="252" t="s">
        <v>97</v>
      </c>
      <c r="P46" s="344">
        <v>0</v>
      </c>
      <c r="Q46" s="252" t="s">
        <v>97</v>
      </c>
      <c r="R46" s="344">
        <v>0</v>
      </c>
      <c r="S46" s="252" t="s">
        <v>97</v>
      </c>
      <c r="T46" s="344">
        <v>0</v>
      </c>
      <c r="U46" s="252" t="s">
        <v>97</v>
      </c>
      <c r="V46" s="344">
        <v>0</v>
      </c>
      <c r="W46" s="252" t="s">
        <v>97</v>
      </c>
      <c r="X46" s="344">
        <v>0</v>
      </c>
      <c r="Y46" s="344" t="s">
        <v>97</v>
      </c>
      <c r="Z46" s="344">
        <v>0</v>
      </c>
      <c r="AA46" s="252" t="s">
        <v>97</v>
      </c>
      <c r="AB46" s="344">
        <v>0</v>
      </c>
      <c r="AC46" s="252" t="s">
        <v>97</v>
      </c>
      <c r="AD46" s="344">
        <v>0</v>
      </c>
      <c r="AE46" s="252" t="s">
        <v>97</v>
      </c>
      <c r="AF46" s="344">
        <v>0</v>
      </c>
      <c r="AG46" s="252" t="s">
        <v>97</v>
      </c>
      <c r="AH46" s="344">
        <v>0</v>
      </c>
      <c r="AI46" s="252" t="s">
        <v>97</v>
      </c>
      <c r="AJ46" s="344">
        <v>0</v>
      </c>
      <c r="AK46" s="252" t="s">
        <v>97</v>
      </c>
      <c r="AL46" s="252" t="s">
        <v>97</v>
      </c>
      <c r="AM46" s="252" t="s">
        <v>97</v>
      </c>
      <c r="AN46" s="344">
        <v>0</v>
      </c>
      <c r="AO46" s="252" t="s">
        <v>97</v>
      </c>
      <c r="AP46" s="344">
        <v>0</v>
      </c>
      <c r="AQ46" s="252" t="s">
        <v>97</v>
      </c>
      <c r="AR46" s="344">
        <v>0</v>
      </c>
      <c r="AS46" s="252" t="s">
        <v>97</v>
      </c>
      <c r="AT46" s="344">
        <v>0</v>
      </c>
      <c r="AU46" s="252" t="s">
        <v>97</v>
      </c>
      <c r="AV46" s="344">
        <v>0</v>
      </c>
      <c r="AW46" s="252" t="s">
        <v>97</v>
      </c>
      <c r="AX46" s="344">
        <v>0</v>
      </c>
      <c r="AY46" s="252" t="s">
        <v>97</v>
      </c>
      <c r="AZ46" s="344">
        <v>0</v>
      </c>
      <c r="BA46" s="344" t="s">
        <v>97</v>
      </c>
      <c r="BB46" s="344">
        <v>0</v>
      </c>
      <c r="BC46" s="252" t="s">
        <v>97</v>
      </c>
    </row>
    <row r="47" spans="1:55" s="246" customFormat="1" ht="53.25" hidden="1" customHeight="1">
      <c r="A47" s="238" t="s">
        <v>137</v>
      </c>
      <c r="B47" s="944" t="s">
        <v>138</v>
      </c>
      <c r="C47" s="252" t="s">
        <v>97</v>
      </c>
      <c r="D47" s="344">
        <v>0</v>
      </c>
      <c r="E47" s="252" t="s">
        <v>97</v>
      </c>
      <c r="F47" s="344">
        <v>0</v>
      </c>
      <c r="G47" s="252" t="s">
        <v>97</v>
      </c>
      <c r="H47" s="344">
        <v>0</v>
      </c>
      <c r="I47" s="252" t="s">
        <v>97</v>
      </c>
      <c r="J47" s="344">
        <v>0</v>
      </c>
      <c r="K47" s="252" t="s">
        <v>97</v>
      </c>
      <c r="L47" s="344">
        <v>0</v>
      </c>
      <c r="M47" s="252" t="s">
        <v>97</v>
      </c>
      <c r="N47" s="344">
        <v>0</v>
      </c>
      <c r="O47" s="252" t="s">
        <v>97</v>
      </c>
      <c r="P47" s="344">
        <v>0</v>
      </c>
      <c r="Q47" s="252" t="s">
        <v>97</v>
      </c>
      <c r="R47" s="344">
        <v>0</v>
      </c>
      <c r="S47" s="252" t="s">
        <v>97</v>
      </c>
      <c r="T47" s="344">
        <v>0</v>
      </c>
      <c r="U47" s="252" t="s">
        <v>97</v>
      </c>
      <c r="V47" s="344">
        <v>0</v>
      </c>
      <c r="W47" s="252" t="s">
        <v>97</v>
      </c>
      <c r="X47" s="344">
        <v>0</v>
      </c>
      <c r="Y47" s="344" t="s">
        <v>97</v>
      </c>
      <c r="Z47" s="344">
        <v>0</v>
      </c>
      <c r="AA47" s="252" t="s">
        <v>97</v>
      </c>
      <c r="AB47" s="344">
        <v>0</v>
      </c>
      <c r="AC47" s="252" t="s">
        <v>97</v>
      </c>
      <c r="AD47" s="344">
        <v>0</v>
      </c>
      <c r="AE47" s="252" t="s">
        <v>97</v>
      </c>
      <c r="AF47" s="344">
        <v>0</v>
      </c>
      <c r="AG47" s="252" t="s">
        <v>97</v>
      </c>
      <c r="AH47" s="344">
        <v>0</v>
      </c>
      <c r="AI47" s="252" t="s">
        <v>97</v>
      </c>
      <c r="AJ47" s="344">
        <v>0</v>
      </c>
      <c r="AK47" s="252" t="s">
        <v>97</v>
      </c>
      <c r="AL47" s="252" t="s">
        <v>97</v>
      </c>
      <c r="AM47" s="252" t="s">
        <v>97</v>
      </c>
      <c r="AN47" s="344">
        <v>0</v>
      </c>
      <c r="AO47" s="252" t="s">
        <v>97</v>
      </c>
      <c r="AP47" s="344">
        <v>0</v>
      </c>
      <c r="AQ47" s="252" t="s">
        <v>97</v>
      </c>
      <c r="AR47" s="344">
        <v>0</v>
      </c>
      <c r="AS47" s="252" t="s">
        <v>97</v>
      </c>
      <c r="AT47" s="344">
        <v>0</v>
      </c>
      <c r="AU47" s="252" t="s">
        <v>97</v>
      </c>
      <c r="AV47" s="344">
        <v>0</v>
      </c>
      <c r="AW47" s="252" t="s">
        <v>97</v>
      </c>
      <c r="AX47" s="344">
        <v>0</v>
      </c>
      <c r="AY47" s="252" t="s">
        <v>97</v>
      </c>
      <c r="AZ47" s="344">
        <v>0</v>
      </c>
      <c r="BA47" s="344" t="s">
        <v>97</v>
      </c>
      <c r="BB47" s="344">
        <v>0</v>
      </c>
      <c r="BC47" s="252" t="s">
        <v>97</v>
      </c>
    </row>
    <row r="48" spans="1:55" s="246" customFormat="1" ht="70.150000000000006" hidden="1" customHeight="1">
      <c r="A48" s="238" t="s">
        <v>139</v>
      </c>
      <c r="B48" s="944" t="s">
        <v>140</v>
      </c>
      <c r="C48" s="252" t="s">
        <v>97</v>
      </c>
      <c r="D48" s="344">
        <v>0</v>
      </c>
      <c r="E48" s="252" t="s">
        <v>97</v>
      </c>
      <c r="F48" s="344">
        <v>0</v>
      </c>
      <c r="G48" s="252" t="s">
        <v>97</v>
      </c>
      <c r="H48" s="344">
        <v>0</v>
      </c>
      <c r="I48" s="252" t="s">
        <v>97</v>
      </c>
      <c r="J48" s="344">
        <v>0</v>
      </c>
      <c r="K48" s="252" t="s">
        <v>97</v>
      </c>
      <c r="L48" s="344">
        <v>0</v>
      </c>
      <c r="M48" s="252" t="s">
        <v>97</v>
      </c>
      <c r="N48" s="344">
        <v>0</v>
      </c>
      <c r="O48" s="252" t="s">
        <v>97</v>
      </c>
      <c r="P48" s="344">
        <v>0</v>
      </c>
      <c r="Q48" s="252" t="s">
        <v>97</v>
      </c>
      <c r="R48" s="344">
        <v>0</v>
      </c>
      <c r="S48" s="252" t="s">
        <v>97</v>
      </c>
      <c r="T48" s="344">
        <v>0</v>
      </c>
      <c r="U48" s="252" t="s">
        <v>97</v>
      </c>
      <c r="V48" s="344">
        <v>0</v>
      </c>
      <c r="W48" s="252" t="s">
        <v>97</v>
      </c>
      <c r="X48" s="344">
        <v>0</v>
      </c>
      <c r="Y48" s="344" t="s">
        <v>97</v>
      </c>
      <c r="Z48" s="344">
        <v>0</v>
      </c>
      <c r="AA48" s="252" t="s">
        <v>97</v>
      </c>
      <c r="AB48" s="344">
        <v>0</v>
      </c>
      <c r="AC48" s="252" t="s">
        <v>97</v>
      </c>
      <c r="AD48" s="344">
        <v>0</v>
      </c>
      <c r="AE48" s="252" t="s">
        <v>97</v>
      </c>
      <c r="AF48" s="344">
        <v>0</v>
      </c>
      <c r="AG48" s="252" t="s">
        <v>97</v>
      </c>
      <c r="AH48" s="344">
        <v>0</v>
      </c>
      <c r="AI48" s="252" t="s">
        <v>97</v>
      </c>
      <c r="AJ48" s="344">
        <v>0</v>
      </c>
      <c r="AK48" s="252" t="s">
        <v>97</v>
      </c>
      <c r="AL48" s="252" t="s">
        <v>97</v>
      </c>
      <c r="AM48" s="252" t="s">
        <v>97</v>
      </c>
      <c r="AN48" s="344">
        <v>0</v>
      </c>
      <c r="AO48" s="252" t="s">
        <v>97</v>
      </c>
      <c r="AP48" s="344">
        <v>0</v>
      </c>
      <c r="AQ48" s="252" t="s">
        <v>97</v>
      </c>
      <c r="AR48" s="344">
        <v>0</v>
      </c>
      <c r="AS48" s="252" t="s">
        <v>97</v>
      </c>
      <c r="AT48" s="344">
        <v>0</v>
      </c>
      <c r="AU48" s="252" t="s">
        <v>97</v>
      </c>
      <c r="AV48" s="344">
        <v>0</v>
      </c>
      <c r="AW48" s="252" t="s">
        <v>97</v>
      </c>
      <c r="AX48" s="344">
        <v>0</v>
      </c>
      <c r="AY48" s="252" t="s">
        <v>97</v>
      </c>
      <c r="AZ48" s="344">
        <v>0</v>
      </c>
      <c r="BA48" s="344" t="s">
        <v>97</v>
      </c>
      <c r="BB48" s="344">
        <v>0</v>
      </c>
      <c r="BC48" s="252" t="s">
        <v>97</v>
      </c>
    </row>
    <row r="49" spans="1:83" s="542" customFormat="1" ht="39" customHeight="1">
      <c r="A49" s="483" t="s">
        <v>141</v>
      </c>
      <c r="B49" s="474" t="s">
        <v>142</v>
      </c>
      <c r="C49" s="530" t="s">
        <v>97</v>
      </c>
      <c r="D49" s="541">
        <v>0</v>
      </c>
      <c r="E49" s="530" t="s">
        <v>97</v>
      </c>
      <c r="F49" s="541">
        <v>0</v>
      </c>
      <c r="G49" s="530" t="s">
        <v>97</v>
      </c>
      <c r="H49" s="541">
        <v>0</v>
      </c>
      <c r="I49" s="530" t="s">
        <v>97</v>
      </c>
      <c r="J49" s="541">
        <v>0</v>
      </c>
      <c r="K49" s="530" t="s">
        <v>97</v>
      </c>
      <c r="L49" s="541">
        <v>0</v>
      </c>
      <c r="M49" s="530" t="s">
        <v>97</v>
      </c>
      <c r="N49" s="541">
        <v>0</v>
      </c>
      <c r="O49" s="530" t="s">
        <v>97</v>
      </c>
      <c r="P49" s="541">
        <v>0</v>
      </c>
      <c r="Q49" s="530" t="s">
        <v>97</v>
      </c>
      <c r="R49" s="541">
        <v>0</v>
      </c>
      <c r="S49" s="530" t="s">
        <v>97</v>
      </c>
      <c r="T49" s="541">
        <v>0</v>
      </c>
      <c r="U49" s="530" t="s">
        <v>97</v>
      </c>
      <c r="V49" s="541">
        <v>0</v>
      </c>
      <c r="W49" s="530" t="s">
        <v>97</v>
      </c>
      <c r="X49" s="541">
        <f>X51+X53+X60+X59</f>
        <v>12.5</v>
      </c>
      <c r="Y49" s="344" t="s">
        <v>97</v>
      </c>
      <c r="Z49" s="541">
        <v>0</v>
      </c>
      <c r="AA49" s="530" t="s">
        <v>97</v>
      </c>
      <c r="AB49" s="541">
        <f>AB51</f>
        <v>0</v>
      </c>
      <c r="AC49" s="530" t="s">
        <v>97</v>
      </c>
      <c r="AD49" s="541">
        <v>0</v>
      </c>
      <c r="AE49" s="530" t="s">
        <v>97</v>
      </c>
      <c r="AF49" s="541">
        <v>0</v>
      </c>
      <c r="AG49" s="530" t="s">
        <v>97</v>
      </c>
      <c r="AH49" s="541">
        <v>0</v>
      </c>
      <c r="AI49" s="530" t="s">
        <v>97</v>
      </c>
      <c r="AJ49" s="541">
        <v>0</v>
      </c>
      <c r="AK49" s="530" t="s">
        <v>97</v>
      </c>
      <c r="AL49" s="530">
        <f>AL60</f>
        <v>411</v>
      </c>
      <c r="AM49" s="530" t="s">
        <v>97</v>
      </c>
      <c r="AN49" s="541">
        <v>0</v>
      </c>
      <c r="AO49" s="530" t="s">
        <v>97</v>
      </c>
      <c r="AP49" s="541">
        <v>0</v>
      </c>
      <c r="AQ49" s="530" t="s">
        <v>97</v>
      </c>
      <c r="AR49" s="541">
        <v>0</v>
      </c>
      <c r="AS49" s="530" t="s">
        <v>97</v>
      </c>
      <c r="AT49" s="541">
        <v>0</v>
      </c>
      <c r="AU49" s="530" t="s">
        <v>97</v>
      </c>
      <c r="AV49" s="541">
        <v>0</v>
      </c>
      <c r="AW49" s="530" t="s">
        <v>97</v>
      </c>
      <c r="AX49" s="541">
        <v>0</v>
      </c>
      <c r="AY49" s="530" t="s">
        <v>97</v>
      </c>
      <c r="AZ49" s="541">
        <f>AZ51+AZ53+AZ60</f>
        <v>14.553800000000003</v>
      </c>
      <c r="BA49" s="244" t="s">
        <v>97</v>
      </c>
      <c r="BB49" s="541">
        <v>0</v>
      </c>
      <c r="BC49" s="530" t="s">
        <v>97</v>
      </c>
      <c r="BD49" s="527"/>
      <c r="BE49" s="527"/>
      <c r="BF49" s="527"/>
      <c r="BG49" s="527"/>
      <c r="BH49" s="527"/>
      <c r="BI49" s="527"/>
      <c r="BJ49" s="527"/>
      <c r="BK49" s="527"/>
      <c r="BL49" s="527"/>
      <c r="BM49" s="527"/>
      <c r="BN49" s="527"/>
      <c r="BO49" s="527"/>
      <c r="BP49" s="527"/>
      <c r="BQ49" s="527"/>
      <c r="BR49" s="527"/>
      <c r="BS49" s="527"/>
      <c r="BT49" s="527"/>
      <c r="BU49" s="527"/>
      <c r="BV49" s="527"/>
      <c r="BW49" s="527"/>
      <c r="BX49" s="527"/>
      <c r="BY49" s="527"/>
      <c r="BZ49" s="527"/>
      <c r="CA49" s="527"/>
      <c r="CB49" s="527"/>
      <c r="CC49" s="527"/>
      <c r="CD49" s="527"/>
      <c r="CE49" s="527"/>
    </row>
    <row r="50" spans="1:83" s="246" customFormat="1" ht="59.25" customHeight="1">
      <c r="A50" s="238" t="s">
        <v>143</v>
      </c>
      <c r="B50" s="944" t="s">
        <v>144</v>
      </c>
      <c r="C50" s="252" t="s">
        <v>97</v>
      </c>
      <c r="D50" s="344">
        <v>0</v>
      </c>
      <c r="E50" s="252" t="s">
        <v>97</v>
      </c>
      <c r="F50" s="344">
        <v>0</v>
      </c>
      <c r="G50" s="252" t="s">
        <v>97</v>
      </c>
      <c r="H50" s="344">
        <v>0</v>
      </c>
      <c r="I50" s="252" t="s">
        <v>97</v>
      </c>
      <c r="J50" s="344">
        <v>0</v>
      </c>
      <c r="K50" s="252" t="s">
        <v>97</v>
      </c>
      <c r="L50" s="344">
        <v>0</v>
      </c>
      <c r="M50" s="252" t="s">
        <v>97</v>
      </c>
      <c r="N50" s="344">
        <v>0</v>
      </c>
      <c r="O50" s="252" t="s">
        <v>97</v>
      </c>
      <c r="P50" s="344">
        <v>0</v>
      </c>
      <c r="Q50" s="252" t="s">
        <v>97</v>
      </c>
      <c r="R50" s="344">
        <v>0</v>
      </c>
      <c r="S50" s="252" t="s">
        <v>97</v>
      </c>
      <c r="T50" s="344">
        <v>0</v>
      </c>
      <c r="U50" s="252" t="s">
        <v>97</v>
      </c>
      <c r="V50" s="344">
        <v>0</v>
      </c>
      <c r="W50" s="252" t="s">
        <v>97</v>
      </c>
      <c r="X50" s="344">
        <v>0</v>
      </c>
      <c r="Y50" s="344" t="s">
        <v>97</v>
      </c>
      <c r="Z50" s="344">
        <v>0</v>
      </c>
      <c r="AA50" s="252" t="s">
        <v>97</v>
      </c>
      <c r="AB50" s="344">
        <v>0</v>
      </c>
      <c r="AC50" s="252" t="s">
        <v>97</v>
      </c>
      <c r="AD50" s="344">
        <v>0</v>
      </c>
      <c r="AE50" s="252" t="s">
        <v>97</v>
      </c>
      <c r="AF50" s="344">
        <v>0</v>
      </c>
      <c r="AG50" s="252" t="s">
        <v>97</v>
      </c>
      <c r="AH50" s="344">
        <v>0</v>
      </c>
      <c r="AI50" s="252" t="s">
        <v>97</v>
      </c>
      <c r="AJ50" s="344">
        <v>0</v>
      </c>
      <c r="AK50" s="252" t="s">
        <v>97</v>
      </c>
      <c r="AL50" s="252" t="s">
        <v>97</v>
      </c>
      <c r="AM50" s="252" t="s">
        <v>97</v>
      </c>
      <c r="AN50" s="344">
        <v>0</v>
      </c>
      <c r="AO50" s="252" t="s">
        <v>97</v>
      </c>
      <c r="AP50" s="344">
        <v>0</v>
      </c>
      <c r="AQ50" s="252" t="s">
        <v>97</v>
      </c>
      <c r="AR50" s="344">
        <v>0</v>
      </c>
      <c r="AS50" s="252" t="s">
        <v>97</v>
      </c>
      <c r="AT50" s="344">
        <v>0</v>
      </c>
      <c r="AU50" s="252" t="s">
        <v>97</v>
      </c>
      <c r="AV50" s="344">
        <v>0</v>
      </c>
      <c r="AW50" s="252" t="s">
        <v>97</v>
      </c>
      <c r="AX50" s="344">
        <v>0</v>
      </c>
      <c r="AY50" s="252" t="s">
        <v>97</v>
      </c>
      <c r="AZ50" s="344">
        <f>AZ51</f>
        <v>0</v>
      </c>
      <c r="BA50" s="344" t="s">
        <v>97</v>
      </c>
      <c r="BB50" s="344">
        <v>0</v>
      </c>
      <c r="BC50" s="252" t="s">
        <v>97</v>
      </c>
    </row>
    <row r="51" spans="1:83" s="347" customFormat="1" ht="35.25" customHeight="1">
      <c r="A51" s="312" t="s">
        <v>145</v>
      </c>
      <c r="B51" s="313" t="s">
        <v>146</v>
      </c>
      <c r="C51" s="319" t="s">
        <v>97</v>
      </c>
      <c r="D51" s="346">
        <v>0</v>
      </c>
      <c r="E51" s="319" t="s">
        <v>97</v>
      </c>
      <c r="F51" s="346">
        <v>0</v>
      </c>
      <c r="G51" s="319" t="s">
        <v>97</v>
      </c>
      <c r="H51" s="346">
        <v>0</v>
      </c>
      <c r="I51" s="319" t="s">
        <v>97</v>
      </c>
      <c r="J51" s="346">
        <v>0</v>
      </c>
      <c r="K51" s="319" t="s">
        <v>97</v>
      </c>
      <c r="L51" s="346">
        <v>0</v>
      </c>
      <c r="M51" s="319" t="s">
        <v>97</v>
      </c>
      <c r="N51" s="346">
        <v>0</v>
      </c>
      <c r="O51" s="319" t="s">
        <v>97</v>
      </c>
      <c r="P51" s="346">
        <v>0</v>
      </c>
      <c r="Q51" s="319" t="s">
        <v>97</v>
      </c>
      <c r="R51" s="346">
        <v>0</v>
      </c>
      <c r="S51" s="319" t="s">
        <v>97</v>
      </c>
      <c r="T51" s="346">
        <v>0</v>
      </c>
      <c r="U51" s="319" t="s">
        <v>97</v>
      </c>
      <c r="V51" s="346">
        <v>0</v>
      </c>
      <c r="W51" s="319" t="s">
        <v>97</v>
      </c>
      <c r="X51" s="346">
        <v>0</v>
      </c>
      <c r="Y51" s="344" t="s">
        <v>97</v>
      </c>
      <c r="Z51" s="346">
        <v>0</v>
      </c>
      <c r="AA51" s="319" t="s">
        <v>97</v>
      </c>
      <c r="AB51" s="346">
        <f>AB62</f>
        <v>0</v>
      </c>
      <c r="AC51" s="319" t="s">
        <v>97</v>
      </c>
      <c r="AD51" s="346">
        <v>0</v>
      </c>
      <c r="AE51" s="319" t="s">
        <v>97</v>
      </c>
      <c r="AF51" s="346">
        <v>0</v>
      </c>
      <c r="AG51" s="319" t="s">
        <v>97</v>
      </c>
      <c r="AH51" s="346">
        <v>0</v>
      </c>
      <c r="AI51" s="319" t="s">
        <v>97</v>
      </c>
      <c r="AJ51" s="346">
        <v>0</v>
      </c>
      <c r="AK51" s="319" t="s">
        <v>97</v>
      </c>
      <c r="AL51" s="346" t="s">
        <v>97</v>
      </c>
      <c r="AM51" s="346" t="s">
        <v>97</v>
      </c>
      <c r="AN51" s="346">
        <v>0</v>
      </c>
      <c r="AO51" s="319" t="s">
        <v>97</v>
      </c>
      <c r="AP51" s="346">
        <v>0</v>
      </c>
      <c r="AQ51" s="319" t="s">
        <v>97</v>
      </c>
      <c r="AR51" s="346">
        <v>0</v>
      </c>
      <c r="AS51" s="319" t="s">
        <v>97</v>
      </c>
      <c r="AT51" s="346">
        <v>0</v>
      </c>
      <c r="AU51" s="319" t="s">
        <v>97</v>
      </c>
      <c r="AV51" s="346">
        <v>0</v>
      </c>
      <c r="AW51" s="319" t="s">
        <v>97</v>
      </c>
      <c r="AX51" s="346">
        <v>0</v>
      </c>
      <c r="AY51" s="319" t="s">
        <v>97</v>
      </c>
      <c r="AZ51" s="346">
        <f>SUM(AZ52:AZ52)</f>
        <v>0</v>
      </c>
      <c r="BA51" s="344" t="s">
        <v>97</v>
      </c>
      <c r="BB51" s="346">
        <v>0</v>
      </c>
      <c r="BC51" s="319" t="s">
        <v>97</v>
      </c>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row>
    <row r="52" spans="1:83" s="246" customFormat="1" ht="47.25">
      <c r="A52" s="238" t="s">
        <v>148</v>
      </c>
      <c r="B52" s="944" t="s">
        <v>149</v>
      </c>
      <c r="C52" s="252" t="s">
        <v>97</v>
      </c>
      <c r="D52" s="344">
        <v>0</v>
      </c>
      <c r="E52" s="252" t="s">
        <v>97</v>
      </c>
      <c r="F52" s="344">
        <v>0</v>
      </c>
      <c r="G52" s="252" t="s">
        <v>97</v>
      </c>
      <c r="H52" s="344">
        <v>0</v>
      </c>
      <c r="I52" s="252" t="s">
        <v>97</v>
      </c>
      <c r="J52" s="344">
        <v>0</v>
      </c>
      <c r="K52" s="252" t="s">
        <v>97</v>
      </c>
      <c r="L52" s="344">
        <v>0</v>
      </c>
      <c r="M52" s="252" t="s">
        <v>97</v>
      </c>
      <c r="N52" s="344">
        <v>0</v>
      </c>
      <c r="O52" s="252" t="s">
        <v>97</v>
      </c>
      <c r="P52" s="344">
        <v>0</v>
      </c>
      <c r="Q52" s="252" t="s">
        <v>97</v>
      </c>
      <c r="R52" s="344">
        <v>0</v>
      </c>
      <c r="S52" s="252" t="s">
        <v>97</v>
      </c>
      <c r="T52" s="344">
        <v>0</v>
      </c>
      <c r="U52" s="252" t="s">
        <v>97</v>
      </c>
      <c r="V52" s="344">
        <v>0</v>
      </c>
      <c r="W52" s="252" t="s">
        <v>97</v>
      </c>
      <c r="X52" s="344">
        <v>0</v>
      </c>
      <c r="Y52" s="344" t="s">
        <v>97</v>
      </c>
      <c r="Z52" s="344">
        <v>0</v>
      </c>
      <c r="AA52" s="252" t="s">
        <v>97</v>
      </c>
      <c r="AB52" s="344">
        <v>0</v>
      </c>
      <c r="AC52" s="252" t="s">
        <v>97</v>
      </c>
      <c r="AD52" s="344">
        <v>0</v>
      </c>
      <c r="AE52" s="252" t="s">
        <v>97</v>
      </c>
      <c r="AF52" s="344">
        <v>0</v>
      </c>
      <c r="AG52" s="252" t="s">
        <v>97</v>
      </c>
      <c r="AH52" s="344">
        <v>0</v>
      </c>
      <c r="AI52" s="252" t="s">
        <v>97</v>
      </c>
      <c r="AJ52" s="344">
        <v>0</v>
      </c>
      <c r="AK52" s="252" t="s">
        <v>97</v>
      </c>
      <c r="AL52" s="252" t="s">
        <v>97</v>
      </c>
      <c r="AM52" s="252" t="s">
        <v>97</v>
      </c>
      <c r="AN52" s="344">
        <v>0</v>
      </c>
      <c r="AO52" s="252" t="s">
        <v>97</v>
      </c>
      <c r="AP52" s="344">
        <v>0</v>
      </c>
      <c r="AQ52" s="252" t="s">
        <v>97</v>
      </c>
      <c r="AR52" s="344">
        <v>0</v>
      </c>
      <c r="AS52" s="252" t="s">
        <v>97</v>
      </c>
      <c r="AT52" s="344">
        <v>0</v>
      </c>
      <c r="AU52" s="252" t="s">
        <v>97</v>
      </c>
      <c r="AV52" s="344">
        <v>0</v>
      </c>
      <c r="AW52" s="252" t="s">
        <v>97</v>
      </c>
      <c r="AX52" s="344">
        <v>0</v>
      </c>
      <c r="AY52" s="252" t="s">
        <v>97</v>
      </c>
      <c r="AZ52" s="344">
        <v>0</v>
      </c>
      <c r="BA52" s="344" t="s">
        <v>97</v>
      </c>
      <c r="BB52" s="344">
        <v>0</v>
      </c>
      <c r="BC52" s="252" t="s">
        <v>97</v>
      </c>
    </row>
    <row r="53" spans="1:83" s="347" customFormat="1" ht="39.75" customHeight="1">
      <c r="A53" s="312" t="s">
        <v>150</v>
      </c>
      <c r="B53" s="313" t="s">
        <v>151</v>
      </c>
      <c r="C53" s="319" t="s">
        <v>97</v>
      </c>
      <c r="D53" s="346">
        <v>0</v>
      </c>
      <c r="E53" s="319" t="s">
        <v>97</v>
      </c>
      <c r="F53" s="346">
        <v>0</v>
      </c>
      <c r="G53" s="319" t="s">
        <v>97</v>
      </c>
      <c r="H53" s="346">
        <v>0</v>
      </c>
      <c r="I53" s="319" t="s">
        <v>97</v>
      </c>
      <c r="J53" s="346">
        <v>0</v>
      </c>
      <c r="K53" s="319" t="s">
        <v>97</v>
      </c>
      <c r="L53" s="346">
        <v>0</v>
      </c>
      <c r="M53" s="319" t="s">
        <v>97</v>
      </c>
      <c r="N53" s="346">
        <v>0</v>
      </c>
      <c r="O53" s="319" t="s">
        <v>97</v>
      </c>
      <c r="P53" s="346">
        <v>0</v>
      </c>
      <c r="Q53" s="319" t="s">
        <v>97</v>
      </c>
      <c r="R53" s="346">
        <v>0</v>
      </c>
      <c r="S53" s="319" t="s">
        <v>97</v>
      </c>
      <c r="T53" s="346">
        <v>0</v>
      </c>
      <c r="U53" s="319" t="s">
        <v>97</v>
      </c>
      <c r="V53" s="346">
        <v>0</v>
      </c>
      <c r="W53" s="319" t="s">
        <v>97</v>
      </c>
      <c r="X53" s="346">
        <f>X54</f>
        <v>12.5</v>
      </c>
      <c r="Y53" s="344" t="s">
        <v>97</v>
      </c>
      <c r="Z53" s="346">
        <v>0</v>
      </c>
      <c r="AA53" s="319" t="s">
        <v>97</v>
      </c>
      <c r="AB53" s="346">
        <v>0</v>
      </c>
      <c r="AC53" s="319" t="s">
        <v>97</v>
      </c>
      <c r="AD53" s="346">
        <v>0</v>
      </c>
      <c r="AE53" s="319" t="s">
        <v>97</v>
      </c>
      <c r="AF53" s="346">
        <v>0</v>
      </c>
      <c r="AG53" s="319" t="s">
        <v>97</v>
      </c>
      <c r="AH53" s="346">
        <v>0</v>
      </c>
      <c r="AI53" s="319" t="s">
        <v>97</v>
      </c>
      <c r="AJ53" s="346">
        <v>0</v>
      </c>
      <c r="AK53" s="319" t="s">
        <v>97</v>
      </c>
      <c r="AL53" s="319" t="s">
        <v>97</v>
      </c>
      <c r="AM53" s="319" t="s">
        <v>97</v>
      </c>
      <c r="AN53" s="346">
        <v>0</v>
      </c>
      <c r="AO53" s="319" t="s">
        <v>97</v>
      </c>
      <c r="AP53" s="346">
        <v>0</v>
      </c>
      <c r="AQ53" s="319" t="s">
        <v>97</v>
      </c>
      <c r="AR53" s="346">
        <v>0</v>
      </c>
      <c r="AS53" s="319" t="s">
        <v>97</v>
      </c>
      <c r="AT53" s="346">
        <v>0</v>
      </c>
      <c r="AU53" s="319" t="s">
        <v>97</v>
      </c>
      <c r="AV53" s="346">
        <v>0</v>
      </c>
      <c r="AW53" s="319" t="s">
        <v>97</v>
      </c>
      <c r="AX53" s="346">
        <v>0</v>
      </c>
      <c r="AY53" s="319" t="s">
        <v>97</v>
      </c>
      <c r="AZ53" s="346">
        <f>AZ54</f>
        <v>11.446800000000001</v>
      </c>
      <c r="BA53" s="344" t="s">
        <v>97</v>
      </c>
      <c r="BB53" s="346">
        <v>0</v>
      </c>
      <c r="BC53" s="319" t="s">
        <v>97</v>
      </c>
      <c r="BD53" s="246"/>
      <c r="BE53" s="246"/>
      <c r="BF53" s="246"/>
      <c r="BG53" s="246"/>
      <c r="BH53" s="246"/>
      <c r="BI53" s="246"/>
      <c r="BJ53" s="246"/>
      <c r="BK53" s="246"/>
      <c r="BL53" s="246"/>
      <c r="BM53" s="246"/>
      <c r="BN53" s="246"/>
      <c r="BO53" s="246"/>
      <c r="BP53" s="246"/>
      <c r="BQ53" s="246"/>
      <c r="BR53" s="246"/>
      <c r="BS53" s="246"/>
      <c r="BT53" s="246"/>
      <c r="BU53" s="246"/>
      <c r="BV53" s="246"/>
      <c r="BW53" s="246"/>
      <c r="BX53" s="246"/>
      <c r="BY53" s="246"/>
      <c r="BZ53" s="246"/>
      <c r="CA53" s="246"/>
      <c r="CB53" s="246"/>
      <c r="CC53" s="246"/>
      <c r="CD53" s="246"/>
      <c r="CE53" s="246"/>
    </row>
    <row r="54" spans="1:83" s="542" customFormat="1" ht="36.75" customHeight="1">
      <c r="A54" s="483" t="s">
        <v>152</v>
      </c>
      <c r="B54" s="474" t="s">
        <v>153</v>
      </c>
      <c r="C54" s="530" t="s">
        <v>97</v>
      </c>
      <c r="D54" s="541">
        <v>0</v>
      </c>
      <c r="E54" s="530" t="s">
        <v>97</v>
      </c>
      <c r="F54" s="541">
        <v>0</v>
      </c>
      <c r="G54" s="530" t="s">
        <v>97</v>
      </c>
      <c r="H54" s="541">
        <v>0</v>
      </c>
      <c r="I54" s="530" t="s">
        <v>97</v>
      </c>
      <c r="J54" s="541">
        <v>0</v>
      </c>
      <c r="K54" s="530" t="s">
        <v>97</v>
      </c>
      <c r="L54" s="541">
        <v>0</v>
      </c>
      <c r="M54" s="530" t="s">
        <v>97</v>
      </c>
      <c r="N54" s="541">
        <v>0</v>
      </c>
      <c r="O54" s="530" t="s">
        <v>97</v>
      </c>
      <c r="P54" s="541">
        <v>0</v>
      </c>
      <c r="Q54" s="530" t="s">
        <v>97</v>
      </c>
      <c r="R54" s="541">
        <v>0</v>
      </c>
      <c r="S54" s="530" t="s">
        <v>97</v>
      </c>
      <c r="T54" s="541">
        <v>0</v>
      </c>
      <c r="U54" s="530" t="s">
        <v>97</v>
      </c>
      <c r="V54" s="541">
        <v>0</v>
      </c>
      <c r="W54" s="530" t="s">
        <v>97</v>
      </c>
      <c r="X54" s="541">
        <f>SUM(X55:X57)</f>
        <v>12.5</v>
      </c>
      <c r="Y54" s="344" t="s">
        <v>97</v>
      </c>
      <c r="Z54" s="541">
        <v>0</v>
      </c>
      <c r="AA54" s="530" t="s">
        <v>97</v>
      </c>
      <c r="AB54" s="541">
        <v>0</v>
      </c>
      <c r="AC54" s="530" t="s">
        <v>97</v>
      </c>
      <c r="AD54" s="541">
        <v>0</v>
      </c>
      <c r="AE54" s="530" t="s">
        <v>97</v>
      </c>
      <c r="AF54" s="541">
        <v>0</v>
      </c>
      <c r="AG54" s="530" t="s">
        <v>97</v>
      </c>
      <c r="AH54" s="541">
        <v>0</v>
      </c>
      <c r="AI54" s="530" t="s">
        <v>97</v>
      </c>
      <c r="AJ54" s="541">
        <v>0</v>
      </c>
      <c r="AK54" s="530" t="s">
        <v>97</v>
      </c>
      <c r="AL54" s="530" t="s">
        <v>97</v>
      </c>
      <c r="AM54" s="530" t="s">
        <v>97</v>
      </c>
      <c r="AN54" s="541">
        <v>0</v>
      </c>
      <c r="AO54" s="530" t="s">
        <v>97</v>
      </c>
      <c r="AP54" s="541">
        <v>0</v>
      </c>
      <c r="AQ54" s="530" t="s">
        <v>97</v>
      </c>
      <c r="AR54" s="541">
        <v>0</v>
      </c>
      <c r="AS54" s="530" t="s">
        <v>97</v>
      </c>
      <c r="AT54" s="541">
        <v>0</v>
      </c>
      <c r="AU54" s="530" t="s">
        <v>97</v>
      </c>
      <c r="AV54" s="541">
        <v>0</v>
      </c>
      <c r="AW54" s="530" t="s">
        <v>97</v>
      </c>
      <c r="AX54" s="541">
        <v>0</v>
      </c>
      <c r="AY54" s="530" t="s">
        <v>97</v>
      </c>
      <c r="AZ54" s="541">
        <f>AZ55+AZ56+AZ57+AZ58</f>
        <v>11.446800000000001</v>
      </c>
      <c r="BA54" s="244" t="s">
        <v>97</v>
      </c>
      <c r="BB54" s="541">
        <v>0</v>
      </c>
      <c r="BC54" s="530" t="s">
        <v>97</v>
      </c>
      <c r="BD54" s="527"/>
      <c r="BE54" s="527"/>
      <c r="BF54" s="527"/>
      <c r="BG54" s="527"/>
      <c r="BH54" s="527"/>
      <c r="BI54" s="527"/>
      <c r="BJ54" s="527"/>
      <c r="BK54" s="527"/>
      <c r="BL54" s="527"/>
      <c r="BM54" s="527"/>
      <c r="BN54" s="527"/>
      <c r="BO54" s="527"/>
      <c r="BP54" s="527"/>
      <c r="BQ54" s="527"/>
      <c r="BR54" s="527"/>
      <c r="BS54" s="527"/>
      <c r="BT54" s="527"/>
      <c r="BU54" s="527"/>
      <c r="BV54" s="527"/>
      <c r="BW54" s="527"/>
      <c r="BX54" s="527"/>
      <c r="BY54" s="527"/>
      <c r="BZ54" s="527"/>
      <c r="CA54" s="527"/>
      <c r="CB54" s="527"/>
      <c r="CC54" s="527"/>
      <c r="CD54" s="527"/>
      <c r="CE54" s="527"/>
    </row>
    <row r="55" spans="1:83" s="133" customFormat="1" ht="37.5" customHeight="1">
      <c r="A55" s="399" t="s">
        <v>632</v>
      </c>
      <c r="B55" s="492" t="s">
        <v>862</v>
      </c>
      <c r="C55" s="217" t="s">
        <v>1014</v>
      </c>
      <c r="D55" s="368">
        <v>0</v>
      </c>
      <c r="E55" s="255" t="s">
        <v>97</v>
      </c>
      <c r="F55" s="368">
        <v>0</v>
      </c>
      <c r="G55" s="255" t="s">
        <v>97</v>
      </c>
      <c r="H55" s="368">
        <v>0</v>
      </c>
      <c r="I55" s="255" t="s">
        <v>97</v>
      </c>
      <c r="J55" s="368">
        <v>0</v>
      </c>
      <c r="K55" s="255" t="s">
        <v>97</v>
      </c>
      <c r="L55" s="368">
        <v>0</v>
      </c>
      <c r="M55" s="255" t="s">
        <v>97</v>
      </c>
      <c r="N55" s="368">
        <v>0</v>
      </c>
      <c r="O55" s="255" t="s">
        <v>97</v>
      </c>
      <c r="P55" s="368">
        <v>0</v>
      </c>
      <c r="Q55" s="255" t="s">
        <v>97</v>
      </c>
      <c r="R55" s="368">
        <v>0</v>
      </c>
      <c r="S55" s="255" t="s">
        <v>97</v>
      </c>
      <c r="T55" s="368">
        <v>0</v>
      </c>
      <c r="U55" s="255" t="s">
        <v>97</v>
      </c>
      <c r="V55" s="368">
        <v>0</v>
      </c>
      <c r="W55" s="255" t="s">
        <v>97</v>
      </c>
      <c r="X55" s="368">
        <v>7</v>
      </c>
      <c r="Y55" s="344" t="s">
        <v>97</v>
      </c>
      <c r="Z55" s="368">
        <v>0</v>
      </c>
      <c r="AA55" s="255" t="s">
        <v>97</v>
      </c>
      <c r="AB55" s="368">
        <v>0</v>
      </c>
      <c r="AC55" s="255" t="s">
        <v>97</v>
      </c>
      <c r="AD55" s="368">
        <v>0</v>
      </c>
      <c r="AE55" s="255" t="s">
        <v>97</v>
      </c>
      <c r="AF55" s="368">
        <v>0</v>
      </c>
      <c r="AG55" s="255" t="s">
        <v>97</v>
      </c>
      <c r="AH55" s="368">
        <v>0</v>
      </c>
      <c r="AI55" s="255" t="s">
        <v>97</v>
      </c>
      <c r="AJ55" s="368">
        <v>0</v>
      </c>
      <c r="AK55" s="255" t="s">
        <v>97</v>
      </c>
      <c r="AL55" s="255" t="s">
        <v>97</v>
      </c>
      <c r="AM55" s="255" t="s">
        <v>97</v>
      </c>
      <c r="AN55" s="368">
        <v>0</v>
      </c>
      <c r="AO55" s="255" t="s">
        <v>97</v>
      </c>
      <c r="AP55" s="368">
        <v>0</v>
      </c>
      <c r="AQ55" s="255" t="s">
        <v>97</v>
      </c>
      <c r="AR55" s="368">
        <v>0</v>
      </c>
      <c r="AS55" s="255" t="s">
        <v>97</v>
      </c>
      <c r="AT55" s="368">
        <v>0</v>
      </c>
      <c r="AU55" s="255" t="s">
        <v>97</v>
      </c>
      <c r="AV55" s="368">
        <v>0</v>
      </c>
      <c r="AW55" s="255" t="s">
        <v>97</v>
      </c>
      <c r="AX55" s="368">
        <v>0</v>
      </c>
      <c r="AY55" s="255" t="s">
        <v>97</v>
      </c>
      <c r="AZ55" s="370">
        <v>5.423</v>
      </c>
      <c r="BA55" s="344" t="s">
        <v>97</v>
      </c>
      <c r="BB55" s="368">
        <v>0</v>
      </c>
      <c r="BC55" s="255" t="s">
        <v>97</v>
      </c>
      <c r="BD55" s="433"/>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row>
    <row r="56" spans="1:83" s="133" customFormat="1" ht="37.5" customHeight="1">
      <c r="A56" s="399" t="s">
        <v>868</v>
      </c>
      <c r="B56" s="492" t="s">
        <v>862</v>
      </c>
      <c r="C56" s="217" t="s">
        <v>1015</v>
      </c>
      <c r="D56" s="368">
        <v>0</v>
      </c>
      <c r="E56" s="255" t="s">
        <v>97</v>
      </c>
      <c r="F56" s="368">
        <v>0</v>
      </c>
      <c r="G56" s="255" t="s">
        <v>97</v>
      </c>
      <c r="H56" s="368">
        <v>0</v>
      </c>
      <c r="I56" s="255" t="s">
        <v>97</v>
      </c>
      <c r="J56" s="368">
        <v>0</v>
      </c>
      <c r="K56" s="255" t="s">
        <v>97</v>
      </c>
      <c r="L56" s="368">
        <v>0</v>
      </c>
      <c r="M56" s="255" t="s">
        <v>97</v>
      </c>
      <c r="N56" s="368">
        <v>0</v>
      </c>
      <c r="O56" s="255" t="s">
        <v>97</v>
      </c>
      <c r="P56" s="368">
        <v>0</v>
      </c>
      <c r="Q56" s="255" t="s">
        <v>97</v>
      </c>
      <c r="R56" s="368">
        <v>0</v>
      </c>
      <c r="S56" s="255" t="s">
        <v>97</v>
      </c>
      <c r="T56" s="368">
        <v>0</v>
      </c>
      <c r="U56" s="255" t="s">
        <v>97</v>
      </c>
      <c r="V56" s="368">
        <v>0</v>
      </c>
      <c r="W56" s="255" t="s">
        <v>97</v>
      </c>
      <c r="X56" s="368">
        <v>0</v>
      </c>
      <c r="Y56" s="344" t="s">
        <v>97</v>
      </c>
      <c r="Z56" s="368">
        <v>0</v>
      </c>
      <c r="AA56" s="255" t="s">
        <v>97</v>
      </c>
      <c r="AB56" s="368">
        <v>0</v>
      </c>
      <c r="AC56" s="255" t="s">
        <v>97</v>
      </c>
      <c r="AD56" s="368">
        <v>0</v>
      </c>
      <c r="AE56" s="255" t="s">
        <v>97</v>
      </c>
      <c r="AF56" s="368">
        <v>0</v>
      </c>
      <c r="AG56" s="255" t="s">
        <v>97</v>
      </c>
      <c r="AH56" s="368">
        <v>0</v>
      </c>
      <c r="AI56" s="255" t="s">
        <v>97</v>
      </c>
      <c r="AJ56" s="368">
        <v>0</v>
      </c>
      <c r="AK56" s="255" t="s">
        <v>97</v>
      </c>
      <c r="AL56" s="255" t="s">
        <v>97</v>
      </c>
      <c r="AM56" s="255" t="s">
        <v>97</v>
      </c>
      <c r="AN56" s="368">
        <v>0</v>
      </c>
      <c r="AO56" s="255" t="s">
        <v>97</v>
      </c>
      <c r="AP56" s="368">
        <v>0</v>
      </c>
      <c r="AQ56" s="255" t="s">
        <v>97</v>
      </c>
      <c r="AR56" s="368">
        <v>0</v>
      </c>
      <c r="AS56" s="255" t="s">
        <v>97</v>
      </c>
      <c r="AT56" s="368">
        <v>0</v>
      </c>
      <c r="AU56" s="255" t="s">
        <v>97</v>
      </c>
      <c r="AV56" s="368">
        <v>0</v>
      </c>
      <c r="AW56" s="255" t="s">
        <v>97</v>
      </c>
      <c r="AX56" s="368">
        <v>0</v>
      </c>
      <c r="AY56" s="255" t="s">
        <v>97</v>
      </c>
      <c r="AZ56" s="370">
        <v>0.75900000000000001</v>
      </c>
      <c r="BA56" s="344" t="s">
        <v>97</v>
      </c>
      <c r="BB56" s="368">
        <v>0</v>
      </c>
      <c r="BC56" s="255" t="s">
        <v>97</v>
      </c>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row>
    <row r="57" spans="1:83" s="133" customFormat="1" ht="37.5" customHeight="1">
      <c r="A57" s="399" t="s">
        <v>812</v>
      </c>
      <c r="B57" s="492" t="s">
        <v>863</v>
      </c>
      <c r="C57" s="217" t="s">
        <v>1016</v>
      </c>
      <c r="D57" s="368">
        <v>0</v>
      </c>
      <c r="E57" s="255" t="s">
        <v>97</v>
      </c>
      <c r="F57" s="368">
        <v>0</v>
      </c>
      <c r="G57" s="255" t="s">
        <v>97</v>
      </c>
      <c r="H57" s="368">
        <v>0</v>
      </c>
      <c r="I57" s="255" t="s">
        <v>97</v>
      </c>
      <c r="J57" s="368">
        <v>0</v>
      </c>
      <c r="K57" s="255" t="s">
        <v>97</v>
      </c>
      <c r="L57" s="368">
        <v>0</v>
      </c>
      <c r="M57" s="255" t="s">
        <v>97</v>
      </c>
      <c r="N57" s="368">
        <v>0</v>
      </c>
      <c r="O57" s="255" t="s">
        <v>97</v>
      </c>
      <c r="P57" s="368">
        <v>0</v>
      </c>
      <c r="Q57" s="255" t="s">
        <v>97</v>
      </c>
      <c r="R57" s="368">
        <v>0</v>
      </c>
      <c r="S57" s="255" t="s">
        <v>97</v>
      </c>
      <c r="T57" s="368">
        <v>0</v>
      </c>
      <c r="U57" s="255" t="s">
        <v>97</v>
      </c>
      <c r="V57" s="368">
        <v>0</v>
      </c>
      <c r="W57" s="255" t="s">
        <v>97</v>
      </c>
      <c r="X57" s="368">
        <v>5.5</v>
      </c>
      <c r="Y57" s="344" t="s">
        <v>97</v>
      </c>
      <c r="Z57" s="368">
        <v>0</v>
      </c>
      <c r="AA57" s="255" t="s">
        <v>97</v>
      </c>
      <c r="AB57" s="368">
        <v>0</v>
      </c>
      <c r="AC57" s="255" t="s">
        <v>97</v>
      </c>
      <c r="AD57" s="368">
        <v>0</v>
      </c>
      <c r="AE57" s="255" t="s">
        <v>97</v>
      </c>
      <c r="AF57" s="368">
        <v>0</v>
      </c>
      <c r="AG57" s="255" t="s">
        <v>97</v>
      </c>
      <c r="AH57" s="368">
        <v>0</v>
      </c>
      <c r="AI57" s="255" t="s">
        <v>97</v>
      </c>
      <c r="AJ57" s="368">
        <v>0</v>
      </c>
      <c r="AK57" s="255" t="s">
        <v>97</v>
      </c>
      <c r="AL57" s="255" t="s">
        <v>97</v>
      </c>
      <c r="AM57" s="255" t="s">
        <v>97</v>
      </c>
      <c r="AN57" s="368">
        <v>0</v>
      </c>
      <c r="AO57" s="255" t="s">
        <v>97</v>
      </c>
      <c r="AP57" s="368">
        <v>0</v>
      </c>
      <c r="AQ57" s="255" t="s">
        <v>97</v>
      </c>
      <c r="AR57" s="368">
        <v>0</v>
      </c>
      <c r="AS57" s="255" t="s">
        <v>97</v>
      </c>
      <c r="AT57" s="368">
        <v>0</v>
      </c>
      <c r="AU57" s="255" t="s">
        <v>97</v>
      </c>
      <c r="AV57" s="368">
        <v>0</v>
      </c>
      <c r="AW57" s="255" t="s">
        <v>97</v>
      </c>
      <c r="AX57" s="368">
        <v>0</v>
      </c>
      <c r="AY57" s="255" t="s">
        <v>97</v>
      </c>
      <c r="AZ57" s="370">
        <v>4.6210000000000004</v>
      </c>
      <c r="BA57" s="344" t="s">
        <v>97</v>
      </c>
      <c r="BB57" s="368">
        <v>0</v>
      </c>
      <c r="BC57" s="255" t="s">
        <v>97</v>
      </c>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c r="CE57" s="246"/>
    </row>
    <row r="58" spans="1:83" s="133" customFormat="1" ht="45" customHeight="1">
      <c r="A58" s="399" t="s">
        <v>869</v>
      </c>
      <c r="B58" s="492" t="s">
        <v>863</v>
      </c>
      <c r="C58" s="217" t="s">
        <v>1017</v>
      </c>
      <c r="D58" s="368">
        <v>0</v>
      </c>
      <c r="E58" s="255" t="s">
        <v>97</v>
      </c>
      <c r="F58" s="368">
        <v>0</v>
      </c>
      <c r="G58" s="255" t="s">
        <v>97</v>
      </c>
      <c r="H58" s="368">
        <v>0</v>
      </c>
      <c r="I58" s="255" t="s">
        <v>97</v>
      </c>
      <c r="J58" s="368">
        <v>0</v>
      </c>
      <c r="K58" s="255" t="s">
        <v>97</v>
      </c>
      <c r="L58" s="368">
        <v>0</v>
      </c>
      <c r="M58" s="255" t="s">
        <v>97</v>
      </c>
      <c r="N58" s="368">
        <v>0</v>
      </c>
      <c r="O58" s="255" t="s">
        <v>97</v>
      </c>
      <c r="P58" s="368">
        <v>0</v>
      </c>
      <c r="Q58" s="255" t="s">
        <v>97</v>
      </c>
      <c r="R58" s="368">
        <v>0</v>
      </c>
      <c r="S58" s="255" t="s">
        <v>97</v>
      </c>
      <c r="T58" s="368">
        <v>0</v>
      </c>
      <c r="U58" s="255" t="s">
        <v>97</v>
      </c>
      <c r="V58" s="368">
        <v>0</v>
      </c>
      <c r="W58" s="255" t="s">
        <v>97</v>
      </c>
      <c r="X58" s="368">
        <v>0</v>
      </c>
      <c r="Y58" s="344" t="s">
        <v>97</v>
      </c>
      <c r="Z58" s="368">
        <v>0</v>
      </c>
      <c r="AA58" s="255" t="s">
        <v>97</v>
      </c>
      <c r="AB58" s="368">
        <v>0</v>
      </c>
      <c r="AC58" s="255" t="s">
        <v>97</v>
      </c>
      <c r="AD58" s="368">
        <v>0</v>
      </c>
      <c r="AE58" s="255" t="s">
        <v>97</v>
      </c>
      <c r="AF58" s="368">
        <v>0</v>
      </c>
      <c r="AG58" s="255" t="s">
        <v>97</v>
      </c>
      <c r="AH58" s="368">
        <v>0</v>
      </c>
      <c r="AI58" s="255" t="s">
        <v>97</v>
      </c>
      <c r="AJ58" s="368">
        <v>0</v>
      </c>
      <c r="AK58" s="255" t="s">
        <v>97</v>
      </c>
      <c r="AL58" s="255" t="s">
        <v>97</v>
      </c>
      <c r="AM58" s="255" t="s">
        <v>97</v>
      </c>
      <c r="AN58" s="368">
        <v>0</v>
      </c>
      <c r="AO58" s="255" t="s">
        <v>97</v>
      </c>
      <c r="AP58" s="368">
        <v>0</v>
      </c>
      <c r="AQ58" s="255" t="s">
        <v>97</v>
      </c>
      <c r="AR58" s="368">
        <v>0</v>
      </c>
      <c r="AS58" s="255" t="s">
        <v>97</v>
      </c>
      <c r="AT58" s="368">
        <v>0</v>
      </c>
      <c r="AU58" s="255" t="s">
        <v>97</v>
      </c>
      <c r="AV58" s="368">
        <v>0</v>
      </c>
      <c r="AW58" s="255" t="s">
        <v>97</v>
      </c>
      <c r="AX58" s="368">
        <v>0</v>
      </c>
      <c r="AY58" s="255" t="s">
        <v>97</v>
      </c>
      <c r="AZ58" s="370">
        <v>0.64380000000000004</v>
      </c>
      <c r="BA58" s="344" t="s">
        <v>97</v>
      </c>
      <c r="BB58" s="368">
        <v>0</v>
      </c>
      <c r="BC58" s="255" t="s">
        <v>97</v>
      </c>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c r="CE58" s="246"/>
    </row>
    <row r="59" spans="1:83" s="246" customFormat="1" ht="42" customHeight="1">
      <c r="A59" s="238" t="s">
        <v>154</v>
      </c>
      <c r="B59" s="944" t="s">
        <v>155</v>
      </c>
      <c r="C59" s="252" t="s">
        <v>97</v>
      </c>
      <c r="D59" s="344">
        <v>0</v>
      </c>
      <c r="E59" s="252" t="s">
        <v>97</v>
      </c>
      <c r="F59" s="344">
        <v>0</v>
      </c>
      <c r="G59" s="252" t="s">
        <v>97</v>
      </c>
      <c r="H59" s="344">
        <v>0</v>
      </c>
      <c r="I59" s="252" t="s">
        <v>97</v>
      </c>
      <c r="J59" s="344">
        <v>0</v>
      </c>
      <c r="K59" s="252" t="s">
        <v>97</v>
      </c>
      <c r="L59" s="344">
        <v>0</v>
      </c>
      <c r="M59" s="252" t="s">
        <v>97</v>
      </c>
      <c r="N59" s="344">
        <v>0</v>
      </c>
      <c r="O59" s="252" t="s">
        <v>97</v>
      </c>
      <c r="P59" s="344">
        <v>0</v>
      </c>
      <c r="Q59" s="252" t="s">
        <v>97</v>
      </c>
      <c r="R59" s="344">
        <v>0</v>
      </c>
      <c r="S59" s="252" t="s">
        <v>97</v>
      </c>
      <c r="T59" s="344">
        <v>0</v>
      </c>
      <c r="U59" s="252" t="s">
        <v>97</v>
      </c>
      <c r="V59" s="344">
        <v>0</v>
      </c>
      <c r="W59" s="252" t="s">
        <v>97</v>
      </c>
      <c r="X59" s="344">
        <v>0</v>
      </c>
      <c r="Y59" s="344" t="s">
        <v>97</v>
      </c>
      <c r="Z59" s="344">
        <v>0</v>
      </c>
      <c r="AA59" s="252" t="s">
        <v>97</v>
      </c>
      <c r="AB59" s="344">
        <v>0</v>
      </c>
      <c r="AC59" s="252" t="s">
        <v>97</v>
      </c>
      <c r="AD59" s="344">
        <v>0</v>
      </c>
      <c r="AE59" s="252" t="s">
        <v>97</v>
      </c>
      <c r="AF59" s="344">
        <v>0</v>
      </c>
      <c r="AG59" s="252" t="s">
        <v>97</v>
      </c>
      <c r="AH59" s="344">
        <v>0</v>
      </c>
      <c r="AI59" s="252" t="s">
        <v>97</v>
      </c>
      <c r="AJ59" s="344">
        <v>0</v>
      </c>
      <c r="AK59" s="252" t="s">
        <v>97</v>
      </c>
      <c r="AL59" s="252" t="s">
        <v>97</v>
      </c>
      <c r="AM59" s="252" t="s">
        <v>97</v>
      </c>
      <c r="AN59" s="344">
        <v>0</v>
      </c>
      <c r="AO59" s="252" t="s">
        <v>97</v>
      </c>
      <c r="AP59" s="344">
        <v>0</v>
      </c>
      <c r="AQ59" s="252" t="s">
        <v>97</v>
      </c>
      <c r="AR59" s="344">
        <v>0</v>
      </c>
      <c r="AS59" s="252" t="s">
        <v>97</v>
      </c>
      <c r="AT59" s="344">
        <v>0</v>
      </c>
      <c r="AU59" s="252" t="s">
        <v>97</v>
      </c>
      <c r="AV59" s="344">
        <v>0</v>
      </c>
      <c r="AW59" s="252" t="s">
        <v>97</v>
      </c>
      <c r="AX59" s="344">
        <v>0</v>
      </c>
      <c r="AY59" s="252" t="s">
        <v>97</v>
      </c>
      <c r="AZ59" s="344">
        <v>0</v>
      </c>
      <c r="BA59" s="344" t="s">
        <v>97</v>
      </c>
      <c r="BB59" s="344">
        <v>0</v>
      </c>
      <c r="BC59" s="252" t="s">
        <v>97</v>
      </c>
    </row>
    <row r="60" spans="1:83" s="542" customFormat="1" ht="42" customHeight="1">
      <c r="A60" s="483" t="s">
        <v>156</v>
      </c>
      <c r="B60" s="474" t="s">
        <v>157</v>
      </c>
      <c r="C60" s="530" t="s">
        <v>97</v>
      </c>
      <c r="D60" s="541">
        <v>0</v>
      </c>
      <c r="E60" s="530" t="s">
        <v>97</v>
      </c>
      <c r="F60" s="541">
        <v>0</v>
      </c>
      <c r="G60" s="530" t="s">
        <v>97</v>
      </c>
      <c r="H60" s="541">
        <v>0</v>
      </c>
      <c r="I60" s="530" t="s">
        <v>97</v>
      </c>
      <c r="J60" s="541">
        <v>0</v>
      </c>
      <c r="K60" s="530" t="s">
        <v>97</v>
      </c>
      <c r="L60" s="541">
        <v>0</v>
      </c>
      <c r="M60" s="530" t="s">
        <v>97</v>
      </c>
      <c r="N60" s="541">
        <v>0</v>
      </c>
      <c r="O60" s="530" t="s">
        <v>97</v>
      </c>
      <c r="P60" s="541">
        <v>0</v>
      </c>
      <c r="Q60" s="530" t="s">
        <v>97</v>
      </c>
      <c r="R60" s="541">
        <v>0</v>
      </c>
      <c r="S60" s="530" t="s">
        <v>97</v>
      </c>
      <c r="T60" s="541">
        <v>0</v>
      </c>
      <c r="U60" s="530" t="s">
        <v>97</v>
      </c>
      <c r="V60" s="541">
        <v>0</v>
      </c>
      <c r="W60" s="530" t="s">
        <v>97</v>
      </c>
      <c r="X60" s="541">
        <v>0</v>
      </c>
      <c r="Y60" s="344" t="s">
        <v>97</v>
      </c>
      <c r="Z60" s="541">
        <v>0</v>
      </c>
      <c r="AA60" s="530" t="s">
        <v>97</v>
      </c>
      <c r="AB60" s="541">
        <v>0</v>
      </c>
      <c r="AC60" s="530" t="s">
        <v>97</v>
      </c>
      <c r="AD60" s="541">
        <v>0</v>
      </c>
      <c r="AE60" s="530" t="s">
        <v>97</v>
      </c>
      <c r="AF60" s="541">
        <v>0</v>
      </c>
      <c r="AG60" s="530" t="s">
        <v>97</v>
      </c>
      <c r="AH60" s="541">
        <v>0</v>
      </c>
      <c r="AI60" s="530" t="s">
        <v>97</v>
      </c>
      <c r="AJ60" s="541">
        <v>0</v>
      </c>
      <c r="AK60" s="530" t="s">
        <v>97</v>
      </c>
      <c r="AL60" s="530">
        <f>AL61</f>
        <v>411</v>
      </c>
      <c r="AM60" s="530" t="s">
        <v>97</v>
      </c>
      <c r="AN60" s="541">
        <v>0</v>
      </c>
      <c r="AO60" s="530" t="s">
        <v>97</v>
      </c>
      <c r="AP60" s="541">
        <v>0</v>
      </c>
      <c r="AQ60" s="530" t="s">
        <v>97</v>
      </c>
      <c r="AR60" s="541">
        <v>0</v>
      </c>
      <c r="AS60" s="530" t="s">
        <v>97</v>
      </c>
      <c r="AT60" s="541">
        <v>0</v>
      </c>
      <c r="AU60" s="530" t="s">
        <v>97</v>
      </c>
      <c r="AV60" s="541">
        <v>0</v>
      </c>
      <c r="AW60" s="530" t="s">
        <v>97</v>
      </c>
      <c r="AX60" s="541">
        <v>0</v>
      </c>
      <c r="AY60" s="530" t="s">
        <v>97</v>
      </c>
      <c r="AZ60" s="541">
        <f>AZ61</f>
        <v>3.1070000000000002</v>
      </c>
      <c r="BA60" s="344" t="s">
        <v>97</v>
      </c>
      <c r="BB60" s="541">
        <v>0</v>
      </c>
      <c r="BC60" s="530" t="s">
        <v>97</v>
      </c>
      <c r="BD60" s="527"/>
      <c r="BE60" s="527"/>
      <c r="BF60" s="527"/>
      <c r="BG60" s="527"/>
      <c r="BH60" s="527"/>
      <c r="BI60" s="527"/>
      <c r="BJ60" s="527"/>
      <c r="BK60" s="527"/>
      <c r="BL60" s="527"/>
      <c r="BM60" s="527"/>
      <c r="BN60" s="527"/>
      <c r="BO60" s="527"/>
      <c r="BP60" s="527"/>
      <c r="BQ60" s="527"/>
      <c r="BR60" s="527"/>
      <c r="BS60" s="527"/>
      <c r="BT60" s="527"/>
      <c r="BU60" s="527"/>
      <c r="BV60" s="527"/>
      <c r="BW60" s="527"/>
      <c r="BX60" s="527"/>
      <c r="BY60" s="527"/>
      <c r="BZ60" s="527"/>
      <c r="CA60" s="527"/>
      <c r="CB60" s="527"/>
      <c r="CC60" s="527"/>
      <c r="CD60" s="527"/>
      <c r="CE60" s="527"/>
    </row>
    <row r="61" spans="1:83" s="527" customFormat="1" ht="48.75" customHeight="1">
      <c r="A61" s="422" t="s">
        <v>158</v>
      </c>
      <c r="B61" s="423" t="s">
        <v>159</v>
      </c>
      <c r="C61" s="318" t="s">
        <v>97</v>
      </c>
      <c r="D61" s="244">
        <v>0</v>
      </c>
      <c r="E61" s="318" t="s">
        <v>97</v>
      </c>
      <c r="F61" s="244">
        <v>0</v>
      </c>
      <c r="G61" s="318" t="s">
        <v>97</v>
      </c>
      <c r="H61" s="244">
        <v>0</v>
      </c>
      <c r="I61" s="318" t="s">
        <v>97</v>
      </c>
      <c r="J61" s="244">
        <v>0</v>
      </c>
      <c r="K61" s="318" t="s">
        <v>97</v>
      </c>
      <c r="L61" s="244">
        <v>0</v>
      </c>
      <c r="M61" s="318" t="s">
        <v>97</v>
      </c>
      <c r="N61" s="244">
        <v>0</v>
      </c>
      <c r="O61" s="318" t="s">
        <v>97</v>
      </c>
      <c r="P61" s="244">
        <v>0</v>
      </c>
      <c r="Q61" s="318" t="s">
        <v>97</v>
      </c>
      <c r="R61" s="244">
        <v>0</v>
      </c>
      <c r="S61" s="318" t="s">
        <v>97</v>
      </c>
      <c r="T61" s="244">
        <v>0</v>
      </c>
      <c r="U61" s="318" t="s">
        <v>97</v>
      </c>
      <c r="V61" s="244">
        <v>0</v>
      </c>
      <c r="W61" s="318" t="s">
        <v>97</v>
      </c>
      <c r="X61" s="244">
        <v>0</v>
      </c>
      <c r="Y61" s="344" t="s">
        <v>97</v>
      </c>
      <c r="Z61" s="244">
        <v>0</v>
      </c>
      <c r="AA61" s="318" t="s">
        <v>97</v>
      </c>
      <c r="AB61" s="244">
        <v>0</v>
      </c>
      <c r="AC61" s="318" t="s">
        <v>97</v>
      </c>
      <c r="AD61" s="244">
        <v>0</v>
      </c>
      <c r="AE61" s="318" t="s">
        <v>97</v>
      </c>
      <c r="AF61" s="244">
        <v>0</v>
      </c>
      <c r="AG61" s="318" t="s">
        <v>97</v>
      </c>
      <c r="AH61" s="244">
        <v>0</v>
      </c>
      <c r="AI61" s="318" t="s">
        <v>97</v>
      </c>
      <c r="AJ61" s="244">
        <v>0</v>
      </c>
      <c r="AK61" s="318" t="s">
        <v>97</v>
      </c>
      <c r="AL61" s="318">
        <f>AL62</f>
        <v>411</v>
      </c>
      <c r="AM61" s="318" t="s">
        <v>97</v>
      </c>
      <c r="AN61" s="244">
        <v>0</v>
      </c>
      <c r="AO61" s="318" t="s">
        <v>97</v>
      </c>
      <c r="AP61" s="244">
        <v>0</v>
      </c>
      <c r="AQ61" s="318" t="s">
        <v>97</v>
      </c>
      <c r="AR61" s="244">
        <v>0</v>
      </c>
      <c r="AS61" s="318" t="s">
        <v>97</v>
      </c>
      <c r="AT61" s="244">
        <v>0</v>
      </c>
      <c r="AU61" s="318" t="s">
        <v>97</v>
      </c>
      <c r="AV61" s="244">
        <v>0</v>
      </c>
      <c r="AW61" s="318" t="s">
        <v>97</v>
      </c>
      <c r="AX61" s="244">
        <v>0</v>
      </c>
      <c r="AY61" s="318" t="s">
        <v>97</v>
      </c>
      <c r="AZ61" s="244">
        <f>AZ62</f>
        <v>3.1070000000000002</v>
      </c>
      <c r="BA61" s="344" t="s">
        <v>97</v>
      </c>
      <c r="BB61" s="244">
        <v>0</v>
      </c>
      <c r="BC61" s="318" t="s">
        <v>97</v>
      </c>
    </row>
    <row r="62" spans="1:83" s="133" customFormat="1" ht="39.75" customHeight="1">
      <c r="A62" s="231" t="s">
        <v>633</v>
      </c>
      <c r="B62" s="265" t="s">
        <v>826</v>
      </c>
      <c r="C62" s="217" t="s">
        <v>996</v>
      </c>
      <c r="D62" s="368">
        <v>0</v>
      </c>
      <c r="E62" s="255" t="s">
        <v>97</v>
      </c>
      <c r="F62" s="368">
        <v>0</v>
      </c>
      <c r="G62" s="255" t="s">
        <v>97</v>
      </c>
      <c r="H62" s="368">
        <v>0</v>
      </c>
      <c r="I62" s="255" t="s">
        <v>97</v>
      </c>
      <c r="J62" s="368">
        <v>0</v>
      </c>
      <c r="K62" s="255" t="s">
        <v>97</v>
      </c>
      <c r="L62" s="368">
        <v>0</v>
      </c>
      <c r="M62" s="255" t="s">
        <v>97</v>
      </c>
      <c r="N62" s="368">
        <v>0</v>
      </c>
      <c r="O62" s="255" t="s">
        <v>97</v>
      </c>
      <c r="P62" s="368">
        <v>0</v>
      </c>
      <c r="Q62" s="255" t="s">
        <v>97</v>
      </c>
      <c r="R62" s="368">
        <v>0</v>
      </c>
      <c r="S62" s="255" t="s">
        <v>97</v>
      </c>
      <c r="T62" s="368">
        <v>0</v>
      </c>
      <c r="U62" s="255" t="s">
        <v>97</v>
      </c>
      <c r="V62" s="368">
        <v>0</v>
      </c>
      <c r="W62" s="255" t="s">
        <v>97</v>
      </c>
      <c r="X62" s="368">
        <v>0</v>
      </c>
      <c r="Y62" s="344" t="s">
        <v>97</v>
      </c>
      <c r="Z62" s="368">
        <v>0</v>
      </c>
      <c r="AA62" s="255" t="s">
        <v>97</v>
      </c>
      <c r="AB62" s="369">
        <v>0</v>
      </c>
      <c r="AC62" s="255" t="s">
        <v>97</v>
      </c>
      <c r="AD62" s="368">
        <v>0</v>
      </c>
      <c r="AE62" s="255" t="s">
        <v>97</v>
      </c>
      <c r="AF62" s="368">
        <v>0</v>
      </c>
      <c r="AG62" s="255" t="s">
        <v>97</v>
      </c>
      <c r="AH62" s="368">
        <v>0</v>
      </c>
      <c r="AI62" s="255" t="s">
        <v>97</v>
      </c>
      <c r="AJ62" s="368">
        <v>0</v>
      </c>
      <c r="AK62" s="255" t="s">
        <v>97</v>
      </c>
      <c r="AL62" s="255">
        <v>411</v>
      </c>
      <c r="AM62" s="255" t="s">
        <v>97</v>
      </c>
      <c r="AN62" s="368">
        <v>0</v>
      </c>
      <c r="AO62" s="255" t="s">
        <v>97</v>
      </c>
      <c r="AP62" s="368">
        <v>0</v>
      </c>
      <c r="AQ62" s="255" t="s">
        <v>97</v>
      </c>
      <c r="AR62" s="368">
        <v>0</v>
      </c>
      <c r="AS62" s="255" t="s">
        <v>97</v>
      </c>
      <c r="AT62" s="368">
        <v>0</v>
      </c>
      <c r="AU62" s="255" t="s">
        <v>97</v>
      </c>
      <c r="AV62" s="368">
        <v>0</v>
      </c>
      <c r="AW62" s="255" t="s">
        <v>97</v>
      </c>
      <c r="AX62" s="368">
        <v>0</v>
      </c>
      <c r="AY62" s="255" t="s">
        <v>97</v>
      </c>
      <c r="AZ62" s="368">
        <v>3.1070000000000002</v>
      </c>
      <c r="BA62" s="344" t="s">
        <v>97</v>
      </c>
      <c r="BB62" s="368">
        <v>0</v>
      </c>
      <c r="BC62" s="255" t="s">
        <v>97</v>
      </c>
      <c r="BD62" s="433"/>
      <c r="BE62" s="246"/>
      <c r="BF62" s="246"/>
      <c r="BG62" s="246"/>
      <c r="BH62" s="246"/>
      <c r="BI62" s="246"/>
      <c r="BJ62" s="246"/>
      <c r="BK62" s="246"/>
      <c r="BL62" s="246"/>
      <c r="BM62" s="246"/>
      <c r="BN62" s="246"/>
      <c r="BO62" s="246"/>
      <c r="BP62" s="246"/>
      <c r="BQ62" s="246"/>
      <c r="BR62" s="246"/>
      <c r="BS62" s="246"/>
      <c r="BT62" s="246"/>
      <c r="BU62" s="246"/>
      <c r="BV62" s="246"/>
      <c r="BW62" s="246"/>
      <c r="BX62" s="246"/>
      <c r="BY62" s="246"/>
      <c r="BZ62" s="246"/>
      <c r="CA62" s="246"/>
      <c r="CB62" s="246"/>
      <c r="CC62" s="246"/>
      <c r="CD62" s="246"/>
      <c r="CE62" s="246"/>
    </row>
    <row r="63" spans="1:83" s="246" customFormat="1" ht="40.5" hidden="1" customHeight="1">
      <c r="A63" s="238" t="s">
        <v>160</v>
      </c>
      <c r="B63" s="944" t="s">
        <v>161</v>
      </c>
      <c r="C63" s="252" t="s">
        <v>97</v>
      </c>
      <c r="D63" s="344">
        <v>0</v>
      </c>
      <c r="E63" s="252" t="s">
        <v>97</v>
      </c>
      <c r="F63" s="344">
        <v>0</v>
      </c>
      <c r="G63" s="252" t="s">
        <v>97</v>
      </c>
      <c r="H63" s="344">
        <v>0</v>
      </c>
      <c r="I63" s="252" t="s">
        <v>97</v>
      </c>
      <c r="J63" s="344">
        <v>0</v>
      </c>
      <c r="K63" s="252" t="s">
        <v>97</v>
      </c>
      <c r="L63" s="344">
        <v>0</v>
      </c>
      <c r="M63" s="252" t="s">
        <v>97</v>
      </c>
      <c r="N63" s="344">
        <v>0</v>
      </c>
      <c r="O63" s="252" t="s">
        <v>97</v>
      </c>
      <c r="P63" s="344">
        <v>0</v>
      </c>
      <c r="Q63" s="252" t="s">
        <v>97</v>
      </c>
      <c r="R63" s="344">
        <v>0</v>
      </c>
      <c r="S63" s="252" t="s">
        <v>97</v>
      </c>
      <c r="T63" s="344">
        <v>0</v>
      </c>
      <c r="U63" s="252" t="s">
        <v>97</v>
      </c>
      <c r="V63" s="344">
        <v>0</v>
      </c>
      <c r="W63" s="252" t="s">
        <v>97</v>
      </c>
      <c r="X63" s="344">
        <v>0</v>
      </c>
      <c r="Y63" s="344" t="s">
        <v>97</v>
      </c>
      <c r="Z63" s="344">
        <v>0</v>
      </c>
      <c r="AA63" s="252" t="s">
        <v>97</v>
      </c>
      <c r="AB63" s="344">
        <v>0</v>
      </c>
      <c r="AC63" s="252" t="s">
        <v>97</v>
      </c>
      <c r="AD63" s="344">
        <v>0</v>
      </c>
      <c r="AE63" s="252" t="s">
        <v>97</v>
      </c>
      <c r="AF63" s="344">
        <v>0</v>
      </c>
      <c r="AG63" s="252" t="s">
        <v>97</v>
      </c>
      <c r="AH63" s="344">
        <v>0</v>
      </c>
      <c r="AI63" s="252" t="s">
        <v>97</v>
      </c>
      <c r="AJ63" s="344">
        <v>0</v>
      </c>
      <c r="AK63" s="252" t="s">
        <v>97</v>
      </c>
      <c r="AL63" s="252" t="s">
        <v>97</v>
      </c>
      <c r="AM63" s="252" t="s">
        <v>97</v>
      </c>
      <c r="AN63" s="344">
        <v>0</v>
      </c>
      <c r="AO63" s="252" t="s">
        <v>97</v>
      </c>
      <c r="AP63" s="344">
        <v>0</v>
      </c>
      <c r="AQ63" s="252" t="s">
        <v>97</v>
      </c>
      <c r="AR63" s="344">
        <v>0</v>
      </c>
      <c r="AS63" s="252" t="s">
        <v>97</v>
      </c>
      <c r="AT63" s="344">
        <v>0</v>
      </c>
      <c r="AU63" s="252" t="s">
        <v>97</v>
      </c>
      <c r="AV63" s="344">
        <v>0</v>
      </c>
      <c r="AW63" s="252" t="s">
        <v>97</v>
      </c>
      <c r="AX63" s="344">
        <v>0</v>
      </c>
      <c r="AY63" s="252" t="s">
        <v>97</v>
      </c>
      <c r="AZ63" s="344">
        <v>0</v>
      </c>
      <c r="BA63" s="344" t="s">
        <v>97</v>
      </c>
      <c r="BB63" s="344">
        <v>0</v>
      </c>
      <c r="BC63" s="252" t="s">
        <v>97</v>
      </c>
    </row>
    <row r="64" spans="1:83" s="246" customFormat="1" ht="42.75" hidden="1" customHeight="1">
      <c r="A64" s="238" t="s">
        <v>163</v>
      </c>
      <c r="B64" s="944" t="s">
        <v>164</v>
      </c>
      <c r="C64" s="252" t="s">
        <v>97</v>
      </c>
      <c r="D64" s="344">
        <v>0</v>
      </c>
      <c r="E64" s="252" t="s">
        <v>97</v>
      </c>
      <c r="F64" s="344">
        <v>0</v>
      </c>
      <c r="G64" s="252" t="s">
        <v>97</v>
      </c>
      <c r="H64" s="344">
        <v>0</v>
      </c>
      <c r="I64" s="252" t="s">
        <v>97</v>
      </c>
      <c r="J64" s="344">
        <v>0</v>
      </c>
      <c r="K64" s="252" t="s">
        <v>97</v>
      </c>
      <c r="L64" s="344">
        <v>0</v>
      </c>
      <c r="M64" s="252" t="s">
        <v>97</v>
      </c>
      <c r="N64" s="344">
        <v>0</v>
      </c>
      <c r="O64" s="252" t="s">
        <v>97</v>
      </c>
      <c r="P64" s="344">
        <v>0</v>
      </c>
      <c r="Q64" s="252" t="s">
        <v>97</v>
      </c>
      <c r="R64" s="344">
        <v>0</v>
      </c>
      <c r="S64" s="252" t="s">
        <v>97</v>
      </c>
      <c r="T64" s="344">
        <v>0</v>
      </c>
      <c r="U64" s="252" t="s">
        <v>97</v>
      </c>
      <c r="V64" s="344">
        <v>0</v>
      </c>
      <c r="W64" s="252" t="s">
        <v>97</v>
      </c>
      <c r="X64" s="344">
        <v>0</v>
      </c>
      <c r="Y64" s="344" t="s">
        <v>97</v>
      </c>
      <c r="Z64" s="344">
        <v>0</v>
      </c>
      <c r="AA64" s="252" t="s">
        <v>97</v>
      </c>
      <c r="AB64" s="344">
        <v>0</v>
      </c>
      <c r="AC64" s="252" t="s">
        <v>97</v>
      </c>
      <c r="AD64" s="344">
        <v>0</v>
      </c>
      <c r="AE64" s="252" t="s">
        <v>97</v>
      </c>
      <c r="AF64" s="344">
        <v>0</v>
      </c>
      <c r="AG64" s="252" t="s">
        <v>97</v>
      </c>
      <c r="AH64" s="344">
        <v>0</v>
      </c>
      <c r="AI64" s="252" t="s">
        <v>97</v>
      </c>
      <c r="AJ64" s="344">
        <v>0</v>
      </c>
      <c r="AK64" s="252" t="s">
        <v>97</v>
      </c>
      <c r="AL64" s="252" t="s">
        <v>97</v>
      </c>
      <c r="AM64" s="252" t="s">
        <v>97</v>
      </c>
      <c r="AN64" s="344">
        <v>0</v>
      </c>
      <c r="AO64" s="252" t="s">
        <v>97</v>
      </c>
      <c r="AP64" s="344">
        <v>0</v>
      </c>
      <c r="AQ64" s="252" t="s">
        <v>97</v>
      </c>
      <c r="AR64" s="344">
        <v>0</v>
      </c>
      <c r="AS64" s="252" t="s">
        <v>97</v>
      </c>
      <c r="AT64" s="344">
        <v>0</v>
      </c>
      <c r="AU64" s="252" t="s">
        <v>97</v>
      </c>
      <c r="AV64" s="344">
        <v>0</v>
      </c>
      <c r="AW64" s="252" t="s">
        <v>97</v>
      </c>
      <c r="AX64" s="344">
        <v>0</v>
      </c>
      <c r="AY64" s="252" t="s">
        <v>97</v>
      </c>
      <c r="AZ64" s="344">
        <v>0</v>
      </c>
      <c r="BA64" s="344" t="s">
        <v>97</v>
      </c>
      <c r="BB64" s="344">
        <v>0</v>
      </c>
      <c r="BC64" s="252" t="s">
        <v>97</v>
      </c>
    </row>
    <row r="65" spans="1:256" s="246" customFormat="1" ht="43.35" hidden="1" customHeight="1">
      <c r="A65" s="238" t="s">
        <v>165</v>
      </c>
      <c r="B65" s="944" t="s">
        <v>166</v>
      </c>
      <c r="C65" s="252" t="s">
        <v>97</v>
      </c>
      <c r="D65" s="344">
        <v>0</v>
      </c>
      <c r="E65" s="252" t="s">
        <v>97</v>
      </c>
      <c r="F65" s="344">
        <v>0</v>
      </c>
      <c r="G65" s="252" t="s">
        <v>97</v>
      </c>
      <c r="H65" s="344">
        <v>0</v>
      </c>
      <c r="I65" s="252" t="s">
        <v>97</v>
      </c>
      <c r="J65" s="344">
        <v>0</v>
      </c>
      <c r="K65" s="252" t="s">
        <v>97</v>
      </c>
      <c r="L65" s="344">
        <v>0</v>
      </c>
      <c r="M65" s="252" t="s">
        <v>97</v>
      </c>
      <c r="N65" s="344">
        <v>0</v>
      </c>
      <c r="O65" s="252" t="s">
        <v>97</v>
      </c>
      <c r="P65" s="344">
        <v>0</v>
      </c>
      <c r="Q65" s="252" t="s">
        <v>97</v>
      </c>
      <c r="R65" s="344">
        <v>0</v>
      </c>
      <c r="S65" s="252" t="s">
        <v>97</v>
      </c>
      <c r="T65" s="344">
        <v>0</v>
      </c>
      <c r="U65" s="252" t="s">
        <v>97</v>
      </c>
      <c r="V65" s="344">
        <v>0</v>
      </c>
      <c r="W65" s="252" t="s">
        <v>97</v>
      </c>
      <c r="X65" s="344">
        <v>0</v>
      </c>
      <c r="Y65" s="344" t="s">
        <v>97</v>
      </c>
      <c r="Z65" s="344">
        <v>0</v>
      </c>
      <c r="AA65" s="252" t="s">
        <v>97</v>
      </c>
      <c r="AB65" s="344">
        <v>0</v>
      </c>
      <c r="AC65" s="252" t="s">
        <v>97</v>
      </c>
      <c r="AD65" s="344">
        <v>0</v>
      </c>
      <c r="AE65" s="252" t="s">
        <v>97</v>
      </c>
      <c r="AF65" s="344">
        <v>0</v>
      </c>
      <c r="AG65" s="252" t="s">
        <v>97</v>
      </c>
      <c r="AH65" s="344">
        <v>0</v>
      </c>
      <c r="AI65" s="252" t="s">
        <v>97</v>
      </c>
      <c r="AJ65" s="344">
        <v>0</v>
      </c>
      <c r="AK65" s="252" t="s">
        <v>97</v>
      </c>
      <c r="AL65" s="252" t="s">
        <v>97</v>
      </c>
      <c r="AM65" s="252" t="s">
        <v>97</v>
      </c>
      <c r="AN65" s="344">
        <v>0</v>
      </c>
      <c r="AO65" s="252" t="s">
        <v>97</v>
      </c>
      <c r="AP65" s="344">
        <v>0</v>
      </c>
      <c r="AQ65" s="252" t="s">
        <v>97</v>
      </c>
      <c r="AR65" s="344">
        <v>0</v>
      </c>
      <c r="AS65" s="252" t="s">
        <v>97</v>
      </c>
      <c r="AT65" s="344">
        <v>0</v>
      </c>
      <c r="AU65" s="252" t="s">
        <v>97</v>
      </c>
      <c r="AV65" s="344">
        <v>0</v>
      </c>
      <c r="AW65" s="252" t="s">
        <v>97</v>
      </c>
      <c r="AX65" s="344">
        <v>0</v>
      </c>
      <c r="AY65" s="252" t="s">
        <v>97</v>
      </c>
      <c r="AZ65" s="344">
        <v>0</v>
      </c>
      <c r="BA65" s="344" t="s">
        <v>97</v>
      </c>
      <c r="BB65" s="344">
        <v>0</v>
      </c>
      <c r="BC65" s="252" t="s">
        <v>97</v>
      </c>
    </row>
    <row r="66" spans="1:256" s="246" customFormat="1" ht="46.15" hidden="1" customHeight="1">
      <c r="A66" s="238" t="s">
        <v>167</v>
      </c>
      <c r="B66" s="944" t="s">
        <v>168</v>
      </c>
      <c r="C66" s="252" t="s">
        <v>97</v>
      </c>
      <c r="D66" s="344">
        <v>0</v>
      </c>
      <c r="E66" s="252" t="s">
        <v>97</v>
      </c>
      <c r="F66" s="344">
        <v>0</v>
      </c>
      <c r="G66" s="252" t="s">
        <v>97</v>
      </c>
      <c r="H66" s="344">
        <v>0</v>
      </c>
      <c r="I66" s="252" t="s">
        <v>97</v>
      </c>
      <c r="J66" s="344">
        <v>0</v>
      </c>
      <c r="K66" s="252" t="s">
        <v>97</v>
      </c>
      <c r="L66" s="344">
        <v>0</v>
      </c>
      <c r="M66" s="252" t="s">
        <v>97</v>
      </c>
      <c r="N66" s="344">
        <v>0</v>
      </c>
      <c r="O66" s="252" t="s">
        <v>97</v>
      </c>
      <c r="P66" s="344">
        <v>0</v>
      </c>
      <c r="Q66" s="252" t="s">
        <v>97</v>
      </c>
      <c r="R66" s="344">
        <v>0</v>
      </c>
      <c r="S66" s="252" t="s">
        <v>97</v>
      </c>
      <c r="T66" s="344">
        <v>0</v>
      </c>
      <c r="U66" s="252" t="s">
        <v>97</v>
      </c>
      <c r="V66" s="344">
        <v>0</v>
      </c>
      <c r="W66" s="252" t="s">
        <v>97</v>
      </c>
      <c r="X66" s="344">
        <v>0</v>
      </c>
      <c r="Y66" s="344" t="s">
        <v>97</v>
      </c>
      <c r="Z66" s="344">
        <v>0</v>
      </c>
      <c r="AA66" s="252" t="s">
        <v>97</v>
      </c>
      <c r="AB66" s="344">
        <v>0</v>
      </c>
      <c r="AC66" s="252" t="s">
        <v>97</v>
      </c>
      <c r="AD66" s="344">
        <v>0</v>
      </c>
      <c r="AE66" s="252" t="s">
        <v>97</v>
      </c>
      <c r="AF66" s="344">
        <v>0</v>
      </c>
      <c r="AG66" s="252" t="s">
        <v>97</v>
      </c>
      <c r="AH66" s="344">
        <v>0</v>
      </c>
      <c r="AI66" s="252" t="s">
        <v>97</v>
      </c>
      <c r="AJ66" s="344">
        <v>0</v>
      </c>
      <c r="AK66" s="252" t="s">
        <v>97</v>
      </c>
      <c r="AL66" s="252" t="s">
        <v>97</v>
      </c>
      <c r="AM66" s="252" t="s">
        <v>97</v>
      </c>
      <c r="AN66" s="344">
        <v>0</v>
      </c>
      <c r="AO66" s="252" t="s">
        <v>97</v>
      </c>
      <c r="AP66" s="344">
        <v>0</v>
      </c>
      <c r="AQ66" s="252" t="s">
        <v>97</v>
      </c>
      <c r="AR66" s="344">
        <v>0</v>
      </c>
      <c r="AS66" s="252" t="s">
        <v>97</v>
      </c>
      <c r="AT66" s="344">
        <v>0</v>
      </c>
      <c r="AU66" s="252" t="s">
        <v>97</v>
      </c>
      <c r="AV66" s="344">
        <v>0</v>
      </c>
      <c r="AW66" s="252" t="s">
        <v>97</v>
      </c>
      <c r="AX66" s="344">
        <v>0</v>
      </c>
      <c r="AY66" s="252" t="s">
        <v>97</v>
      </c>
      <c r="AZ66" s="344">
        <v>0</v>
      </c>
      <c r="BA66" s="344" t="s">
        <v>97</v>
      </c>
      <c r="BB66" s="344">
        <v>0</v>
      </c>
      <c r="BC66" s="252" t="s">
        <v>97</v>
      </c>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c r="EA66" s="288"/>
      <c r="EB66" s="288"/>
      <c r="EC66" s="288"/>
      <c r="ED66" s="288"/>
      <c r="EE66" s="288"/>
      <c r="EF66" s="288"/>
      <c r="EG66" s="288"/>
      <c r="EH66" s="288"/>
      <c r="EI66" s="288"/>
      <c r="EJ66" s="288"/>
      <c r="EK66" s="288"/>
      <c r="EL66" s="288"/>
      <c r="EM66" s="288"/>
      <c r="EN66" s="288"/>
      <c r="EO66" s="288"/>
      <c r="EP66" s="288"/>
      <c r="EQ66" s="288"/>
      <c r="ER66" s="288"/>
      <c r="ES66" s="288"/>
      <c r="ET66" s="288"/>
      <c r="EU66" s="288"/>
      <c r="EV66" s="288"/>
      <c r="EW66" s="288"/>
      <c r="EX66" s="288"/>
      <c r="EY66" s="288"/>
      <c r="EZ66" s="288"/>
      <c r="FA66" s="288"/>
      <c r="FB66" s="288"/>
      <c r="FC66" s="288"/>
      <c r="FD66" s="288"/>
      <c r="FE66" s="288"/>
      <c r="FF66" s="288"/>
      <c r="FG66" s="288"/>
      <c r="FH66" s="288"/>
      <c r="FI66" s="288"/>
      <c r="FJ66" s="288"/>
      <c r="FK66" s="288"/>
      <c r="FL66" s="288"/>
      <c r="FM66" s="288"/>
      <c r="FN66" s="288"/>
      <c r="FO66" s="288"/>
      <c r="FP66" s="288"/>
      <c r="FQ66" s="288"/>
      <c r="FR66" s="288"/>
      <c r="FS66" s="288"/>
      <c r="FT66" s="288"/>
      <c r="FU66" s="288"/>
      <c r="FV66" s="288"/>
      <c r="FW66" s="288"/>
      <c r="FX66" s="288"/>
      <c r="FY66" s="288"/>
      <c r="FZ66" s="288"/>
      <c r="GA66" s="288"/>
      <c r="GB66" s="288"/>
      <c r="GC66" s="288"/>
      <c r="GD66" s="288"/>
      <c r="GE66" s="288"/>
      <c r="GF66" s="288"/>
      <c r="GG66" s="288"/>
      <c r="GH66" s="288"/>
      <c r="GI66" s="288"/>
      <c r="GJ66" s="288"/>
      <c r="GK66" s="288"/>
      <c r="GL66" s="288"/>
      <c r="GM66" s="288"/>
      <c r="GN66" s="288"/>
      <c r="GO66" s="288"/>
      <c r="GP66" s="288"/>
      <c r="GQ66" s="288"/>
      <c r="GR66" s="288"/>
      <c r="GS66" s="288"/>
      <c r="GT66" s="288"/>
      <c r="GU66" s="288"/>
      <c r="GV66" s="288"/>
      <c r="GW66" s="288"/>
      <c r="GX66" s="288"/>
      <c r="GY66" s="288"/>
      <c r="GZ66" s="288"/>
      <c r="HA66" s="288"/>
      <c r="HB66" s="288"/>
      <c r="HC66" s="288"/>
      <c r="HD66" s="288"/>
      <c r="HE66" s="288"/>
      <c r="HF66" s="288"/>
      <c r="HG66" s="288"/>
      <c r="HH66" s="288"/>
      <c r="HI66" s="288"/>
      <c r="HJ66" s="288"/>
      <c r="HK66" s="288"/>
      <c r="HL66" s="288"/>
      <c r="HM66" s="288"/>
      <c r="HN66" s="288"/>
      <c r="HO66" s="288"/>
      <c r="HP66" s="288"/>
      <c r="HQ66" s="288"/>
      <c r="HR66" s="288"/>
      <c r="HS66" s="288"/>
      <c r="HT66" s="288"/>
      <c r="HU66" s="288"/>
      <c r="HV66" s="288"/>
      <c r="HW66" s="288"/>
      <c r="HX66" s="288"/>
      <c r="HY66" s="288"/>
      <c r="HZ66" s="288"/>
      <c r="IA66" s="288"/>
      <c r="IB66" s="288"/>
      <c r="IC66" s="288"/>
      <c r="ID66" s="288"/>
      <c r="IE66" s="288"/>
      <c r="IF66" s="288"/>
      <c r="IG66" s="288"/>
      <c r="IH66" s="288"/>
      <c r="II66" s="288"/>
      <c r="IJ66" s="288"/>
      <c r="IK66" s="288"/>
      <c r="IL66" s="288"/>
      <c r="IM66" s="288"/>
      <c r="IN66" s="288"/>
      <c r="IO66" s="288"/>
      <c r="IP66" s="288"/>
      <c r="IQ66" s="288"/>
      <c r="IR66" s="288"/>
      <c r="IS66" s="288"/>
      <c r="IT66" s="288"/>
      <c r="IU66" s="288"/>
      <c r="IV66" s="288"/>
    </row>
    <row r="67" spans="1:256" s="246" customFormat="1" ht="44.85" hidden="1" customHeight="1">
      <c r="A67" s="238" t="s">
        <v>169</v>
      </c>
      <c r="B67" s="944" t="s">
        <v>170</v>
      </c>
      <c r="C67" s="252" t="s">
        <v>97</v>
      </c>
      <c r="D67" s="344">
        <v>0</v>
      </c>
      <c r="E67" s="252" t="s">
        <v>97</v>
      </c>
      <c r="F67" s="344">
        <v>0</v>
      </c>
      <c r="G67" s="252" t="s">
        <v>97</v>
      </c>
      <c r="H67" s="344">
        <v>0</v>
      </c>
      <c r="I67" s="252" t="s">
        <v>97</v>
      </c>
      <c r="J67" s="344">
        <v>0</v>
      </c>
      <c r="K67" s="252" t="s">
        <v>97</v>
      </c>
      <c r="L67" s="344">
        <v>0</v>
      </c>
      <c r="M67" s="252" t="s">
        <v>97</v>
      </c>
      <c r="N67" s="344">
        <v>0</v>
      </c>
      <c r="O67" s="252" t="s">
        <v>97</v>
      </c>
      <c r="P67" s="344">
        <v>0</v>
      </c>
      <c r="Q67" s="252" t="s">
        <v>97</v>
      </c>
      <c r="R67" s="344">
        <v>0</v>
      </c>
      <c r="S67" s="252" t="s">
        <v>97</v>
      </c>
      <c r="T67" s="344">
        <v>0</v>
      </c>
      <c r="U67" s="252" t="s">
        <v>97</v>
      </c>
      <c r="V67" s="344">
        <v>0</v>
      </c>
      <c r="W67" s="252" t="s">
        <v>97</v>
      </c>
      <c r="X67" s="344">
        <f>0</f>
        <v>0</v>
      </c>
      <c r="Y67" s="344" t="s">
        <v>97</v>
      </c>
      <c r="Z67" s="344">
        <v>0</v>
      </c>
      <c r="AA67" s="252" t="s">
        <v>97</v>
      </c>
      <c r="AB67" s="344">
        <v>0</v>
      </c>
      <c r="AC67" s="252" t="s">
        <v>97</v>
      </c>
      <c r="AD67" s="344">
        <v>0</v>
      </c>
      <c r="AE67" s="252" t="s">
        <v>97</v>
      </c>
      <c r="AF67" s="344">
        <v>0</v>
      </c>
      <c r="AG67" s="252" t="s">
        <v>97</v>
      </c>
      <c r="AH67" s="344">
        <v>0</v>
      </c>
      <c r="AI67" s="252" t="s">
        <v>97</v>
      </c>
      <c r="AJ67" s="344">
        <v>0</v>
      </c>
      <c r="AK67" s="252" t="s">
        <v>97</v>
      </c>
      <c r="AL67" s="252" t="s">
        <v>97</v>
      </c>
      <c r="AM67" s="252" t="s">
        <v>97</v>
      </c>
      <c r="AN67" s="344">
        <v>0</v>
      </c>
      <c r="AO67" s="252" t="s">
        <v>97</v>
      </c>
      <c r="AP67" s="344">
        <v>0</v>
      </c>
      <c r="AQ67" s="252" t="s">
        <v>97</v>
      </c>
      <c r="AR67" s="344">
        <v>0</v>
      </c>
      <c r="AS67" s="252" t="s">
        <v>97</v>
      </c>
      <c r="AT67" s="344">
        <v>0</v>
      </c>
      <c r="AU67" s="252" t="s">
        <v>97</v>
      </c>
      <c r="AV67" s="344">
        <v>0</v>
      </c>
      <c r="AW67" s="252" t="s">
        <v>97</v>
      </c>
      <c r="AX67" s="344">
        <v>0</v>
      </c>
      <c r="AY67" s="252" t="s">
        <v>97</v>
      </c>
      <c r="AZ67" s="344">
        <v>0</v>
      </c>
      <c r="BA67" s="344" t="s">
        <v>97</v>
      </c>
      <c r="BB67" s="344">
        <v>0</v>
      </c>
      <c r="BC67" s="252" t="s">
        <v>97</v>
      </c>
    </row>
    <row r="68" spans="1:256" s="246" customFormat="1" ht="51.6" hidden="1" customHeight="1">
      <c r="A68" s="238" t="s">
        <v>171</v>
      </c>
      <c r="B68" s="944" t="s">
        <v>172</v>
      </c>
      <c r="C68" s="252" t="s">
        <v>97</v>
      </c>
      <c r="D68" s="344">
        <v>0</v>
      </c>
      <c r="E68" s="252" t="s">
        <v>97</v>
      </c>
      <c r="F68" s="344">
        <v>0</v>
      </c>
      <c r="G68" s="252" t="s">
        <v>97</v>
      </c>
      <c r="H68" s="344">
        <v>0</v>
      </c>
      <c r="I68" s="252" t="s">
        <v>97</v>
      </c>
      <c r="J68" s="344">
        <v>0</v>
      </c>
      <c r="K68" s="252" t="s">
        <v>97</v>
      </c>
      <c r="L68" s="344">
        <v>0</v>
      </c>
      <c r="M68" s="252" t="s">
        <v>97</v>
      </c>
      <c r="N68" s="344">
        <v>0</v>
      </c>
      <c r="O68" s="252" t="s">
        <v>97</v>
      </c>
      <c r="P68" s="344">
        <v>0</v>
      </c>
      <c r="Q68" s="252" t="s">
        <v>97</v>
      </c>
      <c r="R68" s="344">
        <v>0</v>
      </c>
      <c r="S68" s="252" t="s">
        <v>97</v>
      </c>
      <c r="T68" s="344">
        <v>0</v>
      </c>
      <c r="U68" s="252" t="s">
        <v>97</v>
      </c>
      <c r="V68" s="344">
        <v>0</v>
      </c>
      <c r="W68" s="252" t="s">
        <v>97</v>
      </c>
      <c r="X68" s="344">
        <v>0</v>
      </c>
      <c r="Y68" s="344" t="s">
        <v>97</v>
      </c>
      <c r="Z68" s="344">
        <v>0</v>
      </c>
      <c r="AA68" s="252" t="s">
        <v>97</v>
      </c>
      <c r="AB68" s="344">
        <v>0</v>
      </c>
      <c r="AC68" s="252" t="s">
        <v>97</v>
      </c>
      <c r="AD68" s="344">
        <v>0</v>
      </c>
      <c r="AE68" s="252" t="s">
        <v>97</v>
      </c>
      <c r="AF68" s="344">
        <v>0</v>
      </c>
      <c r="AG68" s="252" t="s">
        <v>97</v>
      </c>
      <c r="AH68" s="344">
        <v>0</v>
      </c>
      <c r="AI68" s="252" t="s">
        <v>97</v>
      </c>
      <c r="AJ68" s="344">
        <v>0</v>
      </c>
      <c r="AK68" s="252" t="s">
        <v>97</v>
      </c>
      <c r="AL68" s="252" t="s">
        <v>97</v>
      </c>
      <c r="AM68" s="252" t="s">
        <v>97</v>
      </c>
      <c r="AN68" s="344">
        <v>0</v>
      </c>
      <c r="AO68" s="252" t="s">
        <v>97</v>
      </c>
      <c r="AP68" s="344">
        <v>0</v>
      </c>
      <c r="AQ68" s="252" t="s">
        <v>97</v>
      </c>
      <c r="AR68" s="344">
        <v>0</v>
      </c>
      <c r="AS68" s="252" t="s">
        <v>97</v>
      </c>
      <c r="AT68" s="344">
        <v>0</v>
      </c>
      <c r="AU68" s="252" t="s">
        <v>97</v>
      </c>
      <c r="AV68" s="344">
        <v>0</v>
      </c>
      <c r="AW68" s="252" t="s">
        <v>97</v>
      </c>
      <c r="AX68" s="344">
        <v>0</v>
      </c>
      <c r="AY68" s="252" t="s">
        <v>97</v>
      </c>
      <c r="AZ68" s="344">
        <v>0</v>
      </c>
      <c r="BA68" s="344" t="s">
        <v>97</v>
      </c>
      <c r="BB68" s="344">
        <v>0</v>
      </c>
      <c r="BC68" s="252" t="s">
        <v>97</v>
      </c>
    </row>
    <row r="69" spans="1:256" s="246" customFormat="1" ht="31.5" hidden="1">
      <c r="A69" s="238" t="s">
        <v>173</v>
      </c>
      <c r="B69" s="944" t="s">
        <v>174</v>
      </c>
      <c r="C69" s="252" t="s">
        <v>97</v>
      </c>
      <c r="D69" s="344">
        <v>0</v>
      </c>
      <c r="E69" s="252" t="s">
        <v>97</v>
      </c>
      <c r="F69" s="344">
        <v>0</v>
      </c>
      <c r="G69" s="252" t="s">
        <v>97</v>
      </c>
      <c r="H69" s="344">
        <v>0</v>
      </c>
      <c r="I69" s="252" t="s">
        <v>97</v>
      </c>
      <c r="J69" s="344">
        <v>0</v>
      </c>
      <c r="K69" s="252" t="s">
        <v>97</v>
      </c>
      <c r="L69" s="344">
        <v>0</v>
      </c>
      <c r="M69" s="252" t="s">
        <v>97</v>
      </c>
      <c r="N69" s="344">
        <v>0</v>
      </c>
      <c r="O69" s="252" t="s">
        <v>97</v>
      </c>
      <c r="P69" s="344">
        <v>0</v>
      </c>
      <c r="Q69" s="252" t="s">
        <v>97</v>
      </c>
      <c r="R69" s="344">
        <v>0</v>
      </c>
      <c r="S69" s="252" t="s">
        <v>97</v>
      </c>
      <c r="T69" s="344">
        <v>0</v>
      </c>
      <c r="U69" s="252" t="s">
        <v>97</v>
      </c>
      <c r="V69" s="344">
        <v>0</v>
      </c>
      <c r="W69" s="252" t="s">
        <v>97</v>
      </c>
      <c r="X69" s="344">
        <v>0</v>
      </c>
      <c r="Y69" s="344" t="s">
        <v>97</v>
      </c>
      <c r="Z69" s="344">
        <v>0</v>
      </c>
      <c r="AA69" s="252" t="s">
        <v>97</v>
      </c>
      <c r="AB69" s="344">
        <v>0</v>
      </c>
      <c r="AC69" s="252" t="s">
        <v>97</v>
      </c>
      <c r="AD69" s="344">
        <v>0</v>
      </c>
      <c r="AE69" s="252" t="s">
        <v>97</v>
      </c>
      <c r="AF69" s="344">
        <v>0</v>
      </c>
      <c r="AG69" s="252" t="s">
        <v>97</v>
      </c>
      <c r="AH69" s="344">
        <v>0</v>
      </c>
      <c r="AI69" s="252" t="s">
        <v>97</v>
      </c>
      <c r="AJ69" s="344">
        <v>0</v>
      </c>
      <c r="AK69" s="252" t="s">
        <v>97</v>
      </c>
      <c r="AL69" s="252" t="s">
        <v>97</v>
      </c>
      <c r="AM69" s="252" t="s">
        <v>97</v>
      </c>
      <c r="AN69" s="344">
        <v>0</v>
      </c>
      <c r="AO69" s="252" t="s">
        <v>97</v>
      </c>
      <c r="AP69" s="344">
        <v>0</v>
      </c>
      <c r="AQ69" s="252" t="s">
        <v>97</v>
      </c>
      <c r="AR69" s="344">
        <v>0</v>
      </c>
      <c r="AS69" s="252" t="s">
        <v>97</v>
      </c>
      <c r="AT69" s="344">
        <v>0</v>
      </c>
      <c r="AU69" s="252" t="s">
        <v>97</v>
      </c>
      <c r="AV69" s="344">
        <v>0</v>
      </c>
      <c r="AW69" s="252" t="s">
        <v>97</v>
      </c>
      <c r="AX69" s="344">
        <v>0</v>
      </c>
      <c r="AY69" s="252" t="s">
        <v>97</v>
      </c>
      <c r="AZ69" s="344">
        <v>0</v>
      </c>
      <c r="BA69" s="344" t="s">
        <v>97</v>
      </c>
      <c r="BB69" s="344">
        <v>0</v>
      </c>
      <c r="BC69" s="252" t="s">
        <v>97</v>
      </c>
    </row>
    <row r="70" spans="1:256" s="246" customFormat="1" ht="45" hidden="1" customHeight="1">
      <c r="A70" s="238" t="s">
        <v>175</v>
      </c>
      <c r="B70" s="944" t="s">
        <v>176</v>
      </c>
      <c r="C70" s="252" t="s">
        <v>97</v>
      </c>
      <c r="D70" s="344">
        <v>0</v>
      </c>
      <c r="E70" s="252" t="s">
        <v>97</v>
      </c>
      <c r="F70" s="344">
        <v>0</v>
      </c>
      <c r="G70" s="252" t="s">
        <v>97</v>
      </c>
      <c r="H70" s="344">
        <v>0</v>
      </c>
      <c r="I70" s="252" t="s">
        <v>97</v>
      </c>
      <c r="J70" s="344">
        <v>0</v>
      </c>
      <c r="K70" s="252" t="s">
        <v>97</v>
      </c>
      <c r="L70" s="344">
        <v>0</v>
      </c>
      <c r="M70" s="252" t="s">
        <v>97</v>
      </c>
      <c r="N70" s="344">
        <v>0</v>
      </c>
      <c r="O70" s="252" t="s">
        <v>97</v>
      </c>
      <c r="P70" s="344">
        <v>0</v>
      </c>
      <c r="Q70" s="252" t="s">
        <v>97</v>
      </c>
      <c r="R70" s="344">
        <v>0</v>
      </c>
      <c r="S70" s="252" t="s">
        <v>97</v>
      </c>
      <c r="T70" s="344">
        <v>0</v>
      </c>
      <c r="U70" s="252" t="s">
        <v>97</v>
      </c>
      <c r="V70" s="344">
        <v>0</v>
      </c>
      <c r="W70" s="252" t="s">
        <v>97</v>
      </c>
      <c r="X70" s="344">
        <v>0</v>
      </c>
      <c r="Y70" s="344" t="s">
        <v>97</v>
      </c>
      <c r="Z70" s="344">
        <v>0</v>
      </c>
      <c r="AA70" s="252" t="s">
        <v>97</v>
      </c>
      <c r="AB70" s="344">
        <v>0</v>
      </c>
      <c r="AC70" s="252" t="s">
        <v>97</v>
      </c>
      <c r="AD70" s="344">
        <v>0</v>
      </c>
      <c r="AE70" s="252" t="s">
        <v>97</v>
      </c>
      <c r="AF70" s="344">
        <v>0</v>
      </c>
      <c r="AG70" s="252" t="s">
        <v>97</v>
      </c>
      <c r="AH70" s="344">
        <v>0</v>
      </c>
      <c r="AI70" s="252" t="s">
        <v>97</v>
      </c>
      <c r="AJ70" s="344">
        <v>0</v>
      </c>
      <c r="AK70" s="252" t="s">
        <v>97</v>
      </c>
      <c r="AL70" s="252" t="s">
        <v>97</v>
      </c>
      <c r="AM70" s="252" t="s">
        <v>97</v>
      </c>
      <c r="AN70" s="344">
        <v>0</v>
      </c>
      <c r="AO70" s="252" t="s">
        <v>97</v>
      </c>
      <c r="AP70" s="344">
        <v>0</v>
      </c>
      <c r="AQ70" s="252" t="s">
        <v>97</v>
      </c>
      <c r="AR70" s="344">
        <v>0</v>
      </c>
      <c r="AS70" s="252" t="s">
        <v>97</v>
      </c>
      <c r="AT70" s="344">
        <v>0</v>
      </c>
      <c r="AU70" s="252" t="s">
        <v>97</v>
      </c>
      <c r="AV70" s="344">
        <v>0</v>
      </c>
      <c r="AW70" s="252" t="s">
        <v>97</v>
      </c>
      <c r="AX70" s="344">
        <v>0</v>
      </c>
      <c r="AY70" s="252" t="s">
        <v>97</v>
      </c>
      <c r="AZ70" s="344">
        <v>0</v>
      </c>
      <c r="BA70" s="344" t="s">
        <v>97</v>
      </c>
      <c r="BB70" s="344">
        <v>0</v>
      </c>
      <c r="BC70" s="252" t="s">
        <v>97</v>
      </c>
    </row>
    <row r="71" spans="1:256" s="246" customFormat="1" ht="47.25" hidden="1" customHeight="1">
      <c r="A71" s="238" t="s">
        <v>177</v>
      </c>
      <c r="B71" s="944" t="s">
        <v>178</v>
      </c>
      <c r="C71" s="252" t="s">
        <v>97</v>
      </c>
      <c r="D71" s="344">
        <v>0</v>
      </c>
      <c r="E71" s="252" t="s">
        <v>97</v>
      </c>
      <c r="F71" s="344">
        <v>0</v>
      </c>
      <c r="G71" s="252" t="s">
        <v>97</v>
      </c>
      <c r="H71" s="344">
        <v>0</v>
      </c>
      <c r="I71" s="252" t="s">
        <v>97</v>
      </c>
      <c r="J71" s="344">
        <v>0</v>
      </c>
      <c r="K71" s="252" t="s">
        <v>97</v>
      </c>
      <c r="L71" s="344">
        <v>0</v>
      </c>
      <c r="M71" s="252" t="s">
        <v>97</v>
      </c>
      <c r="N71" s="344">
        <v>0</v>
      </c>
      <c r="O71" s="252" t="s">
        <v>97</v>
      </c>
      <c r="P71" s="344">
        <v>0</v>
      </c>
      <c r="Q71" s="252" t="s">
        <v>97</v>
      </c>
      <c r="R71" s="344">
        <v>0</v>
      </c>
      <c r="S71" s="252" t="s">
        <v>97</v>
      </c>
      <c r="T71" s="344">
        <v>0</v>
      </c>
      <c r="U71" s="252" t="s">
        <v>97</v>
      </c>
      <c r="V71" s="344">
        <v>0</v>
      </c>
      <c r="W71" s="252" t="s">
        <v>97</v>
      </c>
      <c r="X71" s="344">
        <v>0</v>
      </c>
      <c r="Y71" s="344" t="s">
        <v>97</v>
      </c>
      <c r="Z71" s="344">
        <v>0</v>
      </c>
      <c r="AA71" s="252" t="s">
        <v>97</v>
      </c>
      <c r="AB71" s="344">
        <v>0</v>
      </c>
      <c r="AC71" s="252" t="s">
        <v>97</v>
      </c>
      <c r="AD71" s="344">
        <v>0</v>
      </c>
      <c r="AE71" s="252" t="s">
        <v>97</v>
      </c>
      <c r="AF71" s="344">
        <v>0</v>
      </c>
      <c r="AG71" s="252" t="s">
        <v>97</v>
      </c>
      <c r="AH71" s="344">
        <v>0</v>
      </c>
      <c r="AI71" s="252" t="s">
        <v>97</v>
      </c>
      <c r="AJ71" s="344">
        <v>0</v>
      </c>
      <c r="AK71" s="252" t="s">
        <v>97</v>
      </c>
      <c r="AL71" s="252" t="s">
        <v>97</v>
      </c>
      <c r="AM71" s="252" t="s">
        <v>97</v>
      </c>
      <c r="AN71" s="344">
        <v>0</v>
      </c>
      <c r="AO71" s="252" t="s">
        <v>97</v>
      </c>
      <c r="AP71" s="344">
        <v>0</v>
      </c>
      <c r="AQ71" s="252" t="s">
        <v>97</v>
      </c>
      <c r="AR71" s="344">
        <v>0</v>
      </c>
      <c r="AS71" s="252" t="s">
        <v>97</v>
      </c>
      <c r="AT71" s="344">
        <v>0</v>
      </c>
      <c r="AU71" s="252" t="s">
        <v>97</v>
      </c>
      <c r="AV71" s="344">
        <v>0</v>
      </c>
      <c r="AW71" s="252" t="s">
        <v>97</v>
      </c>
      <c r="AX71" s="344">
        <v>0</v>
      </c>
      <c r="AY71" s="252" t="s">
        <v>97</v>
      </c>
      <c r="AZ71" s="344">
        <v>0</v>
      </c>
      <c r="BA71" s="344" t="s">
        <v>97</v>
      </c>
      <c r="BB71" s="344">
        <v>0</v>
      </c>
      <c r="BC71" s="252" t="s">
        <v>97</v>
      </c>
    </row>
    <row r="72" spans="1:256" s="246" customFormat="1" ht="46.35" hidden="1" customHeight="1">
      <c r="A72" s="238" t="s">
        <v>179</v>
      </c>
      <c r="B72" s="944" t="s">
        <v>180</v>
      </c>
      <c r="C72" s="252" t="s">
        <v>97</v>
      </c>
      <c r="D72" s="344">
        <v>0</v>
      </c>
      <c r="E72" s="252" t="s">
        <v>97</v>
      </c>
      <c r="F72" s="344">
        <v>0</v>
      </c>
      <c r="G72" s="252" t="s">
        <v>97</v>
      </c>
      <c r="H72" s="344">
        <v>0</v>
      </c>
      <c r="I72" s="252" t="s">
        <v>97</v>
      </c>
      <c r="J72" s="344">
        <v>0</v>
      </c>
      <c r="K72" s="252" t="s">
        <v>97</v>
      </c>
      <c r="L72" s="344">
        <v>0</v>
      </c>
      <c r="M72" s="252" t="s">
        <v>97</v>
      </c>
      <c r="N72" s="344">
        <v>0</v>
      </c>
      <c r="O72" s="252" t="s">
        <v>97</v>
      </c>
      <c r="P72" s="344">
        <v>0</v>
      </c>
      <c r="Q72" s="252" t="s">
        <v>97</v>
      </c>
      <c r="R72" s="344">
        <v>0</v>
      </c>
      <c r="S72" s="252" t="s">
        <v>97</v>
      </c>
      <c r="T72" s="344">
        <v>0</v>
      </c>
      <c r="U72" s="252" t="s">
        <v>97</v>
      </c>
      <c r="V72" s="344">
        <v>0</v>
      </c>
      <c r="W72" s="252" t="s">
        <v>97</v>
      </c>
      <c r="X72" s="344">
        <v>0</v>
      </c>
      <c r="Y72" s="344" t="s">
        <v>97</v>
      </c>
      <c r="Z72" s="344">
        <v>0</v>
      </c>
      <c r="AA72" s="252" t="s">
        <v>97</v>
      </c>
      <c r="AB72" s="344">
        <v>0</v>
      </c>
      <c r="AC72" s="252" t="s">
        <v>97</v>
      </c>
      <c r="AD72" s="344">
        <v>0</v>
      </c>
      <c r="AE72" s="252" t="s">
        <v>97</v>
      </c>
      <c r="AF72" s="344">
        <v>0</v>
      </c>
      <c r="AG72" s="252" t="s">
        <v>97</v>
      </c>
      <c r="AH72" s="344">
        <v>0</v>
      </c>
      <c r="AI72" s="252" t="s">
        <v>97</v>
      </c>
      <c r="AJ72" s="344">
        <v>0</v>
      </c>
      <c r="AK72" s="252" t="s">
        <v>97</v>
      </c>
      <c r="AL72" s="252" t="s">
        <v>97</v>
      </c>
      <c r="AM72" s="252" t="s">
        <v>97</v>
      </c>
      <c r="AN72" s="344">
        <v>0</v>
      </c>
      <c r="AO72" s="252" t="s">
        <v>97</v>
      </c>
      <c r="AP72" s="344">
        <v>0</v>
      </c>
      <c r="AQ72" s="252" t="s">
        <v>97</v>
      </c>
      <c r="AR72" s="344">
        <v>0</v>
      </c>
      <c r="AS72" s="252" t="s">
        <v>97</v>
      </c>
      <c r="AT72" s="344">
        <v>0</v>
      </c>
      <c r="AU72" s="252" t="s">
        <v>97</v>
      </c>
      <c r="AV72" s="344">
        <v>0</v>
      </c>
      <c r="AW72" s="252" t="s">
        <v>97</v>
      </c>
      <c r="AX72" s="344">
        <v>0</v>
      </c>
      <c r="AY72" s="252" t="s">
        <v>97</v>
      </c>
      <c r="AZ72" s="344">
        <v>0</v>
      </c>
      <c r="BA72" s="344" t="s">
        <v>97</v>
      </c>
      <c r="BB72" s="344">
        <v>0</v>
      </c>
      <c r="BC72" s="252" t="s">
        <v>97</v>
      </c>
    </row>
    <row r="73" spans="1:256" s="347" customFormat="1" ht="58.35" hidden="1" customHeight="1">
      <c r="A73" s="312" t="s">
        <v>181</v>
      </c>
      <c r="B73" s="313" t="s">
        <v>182</v>
      </c>
      <c r="C73" s="319" t="s">
        <v>97</v>
      </c>
      <c r="D73" s="346">
        <v>0</v>
      </c>
      <c r="E73" s="319" t="s">
        <v>97</v>
      </c>
      <c r="F73" s="346">
        <v>0</v>
      </c>
      <c r="G73" s="319" t="s">
        <v>97</v>
      </c>
      <c r="H73" s="346">
        <v>0</v>
      </c>
      <c r="I73" s="319" t="s">
        <v>97</v>
      </c>
      <c r="J73" s="346">
        <v>0</v>
      </c>
      <c r="K73" s="319" t="s">
        <v>97</v>
      </c>
      <c r="L73" s="346">
        <v>0</v>
      </c>
      <c r="M73" s="319" t="s">
        <v>97</v>
      </c>
      <c r="N73" s="346">
        <v>0</v>
      </c>
      <c r="O73" s="319" t="s">
        <v>97</v>
      </c>
      <c r="P73" s="346">
        <v>0</v>
      </c>
      <c r="Q73" s="319" t="s">
        <v>97</v>
      </c>
      <c r="R73" s="346">
        <v>0</v>
      </c>
      <c r="S73" s="319" t="s">
        <v>97</v>
      </c>
      <c r="T73" s="346">
        <v>0</v>
      </c>
      <c r="U73" s="319" t="s">
        <v>97</v>
      </c>
      <c r="V73" s="346">
        <v>0</v>
      </c>
      <c r="W73" s="319" t="s">
        <v>97</v>
      </c>
      <c r="X73" s="346">
        <v>0</v>
      </c>
      <c r="Y73" s="344" t="s">
        <v>97</v>
      </c>
      <c r="Z73" s="346">
        <v>0</v>
      </c>
      <c r="AA73" s="319" t="s">
        <v>97</v>
      </c>
      <c r="AB73" s="346">
        <v>0</v>
      </c>
      <c r="AC73" s="319" t="s">
        <v>97</v>
      </c>
      <c r="AD73" s="346">
        <v>0</v>
      </c>
      <c r="AE73" s="319" t="s">
        <v>97</v>
      </c>
      <c r="AF73" s="346">
        <v>0</v>
      </c>
      <c r="AG73" s="319" t="s">
        <v>97</v>
      </c>
      <c r="AH73" s="346">
        <v>0</v>
      </c>
      <c r="AI73" s="319" t="s">
        <v>97</v>
      </c>
      <c r="AJ73" s="344">
        <v>0</v>
      </c>
      <c r="AK73" s="319" t="s">
        <v>97</v>
      </c>
      <c r="AL73" s="319" t="s">
        <v>97</v>
      </c>
      <c r="AM73" s="319" t="s">
        <v>97</v>
      </c>
      <c r="AN73" s="346">
        <v>0</v>
      </c>
      <c r="AO73" s="319" t="s">
        <v>97</v>
      </c>
      <c r="AP73" s="346">
        <v>0</v>
      </c>
      <c r="AQ73" s="319" t="s">
        <v>97</v>
      </c>
      <c r="AR73" s="346">
        <v>0</v>
      </c>
      <c r="AS73" s="319" t="s">
        <v>97</v>
      </c>
      <c r="AT73" s="346">
        <v>0</v>
      </c>
      <c r="AU73" s="319" t="s">
        <v>97</v>
      </c>
      <c r="AV73" s="346">
        <v>0</v>
      </c>
      <c r="AW73" s="319" t="s">
        <v>97</v>
      </c>
      <c r="AX73" s="346">
        <v>0</v>
      </c>
      <c r="AY73" s="319" t="s">
        <v>97</v>
      </c>
      <c r="AZ73" s="346">
        <f>AZ78</f>
        <v>0</v>
      </c>
      <c r="BA73" s="344" t="s">
        <v>97</v>
      </c>
      <c r="BB73" s="346">
        <v>0</v>
      </c>
      <c r="BC73" s="319" t="s">
        <v>97</v>
      </c>
    </row>
    <row r="74" spans="1:256" s="246" customFormat="1" ht="47.25" hidden="1">
      <c r="A74" s="238" t="s">
        <v>183</v>
      </c>
      <c r="B74" s="944" t="s">
        <v>184</v>
      </c>
      <c r="C74" s="252" t="s">
        <v>97</v>
      </c>
      <c r="D74" s="344">
        <v>0</v>
      </c>
      <c r="E74" s="252" t="s">
        <v>97</v>
      </c>
      <c r="F74" s="344">
        <v>0</v>
      </c>
      <c r="G74" s="252" t="s">
        <v>97</v>
      </c>
      <c r="H74" s="344">
        <v>0</v>
      </c>
      <c r="I74" s="252" t="s">
        <v>97</v>
      </c>
      <c r="J74" s="344">
        <v>0</v>
      </c>
      <c r="K74" s="252" t="s">
        <v>97</v>
      </c>
      <c r="L74" s="344">
        <v>0</v>
      </c>
      <c r="M74" s="252" t="s">
        <v>97</v>
      </c>
      <c r="N74" s="344">
        <v>0</v>
      </c>
      <c r="O74" s="252" t="s">
        <v>97</v>
      </c>
      <c r="P74" s="344">
        <v>0</v>
      </c>
      <c r="Q74" s="252" t="s">
        <v>97</v>
      </c>
      <c r="R74" s="344">
        <v>0</v>
      </c>
      <c r="S74" s="252" t="s">
        <v>97</v>
      </c>
      <c r="T74" s="344">
        <v>0</v>
      </c>
      <c r="U74" s="252" t="s">
        <v>97</v>
      </c>
      <c r="V74" s="344">
        <v>0</v>
      </c>
      <c r="W74" s="252" t="s">
        <v>97</v>
      </c>
      <c r="X74" s="344">
        <v>0</v>
      </c>
      <c r="Y74" s="344" t="s">
        <v>97</v>
      </c>
      <c r="Z74" s="344">
        <v>0</v>
      </c>
      <c r="AA74" s="252" t="s">
        <v>97</v>
      </c>
      <c r="AB74" s="344">
        <v>0</v>
      </c>
      <c r="AC74" s="252" t="s">
        <v>97</v>
      </c>
      <c r="AD74" s="344">
        <v>0</v>
      </c>
      <c r="AE74" s="252" t="s">
        <v>97</v>
      </c>
      <c r="AF74" s="344">
        <v>0</v>
      </c>
      <c r="AG74" s="252" t="s">
        <v>97</v>
      </c>
      <c r="AH74" s="344">
        <v>0</v>
      </c>
      <c r="AI74" s="252" t="s">
        <v>97</v>
      </c>
      <c r="AJ74" s="344">
        <v>0</v>
      </c>
      <c r="AK74" s="252" t="s">
        <v>97</v>
      </c>
      <c r="AL74" s="252" t="s">
        <v>97</v>
      </c>
      <c r="AM74" s="252" t="s">
        <v>97</v>
      </c>
      <c r="AN74" s="344">
        <v>0</v>
      </c>
      <c r="AO74" s="252" t="s">
        <v>97</v>
      </c>
      <c r="AP74" s="344">
        <v>0</v>
      </c>
      <c r="AQ74" s="252" t="s">
        <v>97</v>
      </c>
      <c r="AR74" s="344">
        <v>0</v>
      </c>
      <c r="AS74" s="252" t="s">
        <v>97</v>
      </c>
      <c r="AT74" s="344">
        <v>0</v>
      </c>
      <c r="AU74" s="252" t="s">
        <v>97</v>
      </c>
      <c r="AV74" s="344">
        <v>0</v>
      </c>
      <c r="AW74" s="252" t="s">
        <v>97</v>
      </c>
      <c r="AX74" s="344">
        <v>0</v>
      </c>
      <c r="AY74" s="252" t="s">
        <v>97</v>
      </c>
      <c r="AZ74" s="344">
        <v>0</v>
      </c>
      <c r="BA74" s="344" t="s">
        <v>97</v>
      </c>
      <c r="BB74" s="344">
        <v>0</v>
      </c>
      <c r="BC74" s="252" t="s">
        <v>97</v>
      </c>
    </row>
    <row r="75" spans="1:256" s="246" customFormat="1" ht="45.75" customHeight="1">
      <c r="A75" s="238" t="s">
        <v>185</v>
      </c>
      <c r="B75" s="944" t="s">
        <v>186</v>
      </c>
      <c r="C75" s="252" t="s">
        <v>97</v>
      </c>
      <c r="D75" s="344">
        <v>0</v>
      </c>
      <c r="E75" s="252" t="s">
        <v>97</v>
      </c>
      <c r="F75" s="344">
        <v>0</v>
      </c>
      <c r="G75" s="252" t="s">
        <v>97</v>
      </c>
      <c r="H75" s="344">
        <v>0</v>
      </c>
      <c r="I75" s="252" t="s">
        <v>97</v>
      </c>
      <c r="J75" s="344">
        <v>0</v>
      </c>
      <c r="K75" s="252" t="s">
        <v>97</v>
      </c>
      <c r="L75" s="344">
        <v>0</v>
      </c>
      <c r="M75" s="252" t="s">
        <v>97</v>
      </c>
      <c r="N75" s="344">
        <v>0</v>
      </c>
      <c r="O75" s="252" t="s">
        <v>97</v>
      </c>
      <c r="P75" s="344">
        <v>0</v>
      </c>
      <c r="Q75" s="252" t="s">
        <v>97</v>
      </c>
      <c r="R75" s="344">
        <v>0</v>
      </c>
      <c r="S75" s="252" t="s">
        <v>97</v>
      </c>
      <c r="T75" s="344">
        <v>0</v>
      </c>
      <c r="U75" s="252" t="s">
        <v>97</v>
      </c>
      <c r="V75" s="344">
        <v>0</v>
      </c>
      <c r="W75" s="252" t="s">
        <v>97</v>
      </c>
      <c r="X75" s="344">
        <v>0</v>
      </c>
      <c r="Y75" s="344" t="s">
        <v>97</v>
      </c>
      <c r="Z75" s="344">
        <v>0</v>
      </c>
      <c r="AA75" s="252" t="s">
        <v>97</v>
      </c>
      <c r="AB75" s="344">
        <v>0</v>
      </c>
      <c r="AC75" s="252" t="s">
        <v>97</v>
      </c>
      <c r="AD75" s="344">
        <v>0</v>
      </c>
      <c r="AE75" s="252" t="s">
        <v>97</v>
      </c>
      <c r="AF75" s="344">
        <v>0</v>
      </c>
      <c r="AG75" s="252" t="s">
        <v>97</v>
      </c>
      <c r="AH75" s="344">
        <v>0</v>
      </c>
      <c r="AI75" s="252" t="s">
        <v>97</v>
      </c>
      <c r="AJ75" s="344">
        <v>0</v>
      </c>
      <c r="AK75" s="252" t="s">
        <v>97</v>
      </c>
      <c r="AL75" s="252" t="s">
        <v>97</v>
      </c>
      <c r="AM75" s="252" t="s">
        <v>97</v>
      </c>
      <c r="AN75" s="344">
        <v>0</v>
      </c>
      <c r="AO75" s="252" t="s">
        <v>97</v>
      </c>
      <c r="AP75" s="344">
        <v>0</v>
      </c>
      <c r="AQ75" s="252" t="s">
        <v>97</v>
      </c>
      <c r="AR75" s="344">
        <v>0</v>
      </c>
      <c r="AS75" s="252" t="s">
        <v>97</v>
      </c>
      <c r="AT75" s="344">
        <v>0</v>
      </c>
      <c r="AU75" s="252" t="s">
        <v>97</v>
      </c>
      <c r="AV75" s="344">
        <v>0</v>
      </c>
      <c r="AW75" s="252" t="s">
        <v>97</v>
      </c>
      <c r="AX75" s="344">
        <v>0</v>
      </c>
      <c r="AY75" s="252" t="s">
        <v>97</v>
      </c>
      <c r="AZ75" s="344">
        <v>0</v>
      </c>
      <c r="BA75" s="344" t="s">
        <v>97</v>
      </c>
      <c r="BB75" s="344">
        <v>0</v>
      </c>
      <c r="BC75" s="252" t="s">
        <v>97</v>
      </c>
    </row>
    <row r="76" spans="1:256" s="527" customFormat="1" ht="31.5" customHeight="1">
      <c r="A76" s="422" t="s">
        <v>187</v>
      </c>
      <c r="B76" s="423" t="s">
        <v>188</v>
      </c>
      <c r="C76" s="318" t="s">
        <v>97</v>
      </c>
      <c r="D76" s="244">
        <f>D79</f>
        <v>0</v>
      </c>
      <c r="E76" s="318" t="s">
        <v>97</v>
      </c>
      <c r="F76" s="244">
        <f>F79</f>
        <v>0</v>
      </c>
      <c r="G76" s="318" t="s">
        <v>97</v>
      </c>
      <c r="H76" s="244">
        <f>H79</f>
        <v>0</v>
      </c>
      <c r="I76" s="318" t="s">
        <v>97</v>
      </c>
      <c r="J76" s="244">
        <f>J79</f>
        <v>0</v>
      </c>
      <c r="K76" s="318" t="s">
        <v>97</v>
      </c>
      <c r="L76" s="244">
        <f>L79</f>
        <v>0</v>
      </c>
      <c r="M76" s="318" t="s">
        <v>97</v>
      </c>
      <c r="N76" s="244">
        <f>N79</f>
        <v>0</v>
      </c>
      <c r="O76" s="318" t="s">
        <v>97</v>
      </c>
      <c r="P76" s="244">
        <f>P79</f>
        <v>0</v>
      </c>
      <c r="Q76" s="318" t="s">
        <v>97</v>
      </c>
      <c r="R76" s="244">
        <f>R79</f>
        <v>0</v>
      </c>
      <c r="S76" s="318" t="s">
        <v>97</v>
      </c>
      <c r="T76" s="244">
        <f>T79</f>
        <v>0</v>
      </c>
      <c r="U76" s="318" t="s">
        <v>97</v>
      </c>
      <c r="V76" s="244">
        <f>V79</f>
        <v>0</v>
      </c>
      <c r="W76" s="318" t="s">
        <v>97</v>
      </c>
      <c r="X76" s="244">
        <v>0</v>
      </c>
      <c r="Y76" s="344" t="s">
        <v>97</v>
      </c>
      <c r="Z76" s="244">
        <f>Z79</f>
        <v>0</v>
      </c>
      <c r="AA76" s="318" t="s">
        <v>97</v>
      </c>
      <c r="AB76" s="244">
        <v>0</v>
      </c>
      <c r="AC76" s="318" t="s">
        <v>97</v>
      </c>
      <c r="AD76" s="244">
        <f>AD79</f>
        <v>0</v>
      </c>
      <c r="AE76" s="318" t="s">
        <v>97</v>
      </c>
      <c r="AF76" s="244">
        <f>AF79</f>
        <v>0</v>
      </c>
      <c r="AG76" s="318" t="s">
        <v>97</v>
      </c>
      <c r="AH76" s="244">
        <f>AH79</f>
        <v>0</v>
      </c>
      <c r="AI76" s="318" t="s">
        <v>97</v>
      </c>
      <c r="AJ76" s="244">
        <v>0</v>
      </c>
      <c r="AK76" s="318" t="s">
        <v>97</v>
      </c>
      <c r="AL76" s="318" t="s">
        <v>97</v>
      </c>
      <c r="AM76" s="318" t="s">
        <v>97</v>
      </c>
      <c r="AN76" s="244">
        <f>AN79</f>
        <v>0</v>
      </c>
      <c r="AO76" s="318" t="s">
        <v>97</v>
      </c>
      <c r="AP76" s="244">
        <f>AP79</f>
        <v>0</v>
      </c>
      <c r="AQ76" s="318" t="s">
        <v>97</v>
      </c>
      <c r="AR76" s="244">
        <f>AR79</f>
        <v>0</v>
      </c>
      <c r="AS76" s="318" t="s">
        <v>97</v>
      </c>
      <c r="AT76" s="244">
        <f>AT79</f>
        <v>0</v>
      </c>
      <c r="AU76" s="318" t="s">
        <v>97</v>
      </c>
      <c r="AV76" s="244">
        <f>AV79</f>
        <v>0</v>
      </c>
      <c r="AW76" s="318" t="s">
        <v>97</v>
      </c>
      <c r="AX76" s="244">
        <f>AX79</f>
        <v>0</v>
      </c>
      <c r="AY76" s="318" t="s">
        <v>97</v>
      </c>
      <c r="AZ76" s="244">
        <v>0</v>
      </c>
      <c r="BA76" s="344" t="s">
        <v>97</v>
      </c>
      <c r="BB76" s="244">
        <f>BB79</f>
        <v>0</v>
      </c>
      <c r="BC76" s="318" t="s">
        <v>97</v>
      </c>
    </row>
    <row r="77" spans="1:256" s="246" customFormat="1" ht="31.5">
      <c r="A77" s="238" t="s">
        <v>189</v>
      </c>
      <c r="B77" s="320" t="s">
        <v>190</v>
      </c>
      <c r="C77" s="252" t="s">
        <v>97</v>
      </c>
      <c r="D77" s="344">
        <v>0</v>
      </c>
      <c r="E77" s="252" t="s">
        <v>97</v>
      </c>
      <c r="F77" s="344">
        <v>0</v>
      </c>
      <c r="G77" s="252" t="s">
        <v>97</v>
      </c>
      <c r="H77" s="344">
        <v>0</v>
      </c>
      <c r="I77" s="252" t="s">
        <v>97</v>
      </c>
      <c r="J77" s="344">
        <v>0</v>
      </c>
      <c r="K77" s="252" t="s">
        <v>97</v>
      </c>
      <c r="L77" s="344">
        <v>0</v>
      </c>
      <c r="M77" s="252" t="s">
        <v>97</v>
      </c>
      <c r="N77" s="344">
        <v>0</v>
      </c>
      <c r="O77" s="252" t="s">
        <v>97</v>
      </c>
      <c r="P77" s="344">
        <v>0</v>
      </c>
      <c r="Q77" s="252" t="s">
        <v>97</v>
      </c>
      <c r="R77" s="344">
        <v>0</v>
      </c>
      <c r="S77" s="252" t="s">
        <v>97</v>
      </c>
      <c r="T77" s="344">
        <v>0</v>
      </c>
      <c r="U77" s="252" t="s">
        <v>97</v>
      </c>
      <c r="V77" s="344">
        <v>0</v>
      </c>
      <c r="W77" s="252" t="s">
        <v>97</v>
      </c>
      <c r="X77" s="344">
        <v>0</v>
      </c>
      <c r="Y77" s="344" t="s">
        <v>97</v>
      </c>
      <c r="Z77" s="344">
        <v>0</v>
      </c>
      <c r="AA77" s="252" t="s">
        <v>97</v>
      </c>
      <c r="AB77" s="344">
        <v>0</v>
      </c>
      <c r="AC77" s="252" t="s">
        <v>97</v>
      </c>
      <c r="AD77" s="344">
        <v>0</v>
      </c>
      <c r="AE77" s="252" t="s">
        <v>97</v>
      </c>
      <c r="AF77" s="344">
        <v>0</v>
      </c>
      <c r="AG77" s="252" t="s">
        <v>97</v>
      </c>
      <c r="AH77" s="344">
        <v>0</v>
      </c>
      <c r="AI77" s="252" t="s">
        <v>97</v>
      </c>
      <c r="AJ77" s="344">
        <v>0</v>
      </c>
      <c r="AK77" s="252" t="s">
        <v>97</v>
      </c>
      <c r="AL77" s="252" t="s">
        <v>97</v>
      </c>
      <c r="AM77" s="252" t="s">
        <v>97</v>
      </c>
      <c r="AN77" s="344">
        <v>0</v>
      </c>
      <c r="AO77" s="252" t="s">
        <v>97</v>
      </c>
      <c r="AP77" s="344">
        <v>0</v>
      </c>
      <c r="AQ77" s="252" t="s">
        <v>97</v>
      </c>
      <c r="AR77" s="344">
        <v>0</v>
      </c>
      <c r="AS77" s="252" t="s">
        <v>97</v>
      </c>
      <c r="AT77" s="344">
        <v>0</v>
      </c>
      <c r="AU77" s="252" t="s">
        <v>97</v>
      </c>
      <c r="AV77" s="344">
        <v>0</v>
      </c>
      <c r="AW77" s="252" t="s">
        <v>97</v>
      </c>
      <c r="AX77" s="344">
        <v>0</v>
      </c>
      <c r="AY77" s="252" t="s">
        <v>97</v>
      </c>
      <c r="AZ77" s="344">
        <v>0</v>
      </c>
      <c r="BA77" s="344" t="s">
        <v>97</v>
      </c>
      <c r="BB77" s="344">
        <v>0</v>
      </c>
      <c r="BC77" s="252" t="s">
        <v>97</v>
      </c>
    </row>
    <row r="78" spans="1:256" s="527" customFormat="1" ht="19.350000000000001" customHeight="1">
      <c r="A78" s="422" t="s">
        <v>191</v>
      </c>
      <c r="B78" s="424" t="s">
        <v>192</v>
      </c>
      <c r="C78" s="318" t="s">
        <v>97</v>
      </c>
      <c r="D78" s="244">
        <v>0</v>
      </c>
      <c r="E78" s="318" t="s">
        <v>97</v>
      </c>
      <c r="F78" s="244">
        <v>0</v>
      </c>
      <c r="G78" s="318" t="s">
        <v>97</v>
      </c>
      <c r="H78" s="244">
        <v>0</v>
      </c>
      <c r="I78" s="318" t="s">
        <v>97</v>
      </c>
      <c r="J78" s="244">
        <v>0</v>
      </c>
      <c r="K78" s="318" t="s">
        <v>97</v>
      </c>
      <c r="L78" s="244">
        <v>0</v>
      </c>
      <c r="M78" s="318" t="s">
        <v>97</v>
      </c>
      <c r="N78" s="244">
        <v>0</v>
      </c>
      <c r="O78" s="318" t="s">
        <v>97</v>
      </c>
      <c r="P78" s="244">
        <v>0</v>
      </c>
      <c r="Q78" s="318" t="s">
        <v>97</v>
      </c>
      <c r="R78" s="244">
        <v>0</v>
      </c>
      <c r="S78" s="318" t="s">
        <v>97</v>
      </c>
      <c r="T78" s="244">
        <v>0</v>
      </c>
      <c r="U78" s="318" t="s">
        <v>97</v>
      </c>
      <c r="V78" s="244">
        <v>0</v>
      </c>
      <c r="W78" s="318" t="s">
        <v>97</v>
      </c>
      <c r="X78" s="244">
        <v>0</v>
      </c>
      <c r="Y78" s="344" t="s">
        <v>97</v>
      </c>
      <c r="Z78" s="244">
        <v>0</v>
      </c>
      <c r="AA78" s="318" t="s">
        <v>97</v>
      </c>
      <c r="AB78" s="244">
        <v>0</v>
      </c>
      <c r="AC78" s="318" t="s">
        <v>97</v>
      </c>
      <c r="AD78" s="244">
        <v>0</v>
      </c>
      <c r="AE78" s="318" t="s">
        <v>97</v>
      </c>
      <c r="AF78" s="244">
        <v>0</v>
      </c>
      <c r="AG78" s="318" t="s">
        <v>97</v>
      </c>
      <c r="AH78" s="244">
        <v>0</v>
      </c>
      <c r="AI78" s="318" t="s">
        <v>97</v>
      </c>
      <c r="AJ78" s="244">
        <v>0</v>
      </c>
      <c r="AK78" s="318" t="s">
        <v>97</v>
      </c>
      <c r="AL78" s="318" t="s">
        <v>97</v>
      </c>
      <c r="AM78" s="318" t="s">
        <v>97</v>
      </c>
      <c r="AN78" s="244">
        <v>0</v>
      </c>
      <c r="AO78" s="318" t="s">
        <v>97</v>
      </c>
      <c r="AP78" s="244">
        <v>0</v>
      </c>
      <c r="AQ78" s="318" t="s">
        <v>97</v>
      </c>
      <c r="AR78" s="244">
        <v>0</v>
      </c>
      <c r="AS78" s="318" t="s">
        <v>97</v>
      </c>
      <c r="AT78" s="244">
        <v>0</v>
      </c>
      <c r="AU78" s="318" t="s">
        <v>97</v>
      </c>
      <c r="AV78" s="244">
        <v>0</v>
      </c>
      <c r="AW78" s="318" t="s">
        <v>97</v>
      </c>
      <c r="AX78" s="244">
        <v>0</v>
      </c>
      <c r="AY78" s="318" t="s">
        <v>97</v>
      </c>
      <c r="AZ78" s="563">
        <v>0</v>
      </c>
      <c r="BA78" s="344" t="s">
        <v>97</v>
      </c>
      <c r="BB78" s="244">
        <v>0</v>
      </c>
      <c r="BC78" s="318" t="s">
        <v>97</v>
      </c>
    </row>
    <row r="79" spans="1:256" s="246" customFormat="1" ht="23.85" customHeight="1">
      <c r="X79" s="352"/>
    </row>
    <row r="80" spans="1:256" s="246" customFormat="1" ht="48" customHeight="1"/>
    <row r="81" s="246" customFormat="1" ht="31.5" customHeight="1"/>
    <row r="82" s="246" customFormat="1" ht="31.5" customHeight="1"/>
    <row r="83" s="246" customFormat="1" ht="31.5" customHeight="1"/>
    <row r="84" s="246" customFormat="1" ht="31.5" customHeight="1"/>
    <row r="85" s="246" customFormat="1" ht="31.5" customHeight="1"/>
    <row r="86" s="246" customFormat="1" ht="61.5" customHeight="1"/>
    <row r="87" s="246" customFormat="1" ht="48.75" customHeight="1"/>
    <row r="88" s="246" customFormat="1" ht="48" customHeight="1"/>
    <row r="89" s="246" customFormat="1" ht="32.25" customHeight="1"/>
    <row r="90" s="246" customFormat="1" ht="32.25" customHeight="1"/>
    <row r="91" s="246" customFormat="1" ht="32.25" customHeight="1"/>
    <row r="92" s="246" customFormat="1" ht="32.25" customHeight="1"/>
    <row r="93" s="246" customFormat="1" ht="32.25" customHeight="1"/>
    <row r="94" ht="48" customHeight="1"/>
    <row r="95" ht="47.25" customHeight="1"/>
    <row r="96" ht="32.25" customHeight="1"/>
    <row r="100" ht="18" customHeight="1"/>
    <row r="103" ht="30.75" customHeight="1"/>
    <row r="105" ht="33.75" customHeight="1"/>
  </sheetData>
  <sheetProtection selectLockedCells="1" selectUnlockedCells="1"/>
  <mergeCells count="57">
    <mergeCell ref="AX17:AY17"/>
    <mergeCell ref="AZ17:BA17"/>
    <mergeCell ref="AD17:AE17"/>
    <mergeCell ref="AJ17:AK17"/>
    <mergeCell ref="AR17:AS17"/>
    <mergeCell ref="AR16:AW16"/>
    <mergeCell ref="W2:X2"/>
    <mergeCell ref="Y2:AD2"/>
    <mergeCell ref="A4:BA4"/>
    <mergeCell ref="A5:BA5"/>
    <mergeCell ref="A7:BA7"/>
    <mergeCell ref="A8:BA8"/>
    <mergeCell ref="AN16:AQ16"/>
    <mergeCell ref="A10:BA10"/>
    <mergeCell ref="A12:BA12"/>
    <mergeCell ref="A13:BA13"/>
    <mergeCell ref="A14:BA14"/>
    <mergeCell ref="A15:A18"/>
    <mergeCell ref="B15:B18"/>
    <mergeCell ref="R17:S17"/>
    <mergeCell ref="V17:W17"/>
    <mergeCell ref="T17:U17"/>
    <mergeCell ref="D16:U16"/>
    <mergeCell ref="AL17:AM17"/>
    <mergeCell ref="D17:E17"/>
    <mergeCell ref="AP17:AQ17"/>
    <mergeCell ref="AF17:AG17"/>
    <mergeCell ref="AH16:AM16"/>
    <mergeCell ref="X17:Y17"/>
    <mergeCell ref="D19:U19"/>
    <mergeCell ref="V19:AE19"/>
    <mergeCell ref="D20:E20"/>
    <mergeCell ref="F20:G20"/>
    <mergeCell ref="H20:I20"/>
    <mergeCell ref="AB20:AC20"/>
    <mergeCell ref="J20:K20"/>
    <mergeCell ref="L20:M20"/>
    <mergeCell ref="N20:O20"/>
    <mergeCell ref="V20:W20"/>
    <mergeCell ref="X20:Y20"/>
    <mergeCell ref="Z20:AA20"/>
    <mergeCell ref="C15:C18"/>
    <mergeCell ref="D15:BC15"/>
    <mergeCell ref="AT17:AU17"/>
    <mergeCell ref="BB17:BC17"/>
    <mergeCell ref="V16:AG16"/>
    <mergeCell ref="BB16:BC16"/>
    <mergeCell ref="AH17:AI17"/>
    <mergeCell ref="F17:G17"/>
    <mergeCell ref="H17:K17"/>
    <mergeCell ref="AX16:BA16"/>
    <mergeCell ref="AV17:AW17"/>
    <mergeCell ref="L17:O17"/>
    <mergeCell ref="P17:Q17"/>
    <mergeCell ref="Z17:AA17"/>
    <mergeCell ref="AB17:AC17"/>
    <mergeCell ref="AN17:AO17"/>
  </mergeCells>
  <pageMargins left="0.7" right="0.7" top="0.75" bottom="0.75" header="0.51180555555555551" footer="0.51180555555555551"/>
  <pageSetup paperSize="9" scale="75"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V107"/>
  <sheetViews>
    <sheetView topLeftCell="A28" zoomScale="60" zoomScaleNormal="60" workbookViewId="0">
      <selection activeCell="A55" sqref="A55:XFD56"/>
    </sheetView>
  </sheetViews>
  <sheetFormatPr defaultColWidth="9.375" defaultRowHeight="15"/>
  <cols>
    <col min="1" max="1" width="9.625" style="1" customWidth="1"/>
    <col min="2" max="2" width="62.25" style="1" customWidth="1"/>
    <col min="3" max="3" width="16" style="1" customWidth="1"/>
    <col min="4" max="17" width="8.5" style="1" customWidth="1"/>
    <col min="18" max="18" width="11.5" style="1" customWidth="1"/>
    <col min="19" max="19" width="10.625" style="1" customWidth="1"/>
    <col min="20" max="22" width="8.5" style="1" customWidth="1"/>
    <col min="23" max="23" width="9.125" style="1" customWidth="1"/>
    <col min="24" max="25" width="8.5" style="246" customWidth="1"/>
    <col min="26" max="29" width="8.5" style="1" customWidth="1"/>
    <col min="30" max="30" width="10.25" style="1" customWidth="1"/>
    <col min="31" max="31" width="9.25" style="1" customWidth="1"/>
    <col min="32" max="32" width="8.5" style="1" customWidth="1"/>
    <col min="33" max="33" width="12.25" style="1" customWidth="1"/>
    <col min="34" max="34" width="8.5" style="1" customWidth="1"/>
    <col min="35" max="35" width="10" style="1" customWidth="1"/>
    <col min="36" max="37" width="8.5" style="1" customWidth="1"/>
    <col min="38" max="38" width="9.875" style="246" customWidth="1"/>
    <col min="39" max="39" width="8.625" style="246" customWidth="1"/>
    <col min="40" max="40" width="10.75" style="246" customWidth="1"/>
    <col min="41" max="41" width="11.375" style="246" customWidth="1"/>
    <col min="42" max="42" width="8.5" style="246" customWidth="1"/>
    <col min="43" max="43" width="14.5" style="246" customWidth="1"/>
    <col min="44" max="47" width="8.5" style="246" customWidth="1"/>
    <col min="48" max="48" width="10.375" style="246" customWidth="1"/>
    <col min="49" max="49" width="10.25" style="246" customWidth="1"/>
    <col min="50" max="50" width="11.875" style="246" customWidth="1"/>
    <col min="51" max="51" width="10.875" style="246" customWidth="1"/>
    <col min="52" max="52" width="11.875" style="246" customWidth="1"/>
    <col min="53" max="53" width="11.625" style="246" customWidth="1"/>
    <col min="54" max="54" width="9.375" style="246"/>
    <col min="55" max="16384" width="9.375" style="1"/>
  </cols>
  <sheetData>
    <row r="1" spans="1:256" ht="14.25" customHeight="1">
      <c r="A1"/>
      <c r="B1"/>
      <c r="C1"/>
      <c r="D1"/>
      <c r="E1"/>
      <c r="F1"/>
      <c r="G1"/>
      <c r="H1"/>
      <c r="I1"/>
      <c r="J1"/>
      <c r="K1"/>
      <c r="L1"/>
      <c r="M1"/>
      <c r="N1"/>
      <c r="O1"/>
      <c r="P1"/>
      <c r="Q1"/>
      <c r="R1"/>
      <c r="S1"/>
      <c r="T1"/>
      <c r="U1"/>
      <c r="V1"/>
      <c r="W1"/>
      <c r="X1" s="288"/>
      <c r="Y1" s="288"/>
      <c r="Z1"/>
      <c r="AA1"/>
      <c r="AB1"/>
      <c r="AC1"/>
      <c r="AD1"/>
      <c r="AE1"/>
      <c r="AF1"/>
      <c r="AG1"/>
      <c r="AH1"/>
      <c r="AI1"/>
      <c r="AJ1"/>
      <c r="AK1"/>
      <c r="AL1" s="288"/>
      <c r="AM1" s="288"/>
      <c r="AN1" s="288"/>
      <c r="AO1" s="288"/>
      <c r="AP1" s="288"/>
      <c r="AQ1" s="288"/>
      <c r="AR1" s="288"/>
      <c r="AS1" s="288"/>
      <c r="AT1" s="288"/>
      <c r="AU1" s="288"/>
      <c r="AV1" s="288"/>
      <c r="AW1" s="288"/>
      <c r="AX1" s="288"/>
      <c r="AY1" s="288"/>
      <c r="AZ1" s="288"/>
      <c r="BA1" s="288"/>
      <c r="BB1" s="288"/>
      <c r="BC1" s="2" t="s">
        <v>0</v>
      </c>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600000000000001" customHeight="1">
      <c r="A2"/>
      <c r="B2"/>
      <c r="C2"/>
      <c r="D2"/>
      <c r="E2"/>
      <c r="F2"/>
      <c r="G2"/>
      <c r="H2"/>
      <c r="I2"/>
      <c r="J2"/>
      <c r="K2"/>
      <c r="L2"/>
      <c r="M2"/>
      <c r="N2"/>
      <c r="O2"/>
      <c r="P2"/>
      <c r="Q2"/>
      <c r="R2"/>
      <c r="S2"/>
      <c r="T2"/>
      <c r="U2"/>
      <c r="V2" s="488"/>
      <c r="W2" s="963"/>
      <c r="X2" s="963"/>
      <c r="Y2" s="963"/>
      <c r="Z2" s="963"/>
      <c r="AA2" s="963"/>
      <c r="AB2" s="963"/>
      <c r="AC2" s="963"/>
      <c r="AD2" s="963"/>
      <c r="AE2" s="488"/>
      <c r="AF2"/>
      <c r="AG2"/>
      <c r="AH2"/>
      <c r="AI2"/>
      <c r="AJ2"/>
      <c r="AK2"/>
      <c r="AL2" s="288"/>
      <c r="AM2" s="288"/>
      <c r="AN2" s="288"/>
      <c r="AO2" s="288"/>
      <c r="AP2" s="288"/>
      <c r="AQ2" s="288"/>
      <c r="AR2" s="288"/>
      <c r="AS2" s="288"/>
      <c r="AT2" s="288"/>
      <c r="AU2" s="288"/>
      <c r="AV2" s="288"/>
      <c r="AW2" s="288"/>
      <c r="AX2" s="288"/>
      <c r="AY2" s="288"/>
      <c r="AZ2" s="288"/>
      <c r="BA2" s="288"/>
      <c r="BB2" s="288"/>
      <c r="BC2" s="4" t="s">
        <v>1</v>
      </c>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600000000000001" customHeight="1">
      <c r="A3"/>
      <c r="B3"/>
      <c r="C3"/>
      <c r="D3"/>
      <c r="E3"/>
      <c r="F3"/>
      <c r="G3"/>
      <c r="H3"/>
      <c r="I3"/>
      <c r="J3"/>
      <c r="K3"/>
      <c r="L3"/>
      <c r="M3"/>
      <c r="N3"/>
      <c r="O3"/>
      <c r="P3"/>
      <c r="Q3"/>
      <c r="R3"/>
      <c r="S3"/>
      <c r="T3"/>
      <c r="U3"/>
      <c r="V3" s="5"/>
      <c r="W3" s="5"/>
      <c r="X3" s="471"/>
      <c r="Y3" s="471"/>
      <c r="Z3" s="5"/>
      <c r="AA3" s="5"/>
      <c r="AB3" s="5"/>
      <c r="AC3" s="5"/>
      <c r="AD3" s="5"/>
      <c r="AE3" s="5"/>
      <c r="AF3"/>
      <c r="AG3"/>
      <c r="AH3"/>
      <c r="AI3"/>
      <c r="AJ3"/>
      <c r="AK3"/>
      <c r="AL3" s="288"/>
      <c r="AM3" s="288"/>
      <c r="AN3" s="288"/>
      <c r="AO3" s="288"/>
      <c r="AP3" s="288"/>
      <c r="AQ3" s="288"/>
      <c r="AR3" s="288"/>
      <c r="AS3" s="288"/>
      <c r="AT3" s="288"/>
      <c r="AU3" s="288"/>
      <c r="AV3" s="288"/>
      <c r="AW3" s="288"/>
      <c r="AX3" s="288"/>
      <c r="AY3" s="288"/>
      <c r="AZ3" s="288"/>
      <c r="BA3" s="288"/>
      <c r="BB3" s="288"/>
      <c r="BC3" s="4" t="s">
        <v>2</v>
      </c>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7.649999999999999" customHeight="1">
      <c r="A4" s="964" t="s">
        <v>3</v>
      </c>
      <c r="B4" s="964"/>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288"/>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s="965" t="s">
        <v>916</v>
      </c>
      <c r="B5" s="965"/>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288"/>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7.649999999999999" customHeight="1">
      <c r="A6"/>
      <c r="B6"/>
      <c r="C6"/>
      <c r="D6"/>
      <c r="E6"/>
      <c r="F6"/>
      <c r="G6"/>
      <c r="H6"/>
      <c r="I6"/>
      <c r="J6"/>
      <c r="K6"/>
      <c r="L6"/>
      <c r="M6"/>
      <c r="N6"/>
      <c r="O6"/>
      <c r="P6"/>
      <c r="Q6"/>
      <c r="R6"/>
      <c r="S6"/>
      <c r="T6"/>
      <c r="U6"/>
      <c r="V6"/>
      <c r="W6"/>
      <c r="X6" s="288"/>
      <c r="Y6" s="288"/>
      <c r="Z6"/>
      <c r="AA6"/>
      <c r="AB6"/>
      <c r="AC6"/>
      <c r="AD6"/>
      <c r="AE6"/>
      <c r="AF6"/>
      <c r="AG6"/>
      <c r="AH6"/>
      <c r="AI6"/>
      <c r="AJ6"/>
      <c r="AK6"/>
      <c r="AL6" s="288"/>
      <c r="AM6" s="288"/>
      <c r="AN6" s="288"/>
      <c r="AO6" s="288"/>
      <c r="AP6" s="288"/>
      <c r="AQ6" s="288"/>
      <c r="AR6" s="288"/>
      <c r="AS6" s="288"/>
      <c r="AT6" s="288"/>
      <c r="AU6" s="288"/>
      <c r="AV6" s="288"/>
      <c r="AW6" s="288"/>
      <c r="AX6" s="288"/>
      <c r="AY6" s="288"/>
      <c r="AZ6" s="288"/>
      <c r="BA6" s="288"/>
      <c r="BB6" s="288"/>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8.5" customHeight="1">
      <c r="A7" s="958" t="s">
        <v>618</v>
      </c>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8"/>
      <c r="AY7" s="958"/>
      <c r="AZ7" s="958"/>
      <c r="BA7" s="958"/>
      <c r="BB7" s="288"/>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75" customHeight="1">
      <c r="A8" s="962" t="s">
        <v>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28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1" customHeight="1">
      <c r="A9"/>
      <c r="B9"/>
      <c r="C9"/>
      <c r="D9"/>
      <c r="E9"/>
      <c r="F9"/>
      <c r="G9"/>
      <c r="H9"/>
      <c r="I9"/>
      <c r="J9"/>
      <c r="K9"/>
      <c r="L9"/>
      <c r="M9"/>
      <c r="N9"/>
      <c r="O9"/>
      <c r="P9"/>
      <c r="Q9"/>
      <c r="R9"/>
      <c r="S9"/>
      <c r="T9"/>
      <c r="U9"/>
      <c r="V9"/>
      <c r="W9"/>
      <c r="X9" s="288"/>
      <c r="Y9" s="288"/>
      <c r="Z9"/>
      <c r="AA9"/>
      <c r="AB9"/>
      <c r="AC9"/>
      <c r="AD9"/>
      <c r="AE9"/>
      <c r="AF9"/>
      <c r="AG9"/>
      <c r="AH9"/>
      <c r="AI9"/>
      <c r="AJ9"/>
      <c r="AK9"/>
      <c r="AL9" s="288"/>
      <c r="AM9" s="288"/>
      <c r="AN9" s="288"/>
      <c r="AO9" s="288"/>
      <c r="AP9" s="288"/>
      <c r="AQ9" s="288"/>
      <c r="AR9" s="288"/>
      <c r="AS9" s="288"/>
      <c r="AT9" s="288"/>
      <c r="AU9" s="288"/>
      <c r="AV9" s="288"/>
      <c r="AW9" s="288"/>
      <c r="AX9" s="288"/>
      <c r="AY9" s="288"/>
      <c r="AZ9" s="288"/>
      <c r="BA9" s="288"/>
      <c r="BB9" s="288"/>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9.65" customHeight="1">
      <c r="A10" s="958" t="s">
        <v>847</v>
      </c>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8"/>
      <c r="AY10" s="958"/>
      <c r="AZ10" s="958"/>
      <c r="BA10" s="958"/>
      <c r="BB10" s="288"/>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51.6" customHeight="1">
      <c r="A11" s="6"/>
      <c r="B11" s="6"/>
      <c r="C11" s="6"/>
      <c r="D11" s="6"/>
      <c r="E11" s="6"/>
      <c r="F11" s="6"/>
      <c r="G11" s="6"/>
      <c r="H11" s="6"/>
      <c r="I11" s="6"/>
      <c r="J11" s="6"/>
      <c r="K11" s="6"/>
      <c r="L11" s="6"/>
      <c r="M11" s="6"/>
      <c r="N11" s="6"/>
      <c r="O11" s="6"/>
      <c r="P11" s="6"/>
      <c r="Q11" s="6"/>
      <c r="R11" s="6"/>
      <c r="S11" s="6"/>
      <c r="T11" s="6"/>
      <c r="U11" s="6"/>
      <c r="V11" s="6"/>
      <c r="W11" s="6"/>
      <c r="X11" s="444"/>
      <c r="Y11" s="444"/>
      <c r="Z11" s="6"/>
      <c r="AA11" s="6"/>
      <c r="AB11" s="6"/>
      <c r="AC11" s="6"/>
      <c r="AD11" s="6"/>
      <c r="AE11" s="6"/>
      <c r="AF11" s="7"/>
      <c r="AG11" s="7"/>
      <c r="AH11" s="7"/>
      <c r="AI11" s="7"/>
      <c r="AJ11" s="7"/>
      <c r="AK11" s="7"/>
      <c r="AL11" s="443"/>
      <c r="AM11" s="443"/>
      <c r="AN11" s="443"/>
      <c r="AO11" s="443"/>
      <c r="AP11" s="443"/>
      <c r="AQ11" s="443"/>
      <c r="AR11" s="443"/>
      <c r="AS11" s="443"/>
      <c r="AT11" s="443"/>
      <c r="AU11" s="443"/>
      <c r="AV11" s="444"/>
      <c r="AW11" s="444"/>
      <c r="AX11" s="444"/>
      <c r="AY11" s="444"/>
      <c r="AZ11" s="444"/>
      <c r="BA11" s="444"/>
      <c r="BB11" s="288"/>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5" customFormat="1" ht="33.950000000000003" customHeight="1">
      <c r="A12" s="959"/>
      <c r="B12" s="959"/>
      <c r="C12" s="959"/>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59"/>
      <c r="AL12" s="959"/>
      <c r="AM12" s="959"/>
      <c r="AN12" s="959"/>
      <c r="AO12" s="959"/>
      <c r="AP12" s="959"/>
      <c r="AQ12" s="959"/>
      <c r="AR12" s="959"/>
      <c r="AS12" s="959"/>
      <c r="AT12" s="959"/>
      <c r="AU12" s="959"/>
      <c r="AV12" s="959"/>
      <c r="AW12" s="959"/>
      <c r="AX12" s="959"/>
      <c r="AY12" s="959"/>
      <c r="AZ12" s="959"/>
      <c r="BA12" s="959"/>
      <c r="BB12" s="378"/>
      <c r="BC12" s="8"/>
      <c r="BD12" s="8"/>
      <c r="BE12" s="8"/>
      <c r="BF12" s="8"/>
      <c r="BG12" s="8"/>
      <c r="BH12" s="8"/>
      <c r="BI12" s="8"/>
      <c r="BJ12" s="8"/>
      <c r="BK12" s="8"/>
      <c r="BL12" s="8"/>
      <c r="BM12" s="8"/>
      <c r="BN12" s="8"/>
    </row>
    <row r="13" spans="1:256" ht="39.6" customHeight="1">
      <c r="A13" s="960" t="s">
        <v>5</v>
      </c>
      <c r="B13" s="960"/>
      <c r="C13" s="960"/>
      <c r="D13" s="960"/>
      <c r="E13" s="960"/>
      <c r="F13" s="960"/>
      <c r="G13" s="960"/>
      <c r="H13" s="960"/>
      <c r="I13" s="960"/>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c r="AP13" s="960"/>
      <c r="AQ13" s="960"/>
      <c r="AR13" s="960"/>
      <c r="AS13" s="960"/>
      <c r="AT13" s="960"/>
      <c r="AU13" s="960"/>
      <c r="AV13" s="960"/>
      <c r="AW13" s="960"/>
      <c r="AX13" s="960"/>
      <c r="AY13" s="960"/>
      <c r="AZ13" s="960"/>
      <c r="BA13" s="960"/>
      <c r="BB13" s="445"/>
      <c r="BC13" s="9"/>
      <c r="BD13" s="9"/>
      <c r="BE13" s="9"/>
      <c r="BF13" s="9"/>
      <c r="BG13" s="9"/>
      <c r="BH13" s="9"/>
      <c r="BI13" s="9"/>
      <c r="BJ13" s="9"/>
      <c r="BK13" s="9"/>
      <c r="BL13" s="9"/>
      <c r="BM13" s="9"/>
      <c r="BN13" s="9"/>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2.85" customHeight="1">
      <c r="A14" s="959"/>
      <c r="B14" s="959"/>
      <c r="C14" s="959"/>
      <c r="D14" s="959"/>
      <c r="E14" s="959"/>
      <c r="F14" s="959"/>
      <c r="G14" s="959"/>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959"/>
      <c r="AY14" s="959"/>
      <c r="AZ14" s="959"/>
      <c r="BA14" s="959"/>
      <c r="BB14" s="378"/>
      <c r="BC14" s="8"/>
      <c r="BD14" s="8"/>
      <c r="BE14" s="8"/>
      <c r="BF14" s="8"/>
      <c r="BG14" s="8"/>
      <c r="BH14" s="8"/>
      <c r="BI14" s="8"/>
      <c r="BJ14" s="8"/>
      <c r="BK14" s="8"/>
      <c r="BL14" s="8"/>
      <c r="BM14" s="8"/>
      <c r="BN14" s="8"/>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1" customFormat="1" ht="16.7" customHeight="1">
      <c r="A15" s="961" t="s">
        <v>6</v>
      </c>
      <c r="B15" s="957" t="s">
        <v>7</v>
      </c>
      <c r="C15" s="957" t="s">
        <v>8</v>
      </c>
      <c r="D15" s="957" t="s">
        <v>9</v>
      </c>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57"/>
      <c r="AL15" s="957"/>
      <c r="AM15" s="957"/>
      <c r="AN15" s="957"/>
      <c r="AO15" s="957"/>
      <c r="AP15" s="957"/>
      <c r="AQ15" s="957"/>
      <c r="AR15" s="957"/>
      <c r="AS15" s="957"/>
      <c r="AT15" s="957"/>
      <c r="AU15" s="957"/>
      <c r="AV15" s="957"/>
      <c r="AW15" s="957"/>
      <c r="AX15" s="957"/>
      <c r="AY15" s="957"/>
      <c r="AZ15" s="957"/>
      <c r="BA15" s="957"/>
      <c r="BB15" s="957"/>
      <c r="BC15" s="957"/>
    </row>
    <row r="16" spans="1:256" ht="96.6" customHeight="1">
      <c r="A16" s="961"/>
      <c r="B16" s="957"/>
      <c r="C16" s="957"/>
      <c r="D16" s="957" t="s">
        <v>10</v>
      </c>
      <c r="E16" s="957"/>
      <c r="F16" s="957"/>
      <c r="G16" s="957"/>
      <c r="H16" s="957"/>
      <c r="I16" s="957"/>
      <c r="J16" s="957"/>
      <c r="K16" s="957"/>
      <c r="L16" s="957"/>
      <c r="M16" s="957"/>
      <c r="N16" s="957"/>
      <c r="O16" s="957"/>
      <c r="P16" s="957"/>
      <c r="Q16" s="957"/>
      <c r="R16" s="957"/>
      <c r="S16" s="957"/>
      <c r="T16" s="957"/>
      <c r="U16" s="957"/>
      <c r="V16" s="957" t="s">
        <v>11</v>
      </c>
      <c r="W16" s="957"/>
      <c r="X16" s="957"/>
      <c r="Y16" s="957"/>
      <c r="Z16" s="957"/>
      <c r="AA16" s="957"/>
      <c r="AB16" s="957"/>
      <c r="AC16" s="957"/>
      <c r="AD16" s="957"/>
      <c r="AE16" s="957"/>
      <c r="AF16" s="957"/>
      <c r="AG16" s="957"/>
      <c r="AH16" s="957" t="s">
        <v>12</v>
      </c>
      <c r="AI16" s="957"/>
      <c r="AJ16" s="957"/>
      <c r="AK16" s="957"/>
      <c r="AL16" s="957"/>
      <c r="AM16" s="957"/>
      <c r="AN16" s="957" t="s">
        <v>13</v>
      </c>
      <c r="AO16" s="957"/>
      <c r="AP16" s="957"/>
      <c r="AQ16" s="957"/>
      <c r="AR16" s="957" t="s">
        <v>14</v>
      </c>
      <c r="AS16" s="957"/>
      <c r="AT16" s="957"/>
      <c r="AU16" s="957"/>
      <c r="AV16" s="957"/>
      <c r="AW16" s="957"/>
      <c r="AX16" s="957" t="s">
        <v>15</v>
      </c>
      <c r="AY16" s="957"/>
      <c r="AZ16" s="957"/>
      <c r="BA16" s="957"/>
      <c r="BB16" s="957" t="s">
        <v>16</v>
      </c>
      <c r="BC16" s="957"/>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80" customFormat="1" ht="198" customHeight="1">
      <c r="A17" s="961"/>
      <c r="B17" s="957"/>
      <c r="C17" s="957"/>
      <c r="D17" s="955" t="s">
        <v>17</v>
      </c>
      <c r="E17" s="955"/>
      <c r="F17" s="955" t="s">
        <v>18</v>
      </c>
      <c r="G17" s="955"/>
      <c r="H17" s="955" t="s">
        <v>19</v>
      </c>
      <c r="I17" s="955"/>
      <c r="J17" s="955"/>
      <c r="K17" s="955"/>
      <c r="L17" s="955" t="s">
        <v>20</v>
      </c>
      <c r="M17" s="955"/>
      <c r="N17" s="955"/>
      <c r="O17" s="955"/>
      <c r="P17" s="955" t="s">
        <v>21</v>
      </c>
      <c r="Q17" s="955"/>
      <c r="R17" s="955" t="s">
        <v>22</v>
      </c>
      <c r="S17" s="955"/>
      <c r="T17" s="955" t="s">
        <v>23</v>
      </c>
      <c r="U17" s="955"/>
      <c r="V17" s="955" t="s">
        <v>24</v>
      </c>
      <c r="W17" s="955"/>
      <c r="X17" s="955" t="s">
        <v>25</v>
      </c>
      <c r="Y17" s="955"/>
      <c r="Z17" s="955" t="s">
        <v>25</v>
      </c>
      <c r="AA17" s="955"/>
      <c r="AB17" s="955" t="s">
        <v>26</v>
      </c>
      <c r="AC17" s="955"/>
      <c r="AD17" s="955" t="s">
        <v>27</v>
      </c>
      <c r="AE17" s="955"/>
      <c r="AF17" s="955" t="s">
        <v>28</v>
      </c>
      <c r="AG17" s="955"/>
      <c r="AH17" s="955" t="s">
        <v>29</v>
      </c>
      <c r="AI17" s="955"/>
      <c r="AJ17" s="955" t="s">
        <v>30</v>
      </c>
      <c r="AK17" s="955"/>
      <c r="AL17" s="955" t="s">
        <v>31</v>
      </c>
      <c r="AM17" s="955"/>
      <c r="AN17" s="955" t="s">
        <v>32</v>
      </c>
      <c r="AO17" s="955"/>
      <c r="AP17" s="955" t="s">
        <v>33</v>
      </c>
      <c r="AQ17" s="955"/>
      <c r="AR17" s="955" t="s">
        <v>34</v>
      </c>
      <c r="AS17" s="955"/>
      <c r="AT17" s="955" t="s">
        <v>35</v>
      </c>
      <c r="AU17" s="955"/>
      <c r="AV17" s="955" t="s">
        <v>36</v>
      </c>
      <c r="AW17" s="955"/>
      <c r="AX17" s="955" t="s">
        <v>37</v>
      </c>
      <c r="AY17" s="955"/>
      <c r="AZ17" s="955" t="s">
        <v>38</v>
      </c>
      <c r="BA17" s="955"/>
      <c r="BB17" s="955" t="s">
        <v>39</v>
      </c>
      <c r="BC17" s="955"/>
    </row>
    <row r="18" spans="1:256" s="246" customFormat="1" ht="128.25" customHeight="1">
      <c r="A18" s="961"/>
      <c r="B18" s="957"/>
      <c r="C18" s="957"/>
      <c r="D18" s="945" t="s">
        <v>40</v>
      </c>
      <c r="E18" s="945" t="s">
        <v>41</v>
      </c>
      <c r="F18" s="945" t="s">
        <v>40</v>
      </c>
      <c r="G18" s="945" t="s">
        <v>41</v>
      </c>
      <c r="H18" s="945" t="s">
        <v>40</v>
      </c>
      <c r="I18" s="945" t="s">
        <v>41</v>
      </c>
      <c r="J18" s="945" t="s">
        <v>40</v>
      </c>
      <c r="K18" s="945" t="s">
        <v>41</v>
      </c>
      <c r="L18" s="945" t="s">
        <v>40</v>
      </c>
      <c r="M18" s="945" t="s">
        <v>41</v>
      </c>
      <c r="N18" s="945" t="s">
        <v>40</v>
      </c>
      <c r="O18" s="945" t="s">
        <v>41</v>
      </c>
      <c r="P18" s="945" t="s">
        <v>40</v>
      </c>
      <c r="Q18" s="945" t="s">
        <v>41</v>
      </c>
      <c r="R18" s="945" t="s">
        <v>40</v>
      </c>
      <c r="S18" s="945" t="s">
        <v>41</v>
      </c>
      <c r="T18" s="945" t="s">
        <v>40</v>
      </c>
      <c r="U18" s="945" t="s">
        <v>41</v>
      </c>
      <c r="V18" s="945" t="s">
        <v>40</v>
      </c>
      <c r="W18" s="945" t="s">
        <v>41</v>
      </c>
      <c r="X18" s="945" t="s">
        <v>40</v>
      </c>
      <c r="Y18" s="945" t="s">
        <v>41</v>
      </c>
      <c r="Z18" s="945" t="s">
        <v>40</v>
      </c>
      <c r="AA18" s="945" t="s">
        <v>41</v>
      </c>
      <c r="AB18" s="945" t="s">
        <v>40</v>
      </c>
      <c r="AC18" s="945" t="s">
        <v>41</v>
      </c>
      <c r="AD18" s="945" t="s">
        <v>40</v>
      </c>
      <c r="AE18" s="945" t="s">
        <v>41</v>
      </c>
      <c r="AF18" s="945" t="s">
        <v>40</v>
      </c>
      <c r="AG18" s="945" t="s">
        <v>41</v>
      </c>
      <c r="AH18" s="945" t="s">
        <v>40</v>
      </c>
      <c r="AI18" s="945" t="s">
        <v>41</v>
      </c>
      <c r="AJ18" s="945" t="s">
        <v>40</v>
      </c>
      <c r="AK18" s="945" t="s">
        <v>41</v>
      </c>
      <c r="AL18" s="945" t="s">
        <v>40</v>
      </c>
      <c r="AM18" s="945" t="s">
        <v>41</v>
      </c>
      <c r="AN18" s="945" t="s">
        <v>40</v>
      </c>
      <c r="AO18" s="945" t="s">
        <v>41</v>
      </c>
      <c r="AP18" s="945" t="s">
        <v>40</v>
      </c>
      <c r="AQ18" s="945" t="s">
        <v>41</v>
      </c>
      <c r="AR18" s="945" t="s">
        <v>40</v>
      </c>
      <c r="AS18" s="945" t="s">
        <v>41</v>
      </c>
      <c r="AT18" s="945" t="s">
        <v>40</v>
      </c>
      <c r="AU18" s="945" t="s">
        <v>41</v>
      </c>
      <c r="AV18" s="945" t="s">
        <v>40</v>
      </c>
      <c r="AW18" s="945" t="s">
        <v>41</v>
      </c>
      <c r="AX18" s="945" t="s">
        <v>40</v>
      </c>
      <c r="AY18" s="945" t="s">
        <v>41</v>
      </c>
      <c r="AZ18" s="945" t="s">
        <v>40</v>
      </c>
      <c r="BA18" s="945" t="s">
        <v>41</v>
      </c>
      <c r="BB18" s="945" t="s">
        <v>40</v>
      </c>
      <c r="BC18" s="945" t="s">
        <v>41</v>
      </c>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c r="EA18" s="288"/>
      <c r="EB18" s="288"/>
      <c r="EC18" s="288"/>
      <c r="ED18" s="288"/>
      <c r="EE18" s="288"/>
      <c r="EF18" s="288"/>
      <c r="EG18" s="288"/>
      <c r="EH18" s="288"/>
      <c r="EI18" s="288"/>
      <c r="EJ18" s="288"/>
      <c r="EK18" s="288"/>
      <c r="EL18" s="288"/>
      <c r="EM18" s="288"/>
      <c r="EN18" s="288"/>
      <c r="EO18" s="288"/>
      <c r="EP18" s="288"/>
      <c r="EQ18" s="288"/>
      <c r="ER18" s="288"/>
      <c r="ES18" s="288"/>
      <c r="ET18" s="288"/>
      <c r="EU18" s="288"/>
      <c r="EV18" s="288"/>
      <c r="EW18" s="288"/>
      <c r="EX18" s="288"/>
      <c r="EY18" s="288"/>
      <c r="EZ18" s="288"/>
      <c r="FA18" s="288"/>
      <c r="FB18" s="288"/>
      <c r="FC18" s="288"/>
      <c r="FD18" s="288"/>
      <c r="FE18" s="288"/>
      <c r="FF18" s="288"/>
      <c r="FG18" s="288"/>
      <c r="FH18" s="288"/>
      <c r="FI18" s="288"/>
      <c r="FJ18" s="288"/>
      <c r="FK18" s="288"/>
      <c r="FL18" s="288"/>
      <c r="FM18" s="288"/>
      <c r="FN18" s="288"/>
      <c r="FO18" s="288"/>
      <c r="FP18" s="288"/>
      <c r="FQ18" s="288"/>
      <c r="FR18" s="288"/>
      <c r="FS18" s="288"/>
      <c r="FT18" s="288"/>
      <c r="FU18" s="288"/>
      <c r="FV18" s="288"/>
      <c r="FW18" s="288"/>
      <c r="FX18" s="288"/>
      <c r="FY18" s="288"/>
      <c r="FZ18" s="288"/>
      <c r="GA18" s="288"/>
      <c r="GB18" s="288"/>
      <c r="GC18" s="288"/>
      <c r="GD18" s="288"/>
      <c r="GE18" s="288"/>
      <c r="GF18" s="288"/>
      <c r="GG18" s="288"/>
      <c r="GH18" s="288"/>
      <c r="GI18" s="288"/>
      <c r="GJ18" s="288"/>
      <c r="GK18" s="288"/>
      <c r="GL18" s="288"/>
      <c r="GM18" s="288"/>
      <c r="GN18" s="288"/>
      <c r="GO18" s="288"/>
      <c r="GP18" s="288"/>
      <c r="GQ18" s="288"/>
      <c r="GR18" s="288"/>
      <c r="GS18" s="288"/>
      <c r="GT18" s="288"/>
      <c r="GU18" s="288"/>
      <c r="GV18" s="288"/>
      <c r="GW18" s="288"/>
      <c r="GX18" s="288"/>
      <c r="GY18" s="288"/>
      <c r="GZ18" s="288"/>
      <c r="HA18" s="288"/>
      <c r="HB18" s="288"/>
      <c r="HC18" s="288"/>
      <c r="HD18" s="288"/>
      <c r="HE18" s="288"/>
      <c r="HF18" s="288"/>
      <c r="HG18" s="288"/>
      <c r="HH18" s="288"/>
      <c r="HI18" s="288"/>
      <c r="HJ18" s="288"/>
      <c r="HK18" s="288"/>
      <c r="HL18" s="288"/>
      <c r="HM18" s="288"/>
      <c r="HN18" s="288"/>
      <c r="HO18" s="288"/>
      <c r="HP18" s="288"/>
      <c r="HQ18" s="288"/>
      <c r="HR18" s="288"/>
      <c r="HS18" s="288"/>
      <c r="HT18" s="288"/>
      <c r="HU18" s="288"/>
      <c r="HV18" s="288"/>
      <c r="HW18" s="288"/>
      <c r="HX18" s="288"/>
      <c r="HY18" s="288"/>
      <c r="HZ18" s="288"/>
      <c r="IA18" s="288"/>
      <c r="IB18" s="288"/>
      <c r="IC18" s="288"/>
      <c r="ID18" s="288"/>
      <c r="IE18" s="288"/>
      <c r="IF18" s="288"/>
      <c r="IG18" s="288"/>
      <c r="IH18" s="288"/>
      <c r="II18" s="288"/>
      <c r="IJ18" s="288"/>
      <c r="IK18" s="288"/>
      <c r="IL18" s="288"/>
      <c r="IM18" s="288"/>
      <c r="IN18" s="288"/>
      <c r="IO18" s="288"/>
      <c r="IP18" s="288"/>
      <c r="IQ18" s="288"/>
      <c r="IR18" s="288"/>
      <c r="IS18" s="288"/>
      <c r="IT18" s="288"/>
      <c r="IU18" s="288"/>
      <c r="IV18" s="288"/>
    </row>
    <row r="19" spans="1:256" s="246" customFormat="1" ht="17.25" customHeight="1">
      <c r="A19" s="489"/>
      <c r="B19" s="944"/>
      <c r="C19" s="944"/>
      <c r="D19" s="956" t="s">
        <v>42</v>
      </c>
      <c r="E19" s="956"/>
      <c r="F19" s="956"/>
      <c r="G19" s="956"/>
      <c r="H19" s="956"/>
      <c r="I19" s="956"/>
      <c r="J19" s="956"/>
      <c r="K19" s="956"/>
      <c r="L19" s="956"/>
      <c r="M19" s="956"/>
      <c r="N19" s="956"/>
      <c r="O19" s="956"/>
      <c r="P19" s="956"/>
      <c r="Q19" s="956"/>
      <c r="R19" s="956"/>
      <c r="S19" s="956"/>
      <c r="T19" s="956"/>
      <c r="U19" s="956"/>
      <c r="V19" s="957" t="s">
        <v>42</v>
      </c>
      <c r="W19" s="957"/>
      <c r="X19" s="957"/>
      <c r="Y19" s="957"/>
      <c r="Z19" s="957"/>
      <c r="AA19" s="957"/>
      <c r="AB19" s="957"/>
      <c r="AC19" s="957"/>
      <c r="AD19" s="957"/>
      <c r="AE19" s="957"/>
      <c r="AF19" s="288"/>
      <c r="AG19" s="288"/>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c r="EA19" s="288"/>
      <c r="EB19" s="288"/>
      <c r="EC19" s="288"/>
      <c r="ED19" s="288"/>
      <c r="EE19" s="288"/>
      <c r="EF19" s="288"/>
      <c r="EG19" s="288"/>
      <c r="EH19" s="288"/>
      <c r="EI19" s="288"/>
      <c r="EJ19" s="288"/>
      <c r="EK19" s="288"/>
      <c r="EL19" s="288"/>
      <c r="EM19" s="288"/>
      <c r="EN19" s="288"/>
      <c r="EO19" s="288"/>
      <c r="EP19" s="288"/>
      <c r="EQ19" s="288"/>
      <c r="ER19" s="288"/>
      <c r="ES19" s="288"/>
      <c r="ET19" s="288"/>
      <c r="EU19" s="288"/>
      <c r="EV19" s="288"/>
      <c r="EW19" s="288"/>
      <c r="EX19" s="288"/>
      <c r="EY19" s="288"/>
      <c r="EZ19" s="288"/>
      <c r="FA19" s="288"/>
      <c r="FB19" s="288"/>
      <c r="FC19" s="288"/>
      <c r="FD19" s="288"/>
      <c r="FE19" s="288"/>
      <c r="FF19" s="288"/>
      <c r="FG19" s="288"/>
      <c r="FH19" s="288"/>
      <c r="FI19" s="288"/>
      <c r="FJ19" s="288"/>
      <c r="FK19" s="288"/>
      <c r="FL19" s="288"/>
      <c r="FM19" s="288"/>
      <c r="FN19" s="288"/>
      <c r="FO19" s="288"/>
      <c r="FP19" s="288"/>
      <c r="FQ19" s="288"/>
      <c r="FR19" s="288"/>
      <c r="FS19" s="288"/>
      <c r="FT19" s="288"/>
      <c r="FU19" s="288"/>
      <c r="FV19" s="288"/>
      <c r="FW19" s="288"/>
      <c r="FX19" s="288"/>
      <c r="FY19" s="288"/>
      <c r="FZ19" s="288"/>
      <c r="GA19" s="288"/>
      <c r="GB19" s="288"/>
      <c r="GC19" s="288"/>
      <c r="GD19" s="288"/>
      <c r="GE19" s="288"/>
      <c r="GF19" s="288"/>
      <c r="GG19" s="288"/>
      <c r="GH19" s="288"/>
      <c r="GI19" s="288"/>
      <c r="GJ19" s="288"/>
      <c r="GK19" s="288"/>
      <c r="GL19" s="288"/>
      <c r="GM19" s="288"/>
      <c r="GN19" s="288"/>
      <c r="GO19" s="288"/>
      <c r="GP19" s="288"/>
      <c r="GQ19" s="288"/>
      <c r="GR19" s="288"/>
      <c r="GS19" s="288"/>
      <c r="GT19" s="288"/>
      <c r="GU19" s="288"/>
      <c r="GV19" s="288"/>
      <c r="GW19" s="288"/>
      <c r="GX19" s="288"/>
      <c r="GY19" s="288"/>
      <c r="GZ19" s="288"/>
      <c r="HA19" s="288"/>
      <c r="HB19" s="288"/>
      <c r="HC19" s="288"/>
      <c r="HD19" s="288"/>
      <c r="HE19" s="288"/>
      <c r="HF19" s="288"/>
      <c r="HG19" s="288"/>
      <c r="HH19" s="288"/>
      <c r="HI19" s="288"/>
      <c r="HJ19" s="288"/>
      <c r="HK19" s="288"/>
      <c r="HL19" s="288"/>
      <c r="HM19" s="288"/>
      <c r="HN19" s="288"/>
      <c r="HO19" s="288"/>
      <c r="HP19" s="288"/>
      <c r="HQ19" s="288"/>
      <c r="HR19" s="288"/>
      <c r="HS19" s="288"/>
      <c r="HT19" s="288"/>
      <c r="HU19" s="288"/>
      <c r="HV19" s="288"/>
      <c r="HW19" s="288"/>
      <c r="HX19" s="288"/>
      <c r="HY19" s="288"/>
      <c r="HZ19" s="288"/>
      <c r="IA19" s="288"/>
      <c r="IB19" s="288"/>
      <c r="IC19" s="288"/>
      <c r="ID19" s="288"/>
      <c r="IE19" s="288"/>
      <c r="IF19" s="288"/>
      <c r="IG19" s="288"/>
      <c r="IH19" s="288"/>
      <c r="II19" s="288"/>
      <c r="IJ19" s="288"/>
      <c r="IK19" s="288"/>
      <c r="IL19" s="288"/>
      <c r="IM19" s="288"/>
      <c r="IN19" s="288"/>
      <c r="IO19" s="288"/>
      <c r="IP19" s="288"/>
      <c r="IQ19" s="288"/>
      <c r="IR19" s="288"/>
      <c r="IS19" s="288"/>
      <c r="IT19" s="288"/>
      <c r="IU19" s="288"/>
      <c r="IV19" s="288"/>
    </row>
    <row r="20" spans="1:256" s="246" customFormat="1" ht="17.25" customHeight="1">
      <c r="A20" s="489"/>
      <c r="B20" s="944"/>
      <c r="C20" s="944"/>
      <c r="D20" s="952" t="s">
        <v>43</v>
      </c>
      <c r="E20" s="952"/>
      <c r="F20" s="952" t="s">
        <v>43</v>
      </c>
      <c r="G20" s="952"/>
      <c r="H20" s="952" t="s">
        <v>43</v>
      </c>
      <c r="I20" s="952"/>
      <c r="J20" s="954">
        <v>0.4</v>
      </c>
      <c r="K20" s="954"/>
      <c r="L20" s="952" t="s">
        <v>43</v>
      </c>
      <c r="M20" s="952"/>
      <c r="N20" s="954">
        <v>0.4</v>
      </c>
      <c r="O20" s="954"/>
      <c r="P20" s="350"/>
      <c r="Q20" s="350"/>
      <c r="R20" s="350"/>
      <c r="S20" s="350"/>
      <c r="T20" s="350"/>
      <c r="U20" s="350"/>
      <c r="V20" s="952" t="s">
        <v>43</v>
      </c>
      <c r="W20" s="952"/>
      <c r="X20" s="952" t="s">
        <v>44</v>
      </c>
      <c r="Y20" s="952"/>
      <c r="Z20" s="952" t="s">
        <v>43</v>
      </c>
      <c r="AA20" s="952"/>
      <c r="AB20" s="954" t="s">
        <v>43</v>
      </c>
      <c r="AC20" s="954"/>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c r="EA20" s="288"/>
      <c r="EB20" s="288"/>
      <c r="EC20" s="288"/>
      <c r="ED20" s="288"/>
      <c r="EE20" s="288"/>
      <c r="EF20" s="288"/>
      <c r="EG20" s="288"/>
      <c r="EH20" s="288"/>
      <c r="EI20" s="288"/>
      <c r="EJ20" s="288"/>
      <c r="EK20" s="288"/>
      <c r="EL20" s="288"/>
      <c r="EM20" s="288"/>
      <c r="EN20" s="288"/>
      <c r="EO20" s="288"/>
      <c r="EP20" s="288"/>
      <c r="EQ20" s="288"/>
      <c r="ER20" s="288"/>
      <c r="ES20" s="288"/>
      <c r="ET20" s="288"/>
      <c r="EU20" s="288"/>
      <c r="EV20" s="288"/>
      <c r="EW20" s="288"/>
      <c r="EX20" s="288"/>
      <c r="EY20" s="288"/>
      <c r="EZ20" s="288"/>
      <c r="FA20" s="288"/>
      <c r="FB20" s="288"/>
      <c r="FC20" s="288"/>
      <c r="FD20" s="288"/>
      <c r="FE20" s="288"/>
      <c r="FF20" s="288"/>
      <c r="FG20" s="288"/>
      <c r="FH20" s="288"/>
      <c r="FI20" s="288"/>
      <c r="FJ20" s="288"/>
      <c r="FK20" s="288"/>
      <c r="FL20" s="288"/>
      <c r="FM20" s="288"/>
      <c r="FN20" s="288"/>
      <c r="FO20" s="288"/>
      <c r="FP20" s="288"/>
      <c r="FQ20" s="288"/>
      <c r="FR20" s="288"/>
      <c r="FS20" s="288"/>
      <c r="FT20" s="288"/>
      <c r="FU20" s="288"/>
      <c r="FV20" s="288"/>
      <c r="FW20" s="288"/>
      <c r="FX20" s="288"/>
      <c r="FY20" s="288"/>
      <c r="FZ20" s="288"/>
      <c r="GA20" s="288"/>
      <c r="GB20" s="288"/>
      <c r="GC20" s="288"/>
      <c r="GD20" s="288"/>
      <c r="GE20" s="288"/>
      <c r="GF20" s="288"/>
      <c r="GG20" s="288"/>
      <c r="GH20" s="288"/>
      <c r="GI20" s="288"/>
      <c r="GJ20" s="288"/>
      <c r="GK20" s="288"/>
      <c r="GL20" s="288"/>
      <c r="GM20" s="288"/>
      <c r="GN20" s="288"/>
      <c r="GO20" s="288"/>
      <c r="GP20" s="288"/>
      <c r="GQ20" s="288"/>
      <c r="GR20" s="288"/>
      <c r="GS20" s="288"/>
      <c r="GT20" s="288"/>
      <c r="GU20" s="288"/>
      <c r="GV20" s="288"/>
      <c r="GW20" s="288"/>
      <c r="GX20" s="288"/>
      <c r="GY20" s="288"/>
      <c r="GZ20" s="288"/>
      <c r="HA20" s="288"/>
      <c r="HB20" s="288"/>
      <c r="HC20" s="288"/>
      <c r="HD20" s="288"/>
      <c r="HE20" s="288"/>
      <c r="HF20" s="288"/>
      <c r="HG20" s="288"/>
      <c r="HH20" s="288"/>
      <c r="HI20" s="288"/>
      <c r="HJ20" s="288"/>
      <c r="HK20" s="288"/>
      <c r="HL20" s="288"/>
      <c r="HM20" s="288"/>
      <c r="HN20" s="288"/>
      <c r="HO20" s="288"/>
      <c r="HP20" s="288"/>
      <c r="HQ20" s="288"/>
      <c r="HR20" s="288"/>
      <c r="HS20" s="288"/>
      <c r="HT20" s="288"/>
      <c r="HU20" s="288"/>
      <c r="HV20" s="288"/>
      <c r="HW20" s="288"/>
      <c r="HX20" s="288"/>
      <c r="HY20" s="288"/>
      <c r="HZ20" s="288"/>
      <c r="IA20" s="288"/>
      <c r="IB20" s="288"/>
      <c r="IC20" s="288"/>
      <c r="ID20" s="288"/>
      <c r="IE20" s="288"/>
      <c r="IF20" s="288"/>
      <c r="IG20" s="288"/>
      <c r="IH20" s="288"/>
      <c r="II20" s="288"/>
      <c r="IJ20" s="288"/>
      <c r="IK20" s="288"/>
      <c r="IL20" s="288"/>
      <c r="IM20" s="288"/>
      <c r="IN20" s="288"/>
      <c r="IO20" s="288"/>
      <c r="IP20" s="288"/>
      <c r="IQ20" s="288"/>
      <c r="IR20" s="288"/>
      <c r="IS20" s="288"/>
      <c r="IT20" s="288"/>
      <c r="IU20" s="288"/>
      <c r="IV20" s="288"/>
    </row>
    <row r="21" spans="1:256" s="341" customFormat="1" ht="15.75">
      <c r="A21" s="247">
        <v>1</v>
      </c>
      <c r="B21" s="240">
        <v>2</v>
      </c>
      <c r="C21" s="247">
        <v>3</v>
      </c>
      <c r="D21" s="340" t="s">
        <v>45</v>
      </c>
      <c r="E21" s="340" t="s">
        <v>46</v>
      </c>
      <c r="F21" s="340" t="s">
        <v>47</v>
      </c>
      <c r="G21" s="340" t="s">
        <v>48</v>
      </c>
      <c r="H21" s="340" t="s">
        <v>49</v>
      </c>
      <c r="I21" s="340" t="s">
        <v>50</v>
      </c>
      <c r="J21" s="340" t="s">
        <v>51</v>
      </c>
      <c r="K21" s="340" t="s">
        <v>52</v>
      </c>
      <c r="L21" s="340" t="s">
        <v>53</v>
      </c>
      <c r="M21" s="340" t="s">
        <v>54</v>
      </c>
      <c r="N21" s="340" t="s">
        <v>55</v>
      </c>
      <c r="O21" s="340" t="s">
        <v>56</v>
      </c>
      <c r="P21" s="340" t="s">
        <v>57</v>
      </c>
      <c r="Q21" s="340" t="s">
        <v>58</v>
      </c>
      <c r="R21" s="340" t="s">
        <v>59</v>
      </c>
      <c r="S21" s="340" t="s">
        <v>60</v>
      </c>
      <c r="T21" s="340" t="s">
        <v>61</v>
      </c>
      <c r="U21" s="340" t="s">
        <v>62</v>
      </c>
      <c r="V21" s="340" t="s">
        <v>63</v>
      </c>
      <c r="W21" s="340" t="s">
        <v>64</v>
      </c>
      <c r="X21" s="340" t="s">
        <v>65</v>
      </c>
      <c r="Y21" s="340" t="s">
        <v>66</v>
      </c>
      <c r="Z21" s="340" t="s">
        <v>67</v>
      </c>
      <c r="AA21" s="340" t="s">
        <v>68</v>
      </c>
      <c r="AB21" s="340" t="s">
        <v>69</v>
      </c>
      <c r="AC21" s="340" t="s">
        <v>70</v>
      </c>
      <c r="AD21" s="340" t="s">
        <v>71</v>
      </c>
      <c r="AE21" s="340" t="s">
        <v>72</v>
      </c>
      <c r="AF21" s="340" t="s">
        <v>73</v>
      </c>
      <c r="AG21" s="340" t="s">
        <v>72</v>
      </c>
      <c r="AH21" s="340" t="s">
        <v>74</v>
      </c>
      <c r="AI21" s="340" t="s">
        <v>75</v>
      </c>
      <c r="AJ21" s="340" t="s">
        <v>76</v>
      </c>
      <c r="AK21" s="340" t="s">
        <v>77</v>
      </c>
      <c r="AL21" s="340" t="s">
        <v>78</v>
      </c>
      <c r="AM21" s="340" t="s">
        <v>79</v>
      </c>
      <c r="AN21" s="340" t="s">
        <v>80</v>
      </c>
      <c r="AO21" s="340" t="s">
        <v>81</v>
      </c>
      <c r="AP21" s="340" t="s">
        <v>82</v>
      </c>
      <c r="AQ21" s="340" t="s">
        <v>83</v>
      </c>
      <c r="AR21" s="340" t="s">
        <v>84</v>
      </c>
      <c r="AS21" s="340" t="s">
        <v>85</v>
      </c>
      <c r="AT21" s="340" t="s">
        <v>86</v>
      </c>
      <c r="AU21" s="340" t="s">
        <v>87</v>
      </c>
      <c r="AV21" s="340" t="s">
        <v>88</v>
      </c>
      <c r="AW21" s="340" t="s">
        <v>89</v>
      </c>
      <c r="AX21" s="340" t="s">
        <v>90</v>
      </c>
      <c r="AY21" s="340" t="s">
        <v>91</v>
      </c>
      <c r="AZ21" s="340" t="s">
        <v>92</v>
      </c>
      <c r="BA21" s="340" t="s">
        <v>93</v>
      </c>
      <c r="BB21" s="340" t="s">
        <v>94</v>
      </c>
      <c r="BC21" s="340" t="s">
        <v>95</v>
      </c>
    </row>
    <row r="22" spans="1:256" s="246" customFormat="1" ht="20.25" customHeight="1">
      <c r="A22" s="242">
        <v>0</v>
      </c>
      <c r="B22" s="243" t="s">
        <v>96</v>
      </c>
      <c r="C22" s="244" t="s">
        <v>97</v>
      </c>
      <c r="D22" s="244">
        <f>SUM(D23:D28)</f>
        <v>0</v>
      </c>
      <c r="E22" s="318" t="s">
        <v>97</v>
      </c>
      <c r="F22" s="244">
        <f>SUM(F23:F28)</f>
        <v>0</v>
      </c>
      <c r="G22" s="318" t="s">
        <v>97</v>
      </c>
      <c r="H22" s="244">
        <f>SUM(H23:H28)</f>
        <v>0</v>
      </c>
      <c r="I22" s="318" t="s">
        <v>97</v>
      </c>
      <c r="J22" s="244">
        <f>SUM(J23:J28)</f>
        <v>0</v>
      </c>
      <c r="K22" s="318" t="s">
        <v>97</v>
      </c>
      <c r="L22" s="244">
        <f>SUM(L23:L28)</f>
        <v>0</v>
      </c>
      <c r="M22" s="318" t="s">
        <v>97</v>
      </c>
      <c r="N22" s="244">
        <f>SUM(N23:N28)</f>
        <v>0</v>
      </c>
      <c r="O22" s="318" t="s">
        <v>97</v>
      </c>
      <c r="P22" s="244">
        <f>SUM(P23:P28)</f>
        <v>0</v>
      </c>
      <c r="Q22" s="318" t="s">
        <v>97</v>
      </c>
      <c r="R22" s="244">
        <f>SUM(R23:R28)</f>
        <v>0</v>
      </c>
      <c r="S22" s="318" t="s">
        <v>97</v>
      </c>
      <c r="T22" s="244">
        <f>SUM(T23:T28)</f>
        <v>0</v>
      </c>
      <c r="U22" s="318" t="s">
        <v>97</v>
      </c>
      <c r="V22" s="343">
        <f>V24+V28+V25+V26+V23</f>
        <v>0.25</v>
      </c>
      <c r="W22" s="318" t="s">
        <v>97</v>
      </c>
      <c r="X22" s="343">
        <f>X24+X28+X25+X26+X23</f>
        <v>10</v>
      </c>
      <c r="Y22" s="343" t="s">
        <v>97</v>
      </c>
      <c r="Z22" s="244">
        <f>SUM(Z23:Z28)</f>
        <v>0</v>
      </c>
      <c r="AA22" s="318" t="s">
        <v>97</v>
      </c>
      <c r="AB22" s="342">
        <f>SUM(AB23:AB28)</f>
        <v>0</v>
      </c>
      <c r="AC22" s="318" t="s">
        <v>97</v>
      </c>
      <c r="AD22" s="244">
        <f>SUM(AD23:AD28)</f>
        <v>0</v>
      </c>
      <c r="AE22" s="318" t="s">
        <v>97</v>
      </c>
      <c r="AF22" s="244">
        <f>SUM(AF23:AF28)</f>
        <v>0</v>
      </c>
      <c r="AG22" s="318" t="s">
        <v>97</v>
      </c>
      <c r="AH22" s="244">
        <f>SUM(AH23:AH28)</f>
        <v>0</v>
      </c>
      <c r="AI22" s="318" t="s">
        <v>97</v>
      </c>
      <c r="AJ22" s="244">
        <f>SUM(AJ23:AJ28)</f>
        <v>0</v>
      </c>
      <c r="AK22" s="318" t="s">
        <v>97</v>
      </c>
      <c r="AL22" s="342">
        <f>SUM(AL23:AL28)</f>
        <v>428</v>
      </c>
      <c r="AM22" s="342" t="s">
        <v>97</v>
      </c>
      <c r="AN22" s="244">
        <f>SUM(AN23:AN28)</f>
        <v>0</v>
      </c>
      <c r="AO22" s="318" t="s">
        <v>97</v>
      </c>
      <c r="AP22" s="244">
        <f>SUM(AP23:AP28)</f>
        <v>0</v>
      </c>
      <c r="AQ22" s="318" t="s">
        <v>97</v>
      </c>
      <c r="AR22" s="244">
        <f>SUM(AR23:AR28)</f>
        <v>0</v>
      </c>
      <c r="AS22" s="318" t="s">
        <v>97</v>
      </c>
      <c r="AT22" s="244">
        <f>SUM(AT23:AT28)</f>
        <v>0</v>
      </c>
      <c r="AU22" s="318" t="s">
        <v>97</v>
      </c>
      <c r="AV22" s="244">
        <f>SUM(AV23:AV28)</f>
        <v>0</v>
      </c>
      <c r="AW22" s="318" t="s">
        <v>97</v>
      </c>
      <c r="AX22" s="244">
        <f>SUM(AX23:AX28)</f>
        <v>0</v>
      </c>
      <c r="AY22" s="318" t="s">
        <v>97</v>
      </c>
      <c r="AZ22" s="343">
        <f>AZ24+AZ28+AZ25+AZ26+AZ23</f>
        <v>15.195</v>
      </c>
      <c r="BA22" s="343" t="s">
        <v>97</v>
      </c>
      <c r="BB22" s="244">
        <f>SUM(BB23:BB28)</f>
        <v>0</v>
      </c>
      <c r="BC22" s="318" t="s">
        <v>97</v>
      </c>
      <c r="BD22" s="351"/>
    </row>
    <row r="23" spans="1:256" s="246" customFormat="1" ht="20.25" customHeight="1">
      <c r="A23" s="247" t="s">
        <v>98</v>
      </c>
      <c r="B23" s="946" t="s">
        <v>99</v>
      </c>
      <c r="C23" s="252" t="s">
        <v>97</v>
      </c>
      <c r="D23" s="344">
        <f>D29</f>
        <v>0</v>
      </c>
      <c r="E23" s="252" t="s">
        <v>97</v>
      </c>
      <c r="F23" s="344">
        <f>F29</f>
        <v>0</v>
      </c>
      <c r="G23" s="252" t="s">
        <v>97</v>
      </c>
      <c r="H23" s="344">
        <f>H29</f>
        <v>0</v>
      </c>
      <c r="I23" s="252" t="s">
        <v>97</v>
      </c>
      <c r="J23" s="344">
        <f>J29</f>
        <v>0</v>
      </c>
      <c r="K23" s="252" t="s">
        <v>97</v>
      </c>
      <c r="L23" s="344">
        <f>L29</f>
        <v>0</v>
      </c>
      <c r="M23" s="252" t="s">
        <v>97</v>
      </c>
      <c r="N23" s="344">
        <f>N29</f>
        <v>0</v>
      </c>
      <c r="O23" s="252" t="s">
        <v>97</v>
      </c>
      <c r="P23" s="344">
        <f>P29</f>
        <v>0</v>
      </c>
      <c r="Q23" s="252" t="s">
        <v>97</v>
      </c>
      <c r="R23" s="344">
        <f>R29</f>
        <v>0</v>
      </c>
      <c r="S23" s="252" t="s">
        <v>97</v>
      </c>
      <c r="T23" s="344">
        <f>T29</f>
        <v>0</v>
      </c>
      <c r="U23" s="252" t="s">
        <v>97</v>
      </c>
      <c r="V23" s="344">
        <f>V29</f>
        <v>0</v>
      </c>
      <c r="W23" s="252" t="s">
        <v>97</v>
      </c>
      <c r="X23" s="344">
        <f>X29</f>
        <v>0</v>
      </c>
      <c r="Y23" s="344">
        <f>Y29</f>
        <v>0</v>
      </c>
      <c r="Z23" s="344">
        <f>Z29</f>
        <v>0</v>
      </c>
      <c r="AA23" s="252" t="s">
        <v>97</v>
      </c>
      <c r="AB23" s="344">
        <f>AB29</f>
        <v>0</v>
      </c>
      <c r="AC23" s="252" t="s">
        <v>97</v>
      </c>
      <c r="AD23" s="344">
        <f>AD29</f>
        <v>0</v>
      </c>
      <c r="AE23" s="252" t="s">
        <v>97</v>
      </c>
      <c r="AF23" s="344">
        <f>AF29</f>
        <v>0</v>
      </c>
      <c r="AG23" s="252" t="s">
        <v>97</v>
      </c>
      <c r="AH23" s="344">
        <f>AH29</f>
        <v>0</v>
      </c>
      <c r="AI23" s="252" t="s">
        <v>97</v>
      </c>
      <c r="AJ23" s="344">
        <f>AJ29</f>
        <v>0</v>
      </c>
      <c r="AK23" s="252" t="s">
        <v>97</v>
      </c>
      <c r="AL23" s="345" t="str">
        <f>AL29</f>
        <v>нд</v>
      </c>
      <c r="AM23" s="345" t="str">
        <f>AM29</f>
        <v>нд</v>
      </c>
      <c r="AN23" s="344">
        <f>AN29</f>
        <v>0</v>
      </c>
      <c r="AO23" s="252" t="s">
        <v>97</v>
      </c>
      <c r="AP23" s="344">
        <f>AP29</f>
        <v>0</v>
      </c>
      <c r="AQ23" s="252" t="s">
        <v>97</v>
      </c>
      <c r="AR23" s="344">
        <f>AR29</f>
        <v>0</v>
      </c>
      <c r="AS23" s="252" t="s">
        <v>97</v>
      </c>
      <c r="AT23" s="344">
        <f>AT29</f>
        <v>0</v>
      </c>
      <c r="AU23" s="252" t="s">
        <v>97</v>
      </c>
      <c r="AV23" s="344">
        <f>AV29</f>
        <v>0</v>
      </c>
      <c r="AW23" s="252" t="s">
        <v>97</v>
      </c>
      <c r="AX23" s="344">
        <f>AX29</f>
        <v>0</v>
      </c>
      <c r="AY23" s="252" t="s">
        <v>97</v>
      </c>
      <c r="AZ23" s="344">
        <f>AZ29</f>
        <v>0</v>
      </c>
      <c r="BA23" s="344" t="s">
        <v>97</v>
      </c>
      <c r="BB23" s="344">
        <f>BB29</f>
        <v>0</v>
      </c>
      <c r="BC23" s="252" t="s">
        <v>97</v>
      </c>
    </row>
    <row r="24" spans="1:256" s="527" customFormat="1" ht="35.25" customHeight="1">
      <c r="A24" s="242" t="s">
        <v>100</v>
      </c>
      <c r="B24" s="243" t="s">
        <v>101</v>
      </c>
      <c r="C24" s="318" t="s">
        <v>97</v>
      </c>
      <c r="D24" s="244">
        <f>D49</f>
        <v>0</v>
      </c>
      <c r="E24" s="318" t="s">
        <v>97</v>
      </c>
      <c r="F24" s="244">
        <f>F49</f>
        <v>0</v>
      </c>
      <c r="G24" s="318" t="s">
        <v>97</v>
      </c>
      <c r="H24" s="244">
        <f>H49</f>
        <v>0</v>
      </c>
      <c r="I24" s="318" t="s">
        <v>97</v>
      </c>
      <c r="J24" s="244">
        <f>J49</f>
        <v>0</v>
      </c>
      <c r="K24" s="318" t="s">
        <v>97</v>
      </c>
      <c r="L24" s="244">
        <f>L49</f>
        <v>0</v>
      </c>
      <c r="M24" s="318" t="s">
        <v>97</v>
      </c>
      <c r="N24" s="244">
        <f>N49</f>
        <v>0</v>
      </c>
      <c r="O24" s="318" t="s">
        <v>97</v>
      </c>
      <c r="P24" s="244">
        <f>P49</f>
        <v>0</v>
      </c>
      <c r="Q24" s="318" t="s">
        <v>97</v>
      </c>
      <c r="R24" s="244">
        <f>R49</f>
        <v>0</v>
      </c>
      <c r="S24" s="318" t="s">
        <v>97</v>
      </c>
      <c r="T24" s="244">
        <f>T49</f>
        <v>0</v>
      </c>
      <c r="U24" s="318" t="s">
        <v>97</v>
      </c>
      <c r="V24" s="244">
        <f>V49</f>
        <v>0</v>
      </c>
      <c r="W24" s="318" t="s">
        <v>97</v>
      </c>
      <c r="X24" s="244">
        <f>X49</f>
        <v>10</v>
      </c>
      <c r="Y24" s="344">
        <f t="shared" ref="Y24:Y81" si="0">Y30</f>
        <v>0</v>
      </c>
      <c r="Z24" s="244">
        <f>Z49</f>
        <v>0</v>
      </c>
      <c r="AA24" s="318" t="s">
        <v>97</v>
      </c>
      <c r="AB24" s="244">
        <f>AB49</f>
        <v>0</v>
      </c>
      <c r="AC24" s="318" t="s">
        <v>97</v>
      </c>
      <c r="AD24" s="244">
        <f>AD49</f>
        <v>0</v>
      </c>
      <c r="AE24" s="318" t="s">
        <v>97</v>
      </c>
      <c r="AF24" s="244">
        <f>AF49</f>
        <v>0</v>
      </c>
      <c r="AG24" s="318" t="s">
        <v>97</v>
      </c>
      <c r="AH24" s="244">
        <f>AH49</f>
        <v>0</v>
      </c>
      <c r="AI24" s="318" t="s">
        <v>97</v>
      </c>
      <c r="AJ24" s="244">
        <f>AJ49</f>
        <v>0</v>
      </c>
      <c r="AK24" s="318" t="s">
        <v>97</v>
      </c>
      <c r="AL24" s="342">
        <f>AL49</f>
        <v>428</v>
      </c>
      <c r="AM24" s="342" t="str">
        <f>AM49</f>
        <v>нд</v>
      </c>
      <c r="AN24" s="244">
        <f>AN49</f>
        <v>0</v>
      </c>
      <c r="AO24" s="318" t="s">
        <v>97</v>
      </c>
      <c r="AP24" s="244">
        <f>AP49</f>
        <v>0</v>
      </c>
      <c r="AQ24" s="318" t="s">
        <v>97</v>
      </c>
      <c r="AR24" s="244">
        <f>AR49</f>
        <v>0</v>
      </c>
      <c r="AS24" s="318" t="s">
        <v>97</v>
      </c>
      <c r="AT24" s="244">
        <f>AT49</f>
        <v>0</v>
      </c>
      <c r="AU24" s="318" t="s">
        <v>97</v>
      </c>
      <c r="AV24" s="244">
        <f>AV49</f>
        <v>0</v>
      </c>
      <c r="AW24" s="318" t="s">
        <v>97</v>
      </c>
      <c r="AX24" s="244">
        <f>AX49</f>
        <v>0</v>
      </c>
      <c r="AY24" s="318" t="s">
        <v>97</v>
      </c>
      <c r="AZ24" s="244">
        <f>AZ49</f>
        <v>12.651</v>
      </c>
      <c r="BA24" s="344" t="s">
        <v>97</v>
      </c>
      <c r="BB24" s="244">
        <f>BB49</f>
        <v>0</v>
      </c>
      <c r="BC24" s="318" t="s">
        <v>97</v>
      </c>
    </row>
    <row r="25" spans="1:256" s="246" customFormat="1" ht="50.25" customHeight="1">
      <c r="A25" s="247" t="s">
        <v>102</v>
      </c>
      <c r="B25" s="946" t="s">
        <v>103</v>
      </c>
      <c r="C25" s="252" t="s">
        <v>97</v>
      </c>
      <c r="D25" s="344">
        <f>D71</f>
        <v>0</v>
      </c>
      <c r="E25" s="252" t="s">
        <v>97</v>
      </c>
      <c r="F25" s="344">
        <f>F71</f>
        <v>0</v>
      </c>
      <c r="G25" s="252" t="s">
        <v>97</v>
      </c>
      <c r="H25" s="344">
        <f>H71</f>
        <v>0</v>
      </c>
      <c r="I25" s="252" t="s">
        <v>97</v>
      </c>
      <c r="J25" s="344">
        <f>J71</f>
        <v>0</v>
      </c>
      <c r="K25" s="252" t="s">
        <v>97</v>
      </c>
      <c r="L25" s="344">
        <f>L71</f>
        <v>0</v>
      </c>
      <c r="M25" s="252" t="s">
        <v>97</v>
      </c>
      <c r="N25" s="344">
        <f>N71</f>
        <v>0</v>
      </c>
      <c r="O25" s="252" t="s">
        <v>97</v>
      </c>
      <c r="P25" s="344">
        <f>P71</f>
        <v>0</v>
      </c>
      <c r="Q25" s="252" t="s">
        <v>97</v>
      </c>
      <c r="R25" s="344">
        <f>R71</f>
        <v>0</v>
      </c>
      <c r="S25" s="252" t="s">
        <v>97</v>
      </c>
      <c r="T25" s="344">
        <f>T71</f>
        <v>0</v>
      </c>
      <c r="U25" s="252" t="s">
        <v>97</v>
      </c>
      <c r="V25" s="344">
        <f>V71</f>
        <v>0</v>
      </c>
      <c r="W25" s="252" t="s">
        <v>97</v>
      </c>
      <c r="X25" s="344">
        <f>X71</f>
        <v>0</v>
      </c>
      <c r="Y25" s="344">
        <f t="shared" si="0"/>
        <v>0</v>
      </c>
      <c r="Z25" s="344">
        <f>Z71</f>
        <v>0</v>
      </c>
      <c r="AA25" s="252" t="s">
        <v>97</v>
      </c>
      <c r="AB25" s="344">
        <f>AB71</f>
        <v>0</v>
      </c>
      <c r="AC25" s="252" t="s">
        <v>97</v>
      </c>
      <c r="AD25" s="344">
        <f>AD71</f>
        <v>0</v>
      </c>
      <c r="AE25" s="252" t="s">
        <v>97</v>
      </c>
      <c r="AF25" s="344">
        <f>AF71</f>
        <v>0</v>
      </c>
      <c r="AG25" s="252" t="s">
        <v>97</v>
      </c>
      <c r="AH25" s="344">
        <f>AH71</f>
        <v>0</v>
      </c>
      <c r="AI25" s="252" t="s">
        <v>97</v>
      </c>
      <c r="AJ25" s="344">
        <f>AJ71</f>
        <v>0</v>
      </c>
      <c r="AK25" s="252" t="s">
        <v>97</v>
      </c>
      <c r="AL25" s="252" t="s">
        <v>97</v>
      </c>
      <c r="AM25" s="252" t="s">
        <v>97</v>
      </c>
      <c r="AN25" s="344">
        <f>AN71</f>
        <v>0</v>
      </c>
      <c r="AO25" s="252" t="s">
        <v>97</v>
      </c>
      <c r="AP25" s="344">
        <f>AP71</f>
        <v>0</v>
      </c>
      <c r="AQ25" s="252" t="s">
        <v>97</v>
      </c>
      <c r="AR25" s="344">
        <f>AR71</f>
        <v>0</v>
      </c>
      <c r="AS25" s="252" t="s">
        <v>97</v>
      </c>
      <c r="AT25" s="344">
        <f>AT71</f>
        <v>0</v>
      </c>
      <c r="AU25" s="252" t="s">
        <v>97</v>
      </c>
      <c r="AV25" s="344">
        <f>AV71</f>
        <v>0</v>
      </c>
      <c r="AW25" s="252" t="s">
        <v>97</v>
      </c>
      <c r="AX25" s="344">
        <f>AX71</f>
        <v>0</v>
      </c>
      <c r="AY25" s="252" t="s">
        <v>97</v>
      </c>
      <c r="AZ25" s="344">
        <v>0</v>
      </c>
      <c r="BA25" s="344" t="s">
        <v>97</v>
      </c>
      <c r="BB25" s="344">
        <f>BB71</f>
        <v>0</v>
      </c>
      <c r="BC25" s="252" t="s">
        <v>97</v>
      </c>
    </row>
    <row r="26" spans="1:256" s="527" customFormat="1" ht="37.9" customHeight="1">
      <c r="A26" s="242" t="s">
        <v>104</v>
      </c>
      <c r="B26" s="243" t="s">
        <v>105</v>
      </c>
      <c r="C26" s="318" t="s">
        <v>97</v>
      </c>
      <c r="D26" s="244">
        <f>D74</f>
        <v>0</v>
      </c>
      <c r="E26" s="318" t="s">
        <v>97</v>
      </c>
      <c r="F26" s="244">
        <f>F74</f>
        <v>0</v>
      </c>
      <c r="G26" s="318" t="s">
        <v>97</v>
      </c>
      <c r="H26" s="244">
        <f>H74</f>
        <v>0</v>
      </c>
      <c r="I26" s="318" t="s">
        <v>97</v>
      </c>
      <c r="J26" s="244">
        <f>J74</f>
        <v>0</v>
      </c>
      <c r="K26" s="318" t="s">
        <v>97</v>
      </c>
      <c r="L26" s="244">
        <f>L74</f>
        <v>0</v>
      </c>
      <c r="M26" s="318" t="s">
        <v>97</v>
      </c>
      <c r="N26" s="244">
        <f>N74</f>
        <v>0</v>
      </c>
      <c r="O26" s="318" t="s">
        <v>97</v>
      </c>
      <c r="P26" s="244">
        <f>P74</f>
        <v>0</v>
      </c>
      <c r="Q26" s="318" t="s">
        <v>97</v>
      </c>
      <c r="R26" s="244">
        <f>R74</f>
        <v>0</v>
      </c>
      <c r="S26" s="318" t="s">
        <v>97</v>
      </c>
      <c r="T26" s="244">
        <f>T74</f>
        <v>0</v>
      </c>
      <c r="U26" s="318" t="s">
        <v>97</v>
      </c>
      <c r="V26" s="244">
        <f>V74</f>
        <v>0.25</v>
      </c>
      <c r="W26" s="318" t="s">
        <v>97</v>
      </c>
      <c r="X26" s="244">
        <f>X74</f>
        <v>0</v>
      </c>
      <c r="Y26" s="344">
        <f t="shared" si="0"/>
        <v>0</v>
      </c>
      <c r="Z26" s="244">
        <f>Z74</f>
        <v>0</v>
      </c>
      <c r="AA26" s="318" t="s">
        <v>97</v>
      </c>
      <c r="AB26" s="244">
        <f>AB74</f>
        <v>0</v>
      </c>
      <c r="AC26" s="318" t="s">
        <v>97</v>
      </c>
      <c r="AD26" s="244">
        <f>AD74</f>
        <v>0</v>
      </c>
      <c r="AE26" s="318" t="s">
        <v>97</v>
      </c>
      <c r="AF26" s="244">
        <f>AF74</f>
        <v>0</v>
      </c>
      <c r="AG26" s="318" t="s">
        <v>97</v>
      </c>
      <c r="AH26" s="244">
        <f>AH74</f>
        <v>0</v>
      </c>
      <c r="AI26" s="318" t="s">
        <v>97</v>
      </c>
      <c r="AJ26" s="244">
        <f>AJ74</f>
        <v>0</v>
      </c>
      <c r="AK26" s="318" t="s">
        <v>97</v>
      </c>
      <c r="AL26" s="318" t="s">
        <v>97</v>
      </c>
      <c r="AM26" s="318" t="s">
        <v>97</v>
      </c>
      <c r="AN26" s="244">
        <f>AN74</f>
        <v>0</v>
      </c>
      <c r="AO26" s="318" t="s">
        <v>97</v>
      </c>
      <c r="AP26" s="244">
        <f>AP74</f>
        <v>0</v>
      </c>
      <c r="AQ26" s="318" t="s">
        <v>97</v>
      </c>
      <c r="AR26" s="244">
        <f>AR74</f>
        <v>0</v>
      </c>
      <c r="AS26" s="318" t="s">
        <v>97</v>
      </c>
      <c r="AT26" s="244">
        <f>AT74</f>
        <v>0</v>
      </c>
      <c r="AU26" s="318" t="s">
        <v>97</v>
      </c>
      <c r="AV26" s="244">
        <f>AV74</f>
        <v>0</v>
      </c>
      <c r="AW26" s="318" t="s">
        <v>97</v>
      </c>
      <c r="AX26" s="244">
        <f>AX74</f>
        <v>0</v>
      </c>
      <c r="AY26" s="318" t="s">
        <v>97</v>
      </c>
      <c r="AZ26" s="244">
        <f>AZ74</f>
        <v>1.4489999999999998</v>
      </c>
      <c r="BA26" s="344" t="s">
        <v>97</v>
      </c>
      <c r="BB26" s="244">
        <f>BB74</f>
        <v>0</v>
      </c>
      <c r="BC26" s="318" t="s">
        <v>97</v>
      </c>
    </row>
    <row r="27" spans="1:256" s="246" customFormat="1" ht="35.25" customHeight="1">
      <c r="A27" s="247" t="s">
        <v>106</v>
      </c>
      <c r="B27" s="946" t="s">
        <v>107</v>
      </c>
      <c r="C27" s="252" t="s">
        <v>97</v>
      </c>
      <c r="D27" s="344">
        <f>D79</f>
        <v>0</v>
      </c>
      <c r="E27" s="252" t="s">
        <v>97</v>
      </c>
      <c r="F27" s="344">
        <f>F79</f>
        <v>0</v>
      </c>
      <c r="G27" s="252" t="s">
        <v>97</v>
      </c>
      <c r="H27" s="344">
        <f>H79</f>
        <v>0</v>
      </c>
      <c r="I27" s="252" t="s">
        <v>97</v>
      </c>
      <c r="J27" s="344">
        <f>J79</f>
        <v>0</v>
      </c>
      <c r="K27" s="252" t="s">
        <v>97</v>
      </c>
      <c r="L27" s="344">
        <f>L79</f>
        <v>0</v>
      </c>
      <c r="M27" s="252" t="s">
        <v>97</v>
      </c>
      <c r="N27" s="344">
        <f>N79</f>
        <v>0</v>
      </c>
      <c r="O27" s="252" t="s">
        <v>97</v>
      </c>
      <c r="P27" s="344">
        <f>P79</f>
        <v>0</v>
      </c>
      <c r="Q27" s="252" t="s">
        <v>97</v>
      </c>
      <c r="R27" s="344">
        <f>R79</f>
        <v>0</v>
      </c>
      <c r="S27" s="252" t="s">
        <v>97</v>
      </c>
      <c r="T27" s="344">
        <f>T79</f>
        <v>0</v>
      </c>
      <c r="U27" s="252" t="s">
        <v>97</v>
      </c>
      <c r="V27" s="344">
        <f>V79</f>
        <v>0</v>
      </c>
      <c r="W27" s="252" t="s">
        <v>97</v>
      </c>
      <c r="X27" s="344">
        <f t="shared" ref="X27:Z28" si="1">X79</f>
        <v>0</v>
      </c>
      <c r="Y27" s="344">
        <f t="shared" si="0"/>
        <v>0</v>
      </c>
      <c r="Z27" s="344">
        <f t="shared" si="1"/>
        <v>0</v>
      </c>
      <c r="AA27" s="252" t="s">
        <v>97</v>
      </c>
      <c r="AB27" s="344">
        <f>AB79</f>
        <v>0</v>
      </c>
      <c r="AC27" s="252" t="s">
        <v>97</v>
      </c>
      <c r="AD27" s="344">
        <f>AD79</f>
        <v>0</v>
      </c>
      <c r="AE27" s="252" t="s">
        <v>97</v>
      </c>
      <c r="AF27" s="344">
        <f>AF79</f>
        <v>0</v>
      </c>
      <c r="AG27" s="252" t="s">
        <v>97</v>
      </c>
      <c r="AH27" s="344">
        <f>AH79</f>
        <v>0</v>
      </c>
      <c r="AI27" s="252" t="s">
        <v>97</v>
      </c>
      <c r="AJ27" s="344">
        <f>AJ79</f>
        <v>0</v>
      </c>
      <c r="AK27" s="252" t="s">
        <v>97</v>
      </c>
      <c r="AL27" s="252" t="s">
        <v>97</v>
      </c>
      <c r="AM27" s="252" t="s">
        <v>97</v>
      </c>
      <c r="AN27" s="344">
        <f>AN79</f>
        <v>0</v>
      </c>
      <c r="AO27" s="252" t="s">
        <v>97</v>
      </c>
      <c r="AP27" s="344">
        <f>AP79</f>
        <v>0</v>
      </c>
      <c r="AQ27" s="252" t="s">
        <v>97</v>
      </c>
      <c r="AR27" s="344">
        <f>AR79</f>
        <v>0</v>
      </c>
      <c r="AS27" s="252" t="s">
        <v>97</v>
      </c>
      <c r="AT27" s="344">
        <f>AT79</f>
        <v>0</v>
      </c>
      <c r="AU27" s="252" t="s">
        <v>97</v>
      </c>
      <c r="AV27" s="344">
        <f>AV79</f>
        <v>0</v>
      </c>
      <c r="AW27" s="252" t="s">
        <v>97</v>
      </c>
      <c r="AX27" s="344">
        <f>AX79</f>
        <v>0</v>
      </c>
      <c r="AY27" s="252" t="s">
        <v>97</v>
      </c>
      <c r="AZ27" s="344">
        <f t="shared" ref="AZ27:BB28" si="2">AZ79</f>
        <v>0</v>
      </c>
      <c r="BA27" s="344" t="s">
        <v>97</v>
      </c>
      <c r="BB27" s="344">
        <f t="shared" si="2"/>
        <v>0</v>
      </c>
      <c r="BC27" s="252" t="s">
        <v>97</v>
      </c>
    </row>
    <row r="28" spans="1:256" s="527" customFormat="1" ht="20.25" customHeight="1">
      <c r="A28" s="242" t="s">
        <v>108</v>
      </c>
      <c r="B28" s="243" t="s">
        <v>109</v>
      </c>
      <c r="C28" s="318" t="s">
        <v>97</v>
      </c>
      <c r="D28" s="244">
        <f>D80</f>
        <v>0</v>
      </c>
      <c r="E28" s="318" t="s">
        <v>97</v>
      </c>
      <c r="F28" s="244">
        <f>F80</f>
        <v>0</v>
      </c>
      <c r="G28" s="318" t="s">
        <v>97</v>
      </c>
      <c r="H28" s="244">
        <f>H80</f>
        <v>0</v>
      </c>
      <c r="I28" s="318" t="s">
        <v>97</v>
      </c>
      <c r="J28" s="244">
        <f>J80</f>
        <v>0</v>
      </c>
      <c r="K28" s="318" t="s">
        <v>97</v>
      </c>
      <c r="L28" s="244">
        <f>L80</f>
        <v>0</v>
      </c>
      <c r="M28" s="318" t="s">
        <v>97</v>
      </c>
      <c r="N28" s="244">
        <f>N80</f>
        <v>0</v>
      </c>
      <c r="O28" s="318" t="s">
        <v>97</v>
      </c>
      <c r="P28" s="244">
        <f>P80</f>
        <v>0</v>
      </c>
      <c r="Q28" s="318" t="s">
        <v>97</v>
      </c>
      <c r="R28" s="244">
        <f>R80</f>
        <v>0</v>
      </c>
      <c r="S28" s="318" t="s">
        <v>97</v>
      </c>
      <c r="T28" s="244">
        <f>T80</f>
        <v>0</v>
      </c>
      <c r="U28" s="318" t="s">
        <v>97</v>
      </c>
      <c r="V28" s="244">
        <f>V80</f>
        <v>0</v>
      </c>
      <c r="W28" s="318" t="s">
        <v>97</v>
      </c>
      <c r="X28" s="244">
        <f t="shared" si="1"/>
        <v>0</v>
      </c>
      <c r="Y28" s="344">
        <f t="shared" si="0"/>
        <v>0</v>
      </c>
      <c r="Z28" s="244">
        <f t="shared" si="1"/>
        <v>0</v>
      </c>
      <c r="AA28" s="318" t="s">
        <v>97</v>
      </c>
      <c r="AB28" s="244">
        <f>AB80</f>
        <v>0</v>
      </c>
      <c r="AC28" s="318" t="s">
        <v>97</v>
      </c>
      <c r="AD28" s="244">
        <f>AD80</f>
        <v>0</v>
      </c>
      <c r="AE28" s="318" t="s">
        <v>97</v>
      </c>
      <c r="AF28" s="244">
        <f>AF80</f>
        <v>0</v>
      </c>
      <c r="AG28" s="318" t="s">
        <v>97</v>
      </c>
      <c r="AH28" s="244">
        <f>AH80</f>
        <v>0</v>
      </c>
      <c r="AI28" s="318" t="s">
        <v>97</v>
      </c>
      <c r="AJ28" s="244">
        <f>AJ80</f>
        <v>0</v>
      </c>
      <c r="AK28" s="318" t="s">
        <v>97</v>
      </c>
      <c r="AL28" s="318" t="s">
        <v>97</v>
      </c>
      <c r="AM28" s="318" t="s">
        <v>97</v>
      </c>
      <c r="AN28" s="244">
        <f>AN80</f>
        <v>0</v>
      </c>
      <c r="AO28" s="318" t="s">
        <v>97</v>
      </c>
      <c r="AP28" s="244">
        <f>AP80</f>
        <v>0</v>
      </c>
      <c r="AQ28" s="318" t="s">
        <v>97</v>
      </c>
      <c r="AR28" s="244">
        <f>AR80</f>
        <v>0</v>
      </c>
      <c r="AS28" s="318" t="s">
        <v>97</v>
      </c>
      <c r="AT28" s="244">
        <f>AT80</f>
        <v>0</v>
      </c>
      <c r="AU28" s="318" t="s">
        <v>97</v>
      </c>
      <c r="AV28" s="244">
        <f>AV80</f>
        <v>0</v>
      </c>
      <c r="AW28" s="318" t="s">
        <v>97</v>
      </c>
      <c r="AX28" s="244">
        <f>AX80</f>
        <v>0</v>
      </c>
      <c r="AY28" s="318" t="s">
        <v>97</v>
      </c>
      <c r="AZ28" s="244">
        <f t="shared" si="2"/>
        <v>1.095</v>
      </c>
      <c r="BA28" s="344" t="s">
        <v>97</v>
      </c>
      <c r="BB28" s="244">
        <f t="shared" si="2"/>
        <v>0</v>
      </c>
      <c r="BC28" s="318" t="s">
        <v>97</v>
      </c>
    </row>
    <row r="29" spans="1:256" s="246" customFormat="1" ht="21" customHeight="1">
      <c r="A29" s="238" t="s">
        <v>110</v>
      </c>
      <c r="B29" s="944" t="s">
        <v>111</v>
      </c>
      <c r="C29" s="252" t="s">
        <v>97</v>
      </c>
      <c r="D29" s="344">
        <f>D30</f>
        <v>0</v>
      </c>
      <c r="E29" s="252" t="s">
        <v>97</v>
      </c>
      <c r="F29" s="344">
        <f>F30</f>
        <v>0</v>
      </c>
      <c r="G29" s="252" t="s">
        <v>97</v>
      </c>
      <c r="H29" s="344">
        <f>H30</f>
        <v>0</v>
      </c>
      <c r="I29" s="252" t="s">
        <v>97</v>
      </c>
      <c r="J29" s="344">
        <f>J30</f>
        <v>0</v>
      </c>
      <c r="K29" s="252" t="s">
        <v>97</v>
      </c>
      <c r="L29" s="344">
        <f>L30</f>
        <v>0</v>
      </c>
      <c r="M29" s="252" t="s">
        <v>97</v>
      </c>
      <c r="N29" s="344">
        <f>N30</f>
        <v>0</v>
      </c>
      <c r="O29" s="252" t="s">
        <v>97</v>
      </c>
      <c r="P29" s="344">
        <f>P30</f>
        <v>0</v>
      </c>
      <c r="Q29" s="252" t="s">
        <v>97</v>
      </c>
      <c r="R29" s="344">
        <f>R30</f>
        <v>0</v>
      </c>
      <c r="S29" s="252" t="s">
        <v>97</v>
      </c>
      <c r="T29" s="344">
        <f>T30</f>
        <v>0</v>
      </c>
      <c r="U29" s="252" t="s">
        <v>97</v>
      </c>
      <c r="V29" s="344">
        <f>V30</f>
        <v>0</v>
      </c>
      <c r="W29" s="252" t="s">
        <v>97</v>
      </c>
      <c r="X29" s="344">
        <v>0</v>
      </c>
      <c r="Y29" s="344">
        <f t="shared" si="0"/>
        <v>0</v>
      </c>
      <c r="Z29" s="344">
        <f>Z30</f>
        <v>0</v>
      </c>
      <c r="AA29" s="252" t="s">
        <v>97</v>
      </c>
      <c r="AB29" s="344">
        <f>AB30</f>
        <v>0</v>
      </c>
      <c r="AC29" s="252" t="s">
        <v>97</v>
      </c>
      <c r="AD29" s="344">
        <f>AD30</f>
        <v>0</v>
      </c>
      <c r="AE29" s="252" t="s">
        <v>97</v>
      </c>
      <c r="AF29" s="344">
        <f>AF30</f>
        <v>0</v>
      </c>
      <c r="AG29" s="252" t="s">
        <v>97</v>
      </c>
      <c r="AH29" s="344">
        <f>AH30</f>
        <v>0</v>
      </c>
      <c r="AI29" s="252" t="s">
        <v>97</v>
      </c>
      <c r="AJ29" s="344">
        <f>AJ30</f>
        <v>0</v>
      </c>
      <c r="AK29" s="252" t="s">
        <v>97</v>
      </c>
      <c r="AL29" s="252" t="s">
        <v>97</v>
      </c>
      <c r="AM29" s="252" t="s">
        <v>97</v>
      </c>
      <c r="AN29" s="344">
        <f>AN30</f>
        <v>0</v>
      </c>
      <c r="AO29" s="252" t="s">
        <v>97</v>
      </c>
      <c r="AP29" s="344">
        <f>AP30</f>
        <v>0</v>
      </c>
      <c r="AQ29" s="252" t="s">
        <v>97</v>
      </c>
      <c r="AR29" s="344">
        <f>AR30</f>
        <v>0</v>
      </c>
      <c r="AS29" s="252" t="s">
        <v>97</v>
      </c>
      <c r="AT29" s="344">
        <f>AT30</f>
        <v>0</v>
      </c>
      <c r="AU29" s="252" t="s">
        <v>97</v>
      </c>
      <c r="AV29" s="344">
        <f>AV30</f>
        <v>0</v>
      </c>
      <c r="AW29" s="252" t="s">
        <v>97</v>
      </c>
      <c r="AX29" s="344">
        <f>AX30</f>
        <v>0</v>
      </c>
      <c r="AY29" s="252" t="s">
        <v>97</v>
      </c>
      <c r="AZ29" s="344">
        <v>0</v>
      </c>
      <c r="BA29" s="344" t="s">
        <v>97</v>
      </c>
      <c r="BB29" s="344">
        <f>BB30</f>
        <v>0</v>
      </c>
      <c r="BC29" s="252" t="s">
        <v>97</v>
      </c>
    </row>
    <row r="30" spans="1:256" s="246" customFormat="1" ht="44.85" hidden="1" customHeight="1">
      <c r="A30" s="238" t="s">
        <v>112</v>
      </c>
      <c r="B30" s="944" t="s">
        <v>113</v>
      </c>
      <c r="C30" s="252" t="s">
        <v>97</v>
      </c>
      <c r="D30" s="344">
        <f>D31+D32+D33</f>
        <v>0</v>
      </c>
      <c r="E30" s="252" t="s">
        <v>97</v>
      </c>
      <c r="F30" s="344">
        <f>F31+F32+F33</f>
        <v>0</v>
      </c>
      <c r="G30" s="252" t="s">
        <v>97</v>
      </c>
      <c r="H30" s="344">
        <f>H31+H32+H33</f>
        <v>0</v>
      </c>
      <c r="I30" s="252" t="s">
        <v>97</v>
      </c>
      <c r="J30" s="344">
        <f>J31+J32+J33</f>
        <v>0</v>
      </c>
      <c r="K30" s="252" t="s">
        <v>97</v>
      </c>
      <c r="L30" s="344">
        <f>L31+L32+L33</f>
        <v>0</v>
      </c>
      <c r="M30" s="252" t="s">
        <v>97</v>
      </c>
      <c r="N30" s="344">
        <f>N31+N32+N33</f>
        <v>0</v>
      </c>
      <c r="O30" s="252" t="s">
        <v>97</v>
      </c>
      <c r="P30" s="344">
        <f>P31+P32+P33</f>
        <v>0</v>
      </c>
      <c r="Q30" s="252" t="s">
        <v>97</v>
      </c>
      <c r="R30" s="344">
        <f>R31+R32+R33</f>
        <v>0</v>
      </c>
      <c r="S30" s="252" t="s">
        <v>97</v>
      </c>
      <c r="T30" s="344">
        <f>T31+T32+T33</f>
        <v>0</v>
      </c>
      <c r="U30" s="252" t="s">
        <v>97</v>
      </c>
      <c r="V30" s="344">
        <f>V31+V32+V33</f>
        <v>0</v>
      </c>
      <c r="W30" s="252" t="s">
        <v>97</v>
      </c>
      <c r="X30" s="344" t="e">
        <f>X31</f>
        <v>#REF!</v>
      </c>
      <c r="Y30" s="344">
        <f t="shared" si="0"/>
        <v>0</v>
      </c>
      <c r="Z30" s="344">
        <f>Z31+Z32+Z33</f>
        <v>0</v>
      </c>
      <c r="AA30" s="252" t="s">
        <v>97</v>
      </c>
      <c r="AB30" s="344">
        <f>AB31</f>
        <v>0</v>
      </c>
      <c r="AC30" s="252" t="s">
        <v>97</v>
      </c>
      <c r="AD30" s="344">
        <f>AD31+AD32+AD33</f>
        <v>0</v>
      </c>
      <c r="AE30" s="252" t="s">
        <v>97</v>
      </c>
      <c r="AF30" s="344">
        <f>AF31+AF32+AF33</f>
        <v>0</v>
      </c>
      <c r="AG30" s="252" t="s">
        <v>97</v>
      </c>
      <c r="AH30" s="344">
        <f>AH31+AH32+AH33</f>
        <v>0</v>
      </c>
      <c r="AI30" s="252" t="s">
        <v>97</v>
      </c>
      <c r="AJ30" s="344">
        <f>AJ31+AJ32+AJ33</f>
        <v>0</v>
      </c>
      <c r="AK30" s="252" t="s">
        <v>97</v>
      </c>
      <c r="AL30" s="252" t="s">
        <v>97</v>
      </c>
      <c r="AM30" s="252" t="s">
        <v>97</v>
      </c>
      <c r="AN30" s="344">
        <f>AN31+AN32+AN33</f>
        <v>0</v>
      </c>
      <c r="AO30" s="252" t="s">
        <v>97</v>
      </c>
      <c r="AP30" s="344">
        <f>AP31+AP32+AP33</f>
        <v>0</v>
      </c>
      <c r="AQ30" s="252" t="s">
        <v>97</v>
      </c>
      <c r="AR30" s="344">
        <f>AR31+AR32+AR33</f>
        <v>0</v>
      </c>
      <c r="AS30" s="252" t="s">
        <v>97</v>
      </c>
      <c r="AT30" s="344">
        <f>AT31+AT32+AT33</f>
        <v>0</v>
      </c>
      <c r="AU30" s="252" t="s">
        <v>97</v>
      </c>
      <c r="AV30" s="344">
        <f>AV31+AV32+AV33</f>
        <v>0</v>
      </c>
      <c r="AW30" s="252" t="s">
        <v>97</v>
      </c>
      <c r="AX30" s="344">
        <f>AX31+AX32+AX33</f>
        <v>0</v>
      </c>
      <c r="AY30" s="252" t="s">
        <v>97</v>
      </c>
      <c r="AZ30" s="344" t="e">
        <f>AZ31</f>
        <v>#REF!</v>
      </c>
      <c r="BA30" s="344" t="s">
        <v>97</v>
      </c>
      <c r="BB30" s="344">
        <f>BB31+BB32+BB33</f>
        <v>0</v>
      </c>
      <c r="BC30" s="252" t="s">
        <v>97</v>
      </c>
    </row>
    <row r="31" spans="1:256" s="246" customFormat="1" ht="33.75" hidden="1" customHeight="1">
      <c r="A31" s="238" t="s">
        <v>114</v>
      </c>
      <c r="B31" s="944" t="s">
        <v>115</v>
      </c>
      <c r="C31" s="252" t="s">
        <v>97</v>
      </c>
      <c r="D31" s="344">
        <f>D32</f>
        <v>0</v>
      </c>
      <c r="E31" s="252" t="s">
        <v>97</v>
      </c>
      <c r="F31" s="344">
        <f>F32</f>
        <v>0</v>
      </c>
      <c r="G31" s="252" t="s">
        <v>97</v>
      </c>
      <c r="H31" s="344">
        <f>H32</f>
        <v>0</v>
      </c>
      <c r="I31" s="252" t="s">
        <v>97</v>
      </c>
      <c r="J31" s="344">
        <f>J32</f>
        <v>0</v>
      </c>
      <c r="K31" s="252" t="s">
        <v>97</v>
      </c>
      <c r="L31" s="344">
        <f>L32</f>
        <v>0</v>
      </c>
      <c r="M31" s="252" t="s">
        <v>97</v>
      </c>
      <c r="N31" s="344">
        <f>N32</f>
        <v>0</v>
      </c>
      <c r="O31" s="252" t="s">
        <v>97</v>
      </c>
      <c r="P31" s="344">
        <f>P32</f>
        <v>0</v>
      </c>
      <c r="Q31" s="252" t="s">
        <v>97</v>
      </c>
      <c r="R31" s="344">
        <f>R32</f>
        <v>0</v>
      </c>
      <c r="S31" s="252" t="s">
        <v>97</v>
      </c>
      <c r="T31" s="344">
        <f>T32</f>
        <v>0</v>
      </c>
      <c r="U31" s="252" t="s">
        <v>97</v>
      </c>
      <c r="V31" s="344">
        <f>V32</f>
        <v>0</v>
      </c>
      <c r="W31" s="252" t="s">
        <v>97</v>
      </c>
      <c r="X31" s="344" t="e">
        <f>#REF!</f>
        <v>#REF!</v>
      </c>
      <c r="Y31" s="344">
        <f t="shared" si="0"/>
        <v>0</v>
      </c>
      <c r="Z31" s="344">
        <f>Z32</f>
        <v>0</v>
      </c>
      <c r="AA31" s="252" t="s">
        <v>97</v>
      </c>
      <c r="AB31" s="344">
        <f>AB32</f>
        <v>0</v>
      </c>
      <c r="AC31" s="252" t="s">
        <v>97</v>
      </c>
      <c r="AD31" s="344">
        <f>AD32</f>
        <v>0</v>
      </c>
      <c r="AE31" s="252" t="s">
        <v>97</v>
      </c>
      <c r="AF31" s="344">
        <f>AF32</f>
        <v>0</v>
      </c>
      <c r="AG31" s="252" t="s">
        <v>97</v>
      </c>
      <c r="AH31" s="344">
        <f>AH32</f>
        <v>0</v>
      </c>
      <c r="AI31" s="252" t="s">
        <v>97</v>
      </c>
      <c r="AJ31" s="344">
        <f>AJ32</f>
        <v>0</v>
      </c>
      <c r="AK31" s="252" t="s">
        <v>97</v>
      </c>
      <c r="AL31" s="252" t="s">
        <v>97</v>
      </c>
      <c r="AM31" s="252" t="s">
        <v>97</v>
      </c>
      <c r="AN31" s="344">
        <f>AN32</f>
        <v>0</v>
      </c>
      <c r="AO31" s="252" t="s">
        <v>97</v>
      </c>
      <c r="AP31" s="344">
        <f>AP32</f>
        <v>0</v>
      </c>
      <c r="AQ31" s="252" t="s">
        <v>97</v>
      </c>
      <c r="AR31" s="344">
        <f>AR32</f>
        <v>0</v>
      </c>
      <c r="AS31" s="252" t="s">
        <v>97</v>
      </c>
      <c r="AT31" s="344">
        <f>AT32</f>
        <v>0</v>
      </c>
      <c r="AU31" s="252" t="s">
        <v>97</v>
      </c>
      <c r="AV31" s="344">
        <f>AV32</f>
        <v>0</v>
      </c>
      <c r="AW31" s="252" t="s">
        <v>97</v>
      </c>
      <c r="AX31" s="344">
        <f>AX32</f>
        <v>0</v>
      </c>
      <c r="AY31" s="252" t="s">
        <v>97</v>
      </c>
      <c r="AZ31" s="344" t="e">
        <f>#REF!</f>
        <v>#REF!</v>
      </c>
      <c r="BA31" s="344" t="s">
        <v>97</v>
      </c>
      <c r="BB31" s="344">
        <f>BB32</f>
        <v>0</v>
      </c>
      <c r="BC31" s="252" t="s">
        <v>97</v>
      </c>
    </row>
    <row r="32" spans="1:256" s="246" customFormat="1" ht="36" hidden="1" customHeight="1">
      <c r="A32" s="238" t="s">
        <v>116</v>
      </c>
      <c r="B32" s="944" t="s">
        <v>117</v>
      </c>
      <c r="C32" s="252" t="s">
        <v>97</v>
      </c>
      <c r="D32" s="344">
        <v>0</v>
      </c>
      <c r="E32" s="252" t="s">
        <v>97</v>
      </c>
      <c r="F32" s="344">
        <v>0</v>
      </c>
      <c r="G32" s="252" t="s">
        <v>97</v>
      </c>
      <c r="H32" s="344">
        <v>0</v>
      </c>
      <c r="I32" s="252" t="s">
        <v>97</v>
      </c>
      <c r="J32" s="344">
        <v>0</v>
      </c>
      <c r="K32" s="252" t="s">
        <v>97</v>
      </c>
      <c r="L32" s="344">
        <v>0</v>
      </c>
      <c r="M32" s="252" t="s">
        <v>97</v>
      </c>
      <c r="N32" s="344">
        <v>0</v>
      </c>
      <c r="O32" s="252" t="s">
        <v>97</v>
      </c>
      <c r="P32" s="344">
        <v>0</v>
      </c>
      <c r="Q32" s="252" t="s">
        <v>97</v>
      </c>
      <c r="R32" s="344">
        <v>0</v>
      </c>
      <c r="S32" s="252" t="s">
        <v>97</v>
      </c>
      <c r="T32" s="344">
        <v>0</v>
      </c>
      <c r="U32" s="252" t="s">
        <v>97</v>
      </c>
      <c r="V32" s="344">
        <v>0</v>
      </c>
      <c r="W32" s="252" t="s">
        <v>97</v>
      </c>
      <c r="X32" s="344">
        <v>0</v>
      </c>
      <c r="Y32" s="344">
        <f t="shared" si="0"/>
        <v>0</v>
      </c>
      <c r="Z32" s="344">
        <v>0</v>
      </c>
      <c r="AA32" s="252" t="s">
        <v>97</v>
      </c>
      <c r="AB32" s="344">
        <v>0</v>
      </c>
      <c r="AC32" s="252" t="s">
        <v>97</v>
      </c>
      <c r="AD32" s="344">
        <v>0</v>
      </c>
      <c r="AE32" s="252" t="s">
        <v>97</v>
      </c>
      <c r="AF32" s="344">
        <v>0</v>
      </c>
      <c r="AG32" s="252" t="s">
        <v>97</v>
      </c>
      <c r="AH32" s="344">
        <v>0</v>
      </c>
      <c r="AI32" s="252" t="s">
        <v>97</v>
      </c>
      <c r="AJ32" s="344">
        <v>0</v>
      </c>
      <c r="AK32" s="252" t="s">
        <v>97</v>
      </c>
      <c r="AL32" s="252" t="s">
        <v>97</v>
      </c>
      <c r="AM32" s="252" t="s">
        <v>97</v>
      </c>
      <c r="AN32" s="344">
        <v>0</v>
      </c>
      <c r="AO32" s="252" t="s">
        <v>97</v>
      </c>
      <c r="AP32" s="344">
        <v>0</v>
      </c>
      <c r="AQ32" s="252" t="s">
        <v>97</v>
      </c>
      <c r="AR32" s="344">
        <v>0</v>
      </c>
      <c r="AS32" s="252" t="s">
        <v>97</v>
      </c>
      <c r="AT32" s="344">
        <v>0</v>
      </c>
      <c r="AU32" s="252" t="s">
        <v>97</v>
      </c>
      <c r="AV32" s="344">
        <v>0</v>
      </c>
      <c r="AW32" s="252" t="s">
        <v>97</v>
      </c>
      <c r="AX32" s="344">
        <v>0</v>
      </c>
      <c r="AY32" s="252" t="s">
        <v>97</v>
      </c>
      <c r="AZ32" s="344">
        <v>0</v>
      </c>
      <c r="BA32" s="344" t="s">
        <v>97</v>
      </c>
      <c r="BB32" s="344">
        <v>0</v>
      </c>
      <c r="BC32" s="252" t="s">
        <v>97</v>
      </c>
    </row>
    <row r="33" spans="1:55" s="246" customFormat="1" ht="39" hidden="1" customHeight="1">
      <c r="A33" s="238" t="s">
        <v>118</v>
      </c>
      <c r="B33" s="944" t="s">
        <v>119</v>
      </c>
      <c r="C33" s="252" t="s">
        <v>97</v>
      </c>
      <c r="D33" s="344">
        <v>0</v>
      </c>
      <c r="E33" s="252" t="s">
        <v>97</v>
      </c>
      <c r="F33" s="344">
        <v>0</v>
      </c>
      <c r="G33" s="252" t="s">
        <v>97</v>
      </c>
      <c r="H33" s="344">
        <v>0</v>
      </c>
      <c r="I33" s="252" t="s">
        <v>97</v>
      </c>
      <c r="J33" s="344">
        <v>0</v>
      </c>
      <c r="K33" s="252" t="s">
        <v>97</v>
      </c>
      <c r="L33" s="344">
        <v>0</v>
      </c>
      <c r="M33" s="252" t="s">
        <v>97</v>
      </c>
      <c r="N33" s="344">
        <v>0</v>
      </c>
      <c r="O33" s="252" t="s">
        <v>97</v>
      </c>
      <c r="P33" s="344">
        <v>0</v>
      </c>
      <c r="Q33" s="252" t="s">
        <v>97</v>
      </c>
      <c r="R33" s="344">
        <v>0</v>
      </c>
      <c r="S33" s="252" t="s">
        <v>97</v>
      </c>
      <c r="T33" s="344">
        <v>0</v>
      </c>
      <c r="U33" s="252" t="s">
        <v>97</v>
      </c>
      <c r="V33" s="344">
        <v>0</v>
      </c>
      <c r="W33" s="252" t="s">
        <v>97</v>
      </c>
      <c r="X33" s="344">
        <v>0</v>
      </c>
      <c r="Y33" s="344">
        <f t="shared" si="0"/>
        <v>0</v>
      </c>
      <c r="Z33" s="344">
        <v>0</v>
      </c>
      <c r="AA33" s="252" t="s">
        <v>97</v>
      </c>
      <c r="AB33" s="344">
        <v>0</v>
      </c>
      <c r="AC33" s="252" t="s">
        <v>97</v>
      </c>
      <c r="AD33" s="344">
        <v>0</v>
      </c>
      <c r="AE33" s="252" t="s">
        <v>97</v>
      </c>
      <c r="AF33" s="344">
        <v>0</v>
      </c>
      <c r="AG33" s="252" t="s">
        <v>97</v>
      </c>
      <c r="AH33" s="344">
        <v>0</v>
      </c>
      <c r="AI33" s="252" t="s">
        <v>97</v>
      </c>
      <c r="AJ33" s="344">
        <v>0</v>
      </c>
      <c r="AK33" s="252" t="s">
        <v>97</v>
      </c>
      <c r="AL33" s="252" t="s">
        <v>97</v>
      </c>
      <c r="AM33" s="252" t="s">
        <v>97</v>
      </c>
      <c r="AN33" s="344">
        <v>0</v>
      </c>
      <c r="AO33" s="252" t="s">
        <v>97</v>
      </c>
      <c r="AP33" s="344">
        <v>0</v>
      </c>
      <c r="AQ33" s="252" t="s">
        <v>97</v>
      </c>
      <c r="AR33" s="344">
        <v>0</v>
      </c>
      <c r="AS33" s="252" t="s">
        <v>97</v>
      </c>
      <c r="AT33" s="344">
        <v>0</v>
      </c>
      <c r="AU33" s="252" t="s">
        <v>97</v>
      </c>
      <c r="AV33" s="344">
        <v>0</v>
      </c>
      <c r="AW33" s="252" t="s">
        <v>97</v>
      </c>
      <c r="AX33" s="344">
        <v>0</v>
      </c>
      <c r="AY33" s="252" t="s">
        <v>97</v>
      </c>
      <c r="AZ33" s="344">
        <v>0</v>
      </c>
      <c r="BA33" s="344" t="s">
        <v>97</v>
      </c>
      <c r="BB33" s="344">
        <v>0</v>
      </c>
      <c r="BC33" s="252" t="s">
        <v>97</v>
      </c>
    </row>
    <row r="34" spans="1:55" s="246" customFormat="1" ht="48.75" hidden="1" customHeight="1">
      <c r="A34" s="238" t="s">
        <v>120</v>
      </c>
      <c r="B34" s="944" t="s">
        <v>121</v>
      </c>
      <c r="C34" s="252" t="s">
        <v>97</v>
      </c>
      <c r="D34" s="344">
        <v>0</v>
      </c>
      <c r="E34" s="252" t="s">
        <v>97</v>
      </c>
      <c r="F34" s="344">
        <v>0</v>
      </c>
      <c r="G34" s="252" t="s">
        <v>97</v>
      </c>
      <c r="H34" s="344">
        <v>0</v>
      </c>
      <c r="I34" s="252" t="s">
        <v>97</v>
      </c>
      <c r="J34" s="344">
        <v>0</v>
      </c>
      <c r="K34" s="252" t="s">
        <v>97</v>
      </c>
      <c r="L34" s="344">
        <v>0</v>
      </c>
      <c r="M34" s="252" t="s">
        <v>97</v>
      </c>
      <c r="N34" s="344">
        <v>0</v>
      </c>
      <c r="O34" s="252" t="s">
        <v>97</v>
      </c>
      <c r="P34" s="344">
        <v>0</v>
      </c>
      <c r="Q34" s="252" t="s">
        <v>97</v>
      </c>
      <c r="R34" s="344">
        <v>0</v>
      </c>
      <c r="S34" s="252" t="s">
        <v>97</v>
      </c>
      <c r="T34" s="344">
        <v>0</v>
      </c>
      <c r="U34" s="252" t="s">
        <v>97</v>
      </c>
      <c r="V34" s="344">
        <v>0</v>
      </c>
      <c r="W34" s="252" t="s">
        <v>97</v>
      </c>
      <c r="X34" s="344">
        <v>0</v>
      </c>
      <c r="Y34" s="344">
        <f t="shared" si="0"/>
        <v>0</v>
      </c>
      <c r="Z34" s="344">
        <v>0</v>
      </c>
      <c r="AA34" s="252" t="s">
        <v>97</v>
      </c>
      <c r="AB34" s="344">
        <v>0</v>
      </c>
      <c r="AC34" s="252" t="s">
        <v>97</v>
      </c>
      <c r="AD34" s="344">
        <v>0</v>
      </c>
      <c r="AE34" s="252" t="s">
        <v>97</v>
      </c>
      <c r="AF34" s="344">
        <v>0</v>
      </c>
      <c r="AG34" s="252" t="s">
        <v>97</v>
      </c>
      <c r="AH34" s="344">
        <v>0</v>
      </c>
      <c r="AI34" s="252" t="s">
        <v>97</v>
      </c>
      <c r="AJ34" s="344">
        <v>0</v>
      </c>
      <c r="AK34" s="252" t="s">
        <v>97</v>
      </c>
      <c r="AL34" s="252" t="s">
        <v>97</v>
      </c>
      <c r="AM34" s="252" t="s">
        <v>97</v>
      </c>
      <c r="AN34" s="344">
        <v>0</v>
      </c>
      <c r="AO34" s="252" t="s">
        <v>97</v>
      </c>
      <c r="AP34" s="344">
        <v>0</v>
      </c>
      <c r="AQ34" s="252" t="s">
        <v>97</v>
      </c>
      <c r="AR34" s="344">
        <v>0</v>
      </c>
      <c r="AS34" s="252" t="s">
        <v>97</v>
      </c>
      <c r="AT34" s="344">
        <v>0</v>
      </c>
      <c r="AU34" s="252" t="s">
        <v>97</v>
      </c>
      <c r="AV34" s="344">
        <v>0</v>
      </c>
      <c r="AW34" s="252" t="s">
        <v>97</v>
      </c>
      <c r="AX34" s="344">
        <v>0</v>
      </c>
      <c r="AY34" s="252" t="s">
        <v>97</v>
      </c>
      <c r="AZ34" s="344">
        <v>0</v>
      </c>
      <c r="BA34" s="344" t="s">
        <v>97</v>
      </c>
      <c r="BB34" s="344">
        <v>0</v>
      </c>
      <c r="BC34" s="252" t="s">
        <v>97</v>
      </c>
    </row>
    <row r="35" spans="1:55" s="246" customFormat="1" ht="37.5" hidden="1" customHeight="1">
      <c r="A35" s="238" t="s">
        <v>122</v>
      </c>
      <c r="B35" s="944" t="s">
        <v>123</v>
      </c>
      <c r="C35" s="252" t="s">
        <v>97</v>
      </c>
      <c r="D35" s="344">
        <v>0</v>
      </c>
      <c r="E35" s="252" t="s">
        <v>97</v>
      </c>
      <c r="F35" s="344">
        <v>0</v>
      </c>
      <c r="G35" s="252" t="s">
        <v>97</v>
      </c>
      <c r="H35" s="344">
        <v>0</v>
      </c>
      <c r="I35" s="252" t="s">
        <v>97</v>
      </c>
      <c r="J35" s="344">
        <v>0</v>
      </c>
      <c r="K35" s="252" t="s">
        <v>97</v>
      </c>
      <c r="L35" s="344">
        <v>0</v>
      </c>
      <c r="M35" s="252" t="s">
        <v>97</v>
      </c>
      <c r="N35" s="344">
        <v>0</v>
      </c>
      <c r="O35" s="252" t="s">
        <v>97</v>
      </c>
      <c r="P35" s="344">
        <v>0</v>
      </c>
      <c r="Q35" s="252" t="s">
        <v>97</v>
      </c>
      <c r="R35" s="344">
        <v>0</v>
      </c>
      <c r="S35" s="252" t="s">
        <v>97</v>
      </c>
      <c r="T35" s="344">
        <v>0</v>
      </c>
      <c r="U35" s="252" t="s">
        <v>97</v>
      </c>
      <c r="V35" s="344">
        <v>0</v>
      </c>
      <c r="W35" s="252" t="s">
        <v>97</v>
      </c>
      <c r="X35" s="344">
        <v>0</v>
      </c>
      <c r="Y35" s="344">
        <f t="shared" si="0"/>
        <v>0</v>
      </c>
      <c r="Z35" s="344">
        <v>0</v>
      </c>
      <c r="AA35" s="252" t="s">
        <v>97</v>
      </c>
      <c r="AB35" s="344">
        <v>0</v>
      </c>
      <c r="AC35" s="252" t="s">
        <v>97</v>
      </c>
      <c r="AD35" s="344">
        <v>0</v>
      </c>
      <c r="AE35" s="252" t="s">
        <v>97</v>
      </c>
      <c r="AF35" s="344">
        <v>0</v>
      </c>
      <c r="AG35" s="252" t="s">
        <v>97</v>
      </c>
      <c r="AH35" s="344">
        <v>0</v>
      </c>
      <c r="AI35" s="252" t="s">
        <v>97</v>
      </c>
      <c r="AJ35" s="344">
        <v>0</v>
      </c>
      <c r="AK35" s="252" t="s">
        <v>97</v>
      </c>
      <c r="AL35" s="252" t="s">
        <v>97</v>
      </c>
      <c r="AM35" s="252" t="s">
        <v>97</v>
      </c>
      <c r="AN35" s="344">
        <v>0</v>
      </c>
      <c r="AO35" s="252" t="s">
        <v>97</v>
      </c>
      <c r="AP35" s="344">
        <v>0</v>
      </c>
      <c r="AQ35" s="252" t="s">
        <v>97</v>
      </c>
      <c r="AR35" s="344">
        <v>0</v>
      </c>
      <c r="AS35" s="252" t="s">
        <v>97</v>
      </c>
      <c r="AT35" s="344">
        <v>0</v>
      </c>
      <c r="AU35" s="252" t="s">
        <v>97</v>
      </c>
      <c r="AV35" s="344">
        <v>0</v>
      </c>
      <c r="AW35" s="252" t="s">
        <v>97</v>
      </c>
      <c r="AX35" s="344">
        <v>0</v>
      </c>
      <c r="AY35" s="252" t="s">
        <v>97</v>
      </c>
      <c r="AZ35" s="344">
        <v>0</v>
      </c>
      <c r="BA35" s="344" t="s">
        <v>97</v>
      </c>
      <c r="BB35" s="344">
        <v>0</v>
      </c>
      <c r="BC35" s="252" t="s">
        <v>97</v>
      </c>
    </row>
    <row r="36" spans="1:55" s="246" customFormat="1" ht="45" hidden="1" customHeight="1">
      <c r="A36" s="238" t="s">
        <v>124</v>
      </c>
      <c r="B36" s="944" t="s">
        <v>125</v>
      </c>
      <c r="C36" s="252" t="s">
        <v>97</v>
      </c>
      <c r="D36" s="344">
        <v>0</v>
      </c>
      <c r="E36" s="252" t="s">
        <v>97</v>
      </c>
      <c r="F36" s="344">
        <v>0</v>
      </c>
      <c r="G36" s="252" t="s">
        <v>97</v>
      </c>
      <c r="H36" s="344">
        <v>0</v>
      </c>
      <c r="I36" s="252" t="s">
        <v>97</v>
      </c>
      <c r="J36" s="344">
        <v>0</v>
      </c>
      <c r="K36" s="252" t="s">
        <v>97</v>
      </c>
      <c r="L36" s="344">
        <v>0</v>
      </c>
      <c r="M36" s="252" t="s">
        <v>97</v>
      </c>
      <c r="N36" s="344">
        <v>0</v>
      </c>
      <c r="O36" s="252" t="s">
        <v>97</v>
      </c>
      <c r="P36" s="344">
        <v>0</v>
      </c>
      <c r="Q36" s="252" t="s">
        <v>97</v>
      </c>
      <c r="R36" s="344">
        <v>0</v>
      </c>
      <c r="S36" s="252" t="s">
        <v>97</v>
      </c>
      <c r="T36" s="344">
        <v>0</v>
      </c>
      <c r="U36" s="252" t="s">
        <v>97</v>
      </c>
      <c r="V36" s="344">
        <v>0</v>
      </c>
      <c r="W36" s="252" t="s">
        <v>97</v>
      </c>
      <c r="X36" s="344">
        <v>0</v>
      </c>
      <c r="Y36" s="344">
        <f t="shared" si="0"/>
        <v>0</v>
      </c>
      <c r="Z36" s="344">
        <v>0</v>
      </c>
      <c r="AA36" s="252" t="s">
        <v>97</v>
      </c>
      <c r="AB36" s="344">
        <v>0</v>
      </c>
      <c r="AC36" s="252" t="s">
        <v>97</v>
      </c>
      <c r="AD36" s="344">
        <v>0</v>
      </c>
      <c r="AE36" s="252" t="s">
        <v>97</v>
      </c>
      <c r="AF36" s="344">
        <v>0</v>
      </c>
      <c r="AG36" s="252" t="s">
        <v>97</v>
      </c>
      <c r="AH36" s="344">
        <v>0</v>
      </c>
      <c r="AI36" s="252" t="s">
        <v>97</v>
      </c>
      <c r="AJ36" s="344">
        <v>0</v>
      </c>
      <c r="AK36" s="252" t="s">
        <v>97</v>
      </c>
      <c r="AL36" s="252" t="s">
        <v>97</v>
      </c>
      <c r="AM36" s="252" t="s">
        <v>97</v>
      </c>
      <c r="AN36" s="344">
        <v>0</v>
      </c>
      <c r="AO36" s="252" t="s">
        <v>97</v>
      </c>
      <c r="AP36" s="344">
        <v>0</v>
      </c>
      <c r="AQ36" s="252" t="s">
        <v>97</v>
      </c>
      <c r="AR36" s="344">
        <v>0</v>
      </c>
      <c r="AS36" s="252" t="s">
        <v>97</v>
      </c>
      <c r="AT36" s="344">
        <v>0</v>
      </c>
      <c r="AU36" s="252" t="s">
        <v>97</v>
      </c>
      <c r="AV36" s="344">
        <v>0</v>
      </c>
      <c r="AW36" s="252" t="s">
        <v>97</v>
      </c>
      <c r="AX36" s="344">
        <v>0</v>
      </c>
      <c r="AY36" s="252" t="s">
        <v>97</v>
      </c>
      <c r="AZ36" s="344">
        <v>0</v>
      </c>
      <c r="BA36" s="344" t="s">
        <v>97</v>
      </c>
      <c r="BB36" s="344">
        <v>0</v>
      </c>
      <c r="BC36" s="252" t="s">
        <v>97</v>
      </c>
    </row>
    <row r="37" spans="1:55" s="246" customFormat="1" ht="43.5" hidden="1" customHeight="1">
      <c r="A37" s="238" t="s">
        <v>126</v>
      </c>
      <c r="B37" s="944" t="s">
        <v>127</v>
      </c>
      <c r="C37" s="252" t="s">
        <v>97</v>
      </c>
      <c r="D37" s="344">
        <v>0</v>
      </c>
      <c r="E37" s="252" t="s">
        <v>97</v>
      </c>
      <c r="F37" s="344">
        <v>0</v>
      </c>
      <c r="G37" s="252" t="s">
        <v>97</v>
      </c>
      <c r="H37" s="344">
        <v>0</v>
      </c>
      <c r="I37" s="252" t="s">
        <v>97</v>
      </c>
      <c r="J37" s="344">
        <v>0</v>
      </c>
      <c r="K37" s="252" t="s">
        <v>97</v>
      </c>
      <c r="L37" s="344">
        <v>0</v>
      </c>
      <c r="M37" s="252" t="s">
        <v>97</v>
      </c>
      <c r="N37" s="344">
        <v>0</v>
      </c>
      <c r="O37" s="252" t="s">
        <v>97</v>
      </c>
      <c r="P37" s="344">
        <v>0</v>
      </c>
      <c r="Q37" s="252" t="s">
        <v>97</v>
      </c>
      <c r="R37" s="344">
        <v>0</v>
      </c>
      <c r="S37" s="252" t="s">
        <v>97</v>
      </c>
      <c r="T37" s="344">
        <v>0</v>
      </c>
      <c r="U37" s="252" t="s">
        <v>97</v>
      </c>
      <c r="V37" s="344">
        <v>0</v>
      </c>
      <c r="W37" s="252" t="s">
        <v>97</v>
      </c>
      <c r="X37" s="344">
        <v>0</v>
      </c>
      <c r="Y37" s="344">
        <f t="shared" si="0"/>
        <v>0</v>
      </c>
      <c r="Z37" s="344">
        <v>0</v>
      </c>
      <c r="AA37" s="252" t="s">
        <v>97</v>
      </c>
      <c r="AB37" s="344">
        <v>0</v>
      </c>
      <c r="AC37" s="252" t="s">
        <v>97</v>
      </c>
      <c r="AD37" s="344">
        <v>0</v>
      </c>
      <c r="AE37" s="252" t="s">
        <v>97</v>
      </c>
      <c r="AF37" s="344">
        <v>0</v>
      </c>
      <c r="AG37" s="252" t="s">
        <v>97</v>
      </c>
      <c r="AH37" s="344">
        <v>0</v>
      </c>
      <c r="AI37" s="252" t="s">
        <v>97</v>
      </c>
      <c r="AJ37" s="344">
        <v>0</v>
      </c>
      <c r="AK37" s="252" t="s">
        <v>97</v>
      </c>
      <c r="AL37" s="252" t="s">
        <v>97</v>
      </c>
      <c r="AM37" s="252" t="s">
        <v>97</v>
      </c>
      <c r="AN37" s="344">
        <v>0</v>
      </c>
      <c r="AO37" s="252" t="s">
        <v>97</v>
      </c>
      <c r="AP37" s="344">
        <v>0</v>
      </c>
      <c r="AQ37" s="252" t="s">
        <v>97</v>
      </c>
      <c r="AR37" s="344">
        <v>0</v>
      </c>
      <c r="AS37" s="252" t="s">
        <v>97</v>
      </c>
      <c r="AT37" s="344">
        <v>0</v>
      </c>
      <c r="AU37" s="252" t="s">
        <v>97</v>
      </c>
      <c r="AV37" s="344">
        <v>0</v>
      </c>
      <c r="AW37" s="252" t="s">
        <v>97</v>
      </c>
      <c r="AX37" s="344">
        <v>0</v>
      </c>
      <c r="AY37" s="252" t="s">
        <v>97</v>
      </c>
      <c r="AZ37" s="344">
        <v>0</v>
      </c>
      <c r="BA37" s="344" t="s">
        <v>97</v>
      </c>
      <c r="BB37" s="344">
        <v>0</v>
      </c>
      <c r="BC37" s="252" t="s">
        <v>97</v>
      </c>
    </row>
    <row r="38" spans="1:55" s="246" customFormat="1" ht="43.5" hidden="1" customHeight="1">
      <c r="A38" s="238" t="s">
        <v>128</v>
      </c>
      <c r="B38" s="944" t="s">
        <v>129</v>
      </c>
      <c r="C38" s="252" t="s">
        <v>97</v>
      </c>
      <c r="D38" s="344">
        <v>0</v>
      </c>
      <c r="E38" s="252" t="s">
        <v>97</v>
      </c>
      <c r="F38" s="344">
        <v>0</v>
      </c>
      <c r="G38" s="252" t="s">
        <v>97</v>
      </c>
      <c r="H38" s="344">
        <v>0</v>
      </c>
      <c r="I38" s="252" t="s">
        <v>97</v>
      </c>
      <c r="J38" s="344">
        <v>0</v>
      </c>
      <c r="K38" s="252" t="s">
        <v>97</v>
      </c>
      <c r="L38" s="344">
        <v>0</v>
      </c>
      <c r="M38" s="252" t="s">
        <v>97</v>
      </c>
      <c r="N38" s="344">
        <v>0</v>
      </c>
      <c r="O38" s="252" t="s">
        <v>97</v>
      </c>
      <c r="P38" s="344">
        <v>0</v>
      </c>
      <c r="Q38" s="252" t="s">
        <v>97</v>
      </c>
      <c r="R38" s="344">
        <v>0</v>
      </c>
      <c r="S38" s="252" t="s">
        <v>97</v>
      </c>
      <c r="T38" s="344">
        <v>0</v>
      </c>
      <c r="U38" s="252" t="s">
        <v>97</v>
      </c>
      <c r="V38" s="344">
        <v>0</v>
      </c>
      <c r="W38" s="252" t="s">
        <v>97</v>
      </c>
      <c r="X38" s="344">
        <v>0</v>
      </c>
      <c r="Y38" s="344">
        <f t="shared" si="0"/>
        <v>0</v>
      </c>
      <c r="Z38" s="344">
        <v>0</v>
      </c>
      <c r="AA38" s="252" t="s">
        <v>97</v>
      </c>
      <c r="AB38" s="344">
        <v>0</v>
      </c>
      <c r="AC38" s="252" t="s">
        <v>97</v>
      </c>
      <c r="AD38" s="344">
        <v>0</v>
      </c>
      <c r="AE38" s="252" t="s">
        <v>97</v>
      </c>
      <c r="AF38" s="344">
        <v>0</v>
      </c>
      <c r="AG38" s="252" t="s">
        <v>97</v>
      </c>
      <c r="AH38" s="344">
        <v>0</v>
      </c>
      <c r="AI38" s="252" t="s">
        <v>97</v>
      </c>
      <c r="AJ38" s="344">
        <v>0</v>
      </c>
      <c r="AK38" s="252" t="s">
        <v>97</v>
      </c>
      <c r="AL38" s="252" t="s">
        <v>97</v>
      </c>
      <c r="AM38" s="252" t="s">
        <v>97</v>
      </c>
      <c r="AN38" s="344">
        <v>0</v>
      </c>
      <c r="AO38" s="252" t="s">
        <v>97</v>
      </c>
      <c r="AP38" s="344">
        <v>0</v>
      </c>
      <c r="AQ38" s="252" t="s">
        <v>97</v>
      </c>
      <c r="AR38" s="344">
        <v>0</v>
      </c>
      <c r="AS38" s="252" t="s">
        <v>97</v>
      </c>
      <c r="AT38" s="344">
        <v>0</v>
      </c>
      <c r="AU38" s="252" t="s">
        <v>97</v>
      </c>
      <c r="AV38" s="344">
        <v>0</v>
      </c>
      <c r="AW38" s="252" t="s">
        <v>97</v>
      </c>
      <c r="AX38" s="344">
        <v>0</v>
      </c>
      <c r="AY38" s="252" t="s">
        <v>97</v>
      </c>
      <c r="AZ38" s="344">
        <v>0</v>
      </c>
      <c r="BA38" s="344" t="s">
        <v>97</v>
      </c>
      <c r="BB38" s="344">
        <v>0</v>
      </c>
      <c r="BC38" s="252" t="s">
        <v>97</v>
      </c>
    </row>
    <row r="39" spans="1:55" s="246" customFormat="1" ht="75.75" hidden="1" customHeight="1">
      <c r="A39" s="238" t="s">
        <v>128</v>
      </c>
      <c r="B39" s="944" t="s">
        <v>130</v>
      </c>
      <c r="C39" s="252" t="s">
        <v>97</v>
      </c>
      <c r="D39" s="344">
        <v>0</v>
      </c>
      <c r="E39" s="252" t="s">
        <v>97</v>
      </c>
      <c r="F39" s="344">
        <v>0</v>
      </c>
      <c r="G39" s="252" t="s">
        <v>97</v>
      </c>
      <c r="H39" s="344">
        <v>0</v>
      </c>
      <c r="I39" s="252" t="s">
        <v>97</v>
      </c>
      <c r="J39" s="344">
        <v>0</v>
      </c>
      <c r="K39" s="252" t="s">
        <v>97</v>
      </c>
      <c r="L39" s="344">
        <v>0</v>
      </c>
      <c r="M39" s="252" t="s">
        <v>97</v>
      </c>
      <c r="N39" s="344">
        <v>0</v>
      </c>
      <c r="O39" s="252" t="s">
        <v>97</v>
      </c>
      <c r="P39" s="344">
        <v>0</v>
      </c>
      <c r="Q39" s="252" t="s">
        <v>97</v>
      </c>
      <c r="R39" s="344">
        <v>0</v>
      </c>
      <c r="S39" s="252" t="s">
        <v>97</v>
      </c>
      <c r="T39" s="344">
        <v>0</v>
      </c>
      <c r="U39" s="252" t="s">
        <v>97</v>
      </c>
      <c r="V39" s="344">
        <v>0</v>
      </c>
      <c r="W39" s="252" t="s">
        <v>97</v>
      </c>
      <c r="X39" s="344">
        <v>0</v>
      </c>
      <c r="Y39" s="344">
        <f t="shared" si="0"/>
        <v>0</v>
      </c>
      <c r="Z39" s="344">
        <v>0</v>
      </c>
      <c r="AA39" s="252" t="s">
        <v>97</v>
      </c>
      <c r="AB39" s="344">
        <v>0</v>
      </c>
      <c r="AC39" s="252" t="s">
        <v>97</v>
      </c>
      <c r="AD39" s="344">
        <v>0</v>
      </c>
      <c r="AE39" s="252" t="s">
        <v>97</v>
      </c>
      <c r="AF39" s="344">
        <v>0</v>
      </c>
      <c r="AG39" s="252" t="s">
        <v>97</v>
      </c>
      <c r="AH39" s="344">
        <v>0</v>
      </c>
      <c r="AI39" s="252" t="s">
        <v>97</v>
      </c>
      <c r="AJ39" s="344">
        <v>0</v>
      </c>
      <c r="AK39" s="252" t="s">
        <v>97</v>
      </c>
      <c r="AL39" s="252" t="s">
        <v>97</v>
      </c>
      <c r="AM39" s="252" t="s">
        <v>97</v>
      </c>
      <c r="AN39" s="344">
        <v>0</v>
      </c>
      <c r="AO39" s="252" t="s">
        <v>97</v>
      </c>
      <c r="AP39" s="344">
        <v>0</v>
      </c>
      <c r="AQ39" s="252" t="s">
        <v>97</v>
      </c>
      <c r="AR39" s="344">
        <v>0</v>
      </c>
      <c r="AS39" s="252" t="s">
        <v>97</v>
      </c>
      <c r="AT39" s="344">
        <v>0</v>
      </c>
      <c r="AU39" s="252" t="s">
        <v>97</v>
      </c>
      <c r="AV39" s="344">
        <v>0</v>
      </c>
      <c r="AW39" s="252" t="s">
        <v>97</v>
      </c>
      <c r="AX39" s="344">
        <v>0</v>
      </c>
      <c r="AY39" s="252" t="s">
        <v>97</v>
      </c>
      <c r="AZ39" s="344">
        <v>0</v>
      </c>
      <c r="BA39" s="344" t="s">
        <v>97</v>
      </c>
      <c r="BB39" s="344">
        <v>0</v>
      </c>
      <c r="BC39" s="252" t="s">
        <v>97</v>
      </c>
    </row>
    <row r="40" spans="1:55" s="246" customFormat="1" ht="36" hidden="1" customHeight="1">
      <c r="A40" s="238" t="s">
        <v>128</v>
      </c>
      <c r="B40" s="944" t="s">
        <v>131</v>
      </c>
      <c r="C40" s="252" t="s">
        <v>97</v>
      </c>
      <c r="D40" s="344">
        <v>0</v>
      </c>
      <c r="E40" s="252" t="s">
        <v>97</v>
      </c>
      <c r="F40" s="344">
        <v>0</v>
      </c>
      <c r="G40" s="252" t="s">
        <v>97</v>
      </c>
      <c r="H40" s="344">
        <v>0</v>
      </c>
      <c r="I40" s="252" t="s">
        <v>97</v>
      </c>
      <c r="J40" s="344">
        <v>0</v>
      </c>
      <c r="K40" s="252" t="s">
        <v>97</v>
      </c>
      <c r="L40" s="344">
        <v>0</v>
      </c>
      <c r="M40" s="252" t="s">
        <v>97</v>
      </c>
      <c r="N40" s="344">
        <v>0</v>
      </c>
      <c r="O40" s="252" t="s">
        <v>97</v>
      </c>
      <c r="P40" s="344">
        <v>0</v>
      </c>
      <c r="Q40" s="252" t="s">
        <v>97</v>
      </c>
      <c r="R40" s="344">
        <v>0</v>
      </c>
      <c r="S40" s="252" t="s">
        <v>97</v>
      </c>
      <c r="T40" s="344">
        <v>0</v>
      </c>
      <c r="U40" s="252" t="s">
        <v>97</v>
      </c>
      <c r="V40" s="344">
        <v>0</v>
      </c>
      <c r="W40" s="252" t="s">
        <v>97</v>
      </c>
      <c r="X40" s="344">
        <v>0</v>
      </c>
      <c r="Y40" s="344">
        <f t="shared" si="0"/>
        <v>0</v>
      </c>
      <c r="Z40" s="344">
        <v>0</v>
      </c>
      <c r="AA40" s="252" t="s">
        <v>97</v>
      </c>
      <c r="AB40" s="344">
        <v>0</v>
      </c>
      <c r="AC40" s="252" t="s">
        <v>97</v>
      </c>
      <c r="AD40" s="344">
        <v>0</v>
      </c>
      <c r="AE40" s="252" t="s">
        <v>97</v>
      </c>
      <c r="AF40" s="344">
        <v>0</v>
      </c>
      <c r="AG40" s="252" t="s">
        <v>97</v>
      </c>
      <c r="AH40" s="344">
        <v>0</v>
      </c>
      <c r="AI40" s="252" t="s">
        <v>97</v>
      </c>
      <c r="AJ40" s="344">
        <v>0</v>
      </c>
      <c r="AK40" s="252" t="s">
        <v>97</v>
      </c>
      <c r="AL40" s="252" t="s">
        <v>97</v>
      </c>
      <c r="AM40" s="252" t="s">
        <v>97</v>
      </c>
      <c r="AN40" s="344">
        <v>0</v>
      </c>
      <c r="AO40" s="252" t="s">
        <v>97</v>
      </c>
      <c r="AP40" s="344">
        <v>0</v>
      </c>
      <c r="AQ40" s="252" t="s">
        <v>97</v>
      </c>
      <c r="AR40" s="344">
        <v>0</v>
      </c>
      <c r="AS40" s="252" t="s">
        <v>97</v>
      </c>
      <c r="AT40" s="344">
        <v>0</v>
      </c>
      <c r="AU40" s="252" t="s">
        <v>97</v>
      </c>
      <c r="AV40" s="344">
        <v>0</v>
      </c>
      <c r="AW40" s="252" t="s">
        <v>97</v>
      </c>
      <c r="AX40" s="344">
        <v>0</v>
      </c>
      <c r="AY40" s="252" t="s">
        <v>97</v>
      </c>
      <c r="AZ40" s="344">
        <v>0</v>
      </c>
      <c r="BA40" s="344" t="s">
        <v>97</v>
      </c>
      <c r="BB40" s="344">
        <v>0</v>
      </c>
      <c r="BC40" s="252" t="s">
        <v>97</v>
      </c>
    </row>
    <row r="41" spans="1:55" s="246" customFormat="1" ht="75" hidden="1" customHeight="1">
      <c r="A41" s="238" t="s">
        <v>128</v>
      </c>
      <c r="B41" s="944" t="s">
        <v>132</v>
      </c>
      <c r="C41" s="252" t="s">
        <v>97</v>
      </c>
      <c r="D41" s="344">
        <v>0</v>
      </c>
      <c r="E41" s="252" t="s">
        <v>97</v>
      </c>
      <c r="F41" s="344">
        <v>0</v>
      </c>
      <c r="G41" s="252" t="s">
        <v>97</v>
      </c>
      <c r="H41" s="344">
        <v>0</v>
      </c>
      <c r="I41" s="252" t="s">
        <v>97</v>
      </c>
      <c r="J41" s="344">
        <v>0</v>
      </c>
      <c r="K41" s="252" t="s">
        <v>97</v>
      </c>
      <c r="L41" s="344">
        <v>0</v>
      </c>
      <c r="M41" s="252" t="s">
        <v>97</v>
      </c>
      <c r="N41" s="344">
        <v>0</v>
      </c>
      <c r="O41" s="252" t="s">
        <v>97</v>
      </c>
      <c r="P41" s="344">
        <v>0</v>
      </c>
      <c r="Q41" s="252" t="s">
        <v>97</v>
      </c>
      <c r="R41" s="344">
        <v>0</v>
      </c>
      <c r="S41" s="252" t="s">
        <v>97</v>
      </c>
      <c r="T41" s="344">
        <v>0</v>
      </c>
      <c r="U41" s="252" t="s">
        <v>97</v>
      </c>
      <c r="V41" s="344">
        <v>0</v>
      </c>
      <c r="W41" s="252" t="s">
        <v>97</v>
      </c>
      <c r="X41" s="344">
        <v>0</v>
      </c>
      <c r="Y41" s="344">
        <f t="shared" si="0"/>
        <v>0</v>
      </c>
      <c r="Z41" s="344">
        <v>0</v>
      </c>
      <c r="AA41" s="252" t="s">
        <v>97</v>
      </c>
      <c r="AB41" s="344">
        <v>0</v>
      </c>
      <c r="AC41" s="252" t="s">
        <v>97</v>
      </c>
      <c r="AD41" s="344">
        <v>0</v>
      </c>
      <c r="AE41" s="252" t="s">
        <v>97</v>
      </c>
      <c r="AF41" s="344">
        <v>0</v>
      </c>
      <c r="AG41" s="252" t="s">
        <v>97</v>
      </c>
      <c r="AH41" s="344">
        <v>0</v>
      </c>
      <c r="AI41" s="252" t="s">
        <v>97</v>
      </c>
      <c r="AJ41" s="344">
        <v>0</v>
      </c>
      <c r="AK41" s="252" t="s">
        <v>97</v>
      </c>
      <c r="AL41" s="252" t="s">
        <v>97</v>
      </c>
      <c r="AM41" s="252" t="s">
        <v>97</v>
      </c>
      <c r="AN41" s="344">
        <v>0</v>
      </c>
      <c r="AO41" s="252" t="s">
        <v>97</v>
      </c>
      <c r="AP41" s="344">
        <v>0</v>
      </c>
      <c r="AQ41" s="252" t="s">
        <v>97</v>
      </c>
      <c r="AR41" s="344">
        <v>0</v>
      </c>
      <c r="AS41" s="252" t="s">
        <v>97</v>
      </c>
      <c r="AT41" s="344">
        <v>0</v>
      </c>
      <c r="AU41" s="252" t="s">
        <v>97</v>
      </c>
      <c r="AV41" s="344">
        <v>0</v>
      </c>
      <c r="AW41" s="252" t="s">
        <v>97</v>
      </c>
      <c r="AX41" s="344">
        <v>0</v>
      </c>
      <c r="AY41" s="252" t="s">
        <v>97</v>
      </c>
      <c r="AZ41" s="344">
        <v>0</v>
      </c>
      <c r="BA41" s="344" t="s">
        <v>97</v>
      </c>
      <c r="BB41" s="344">
        <v>0</v>
      </c>
      <c r="BC41" s="252" t="s">
        <v>97</v>
      </c>
    </row>
    <row r="42" spans="1:55" s="246" customFormat="1" ht="36" hidden="1" customHeight="1">
      <c r="A42" s="238" t="s">
        <v>133</v>
      </c>
      <c r="B42" s="944" t="s">
        <v>129</v>
      </c>
      <c r="C42" s="252" t="s">
        <v>97</v>
      </c>
      <c r="D42" s="344">
        <v>0</v>
      </c>
      <c r="E42" s="252" t="s">
        <v>97</v>
      </c>
      <c r="F42" s="344">
        <v>0</v>
      </c>
      <c r="G42" s="252" t="s">
        <v>97</v>
      </c>
      <c r="H42" s="344">
        <v>0</v>
      </c>
      <c r="I42" s="252" t="s">
        <v>97</v>
      </c>
      <c r="J42" s="344">
        <v>0</v>
      </c>
      <c r="K42" s="252" t="s">
        <v>97</v>
      </c>
      <c r="L42" s="344">
        <v>0</v>
      </c>
      <c r="M42" s="252" t="s">
        <v>97</v>
      </c>
      <c r="N42" s="344">
        <v>0</v>
      </c>
      <c r="O42" s="252" t="s">
        <v>97</v>
      </c>
      <c r="P42" s="344">
        <v>0</v>
      </c>
      <c r="Q42" s="252" t="s">
        <v>97</v>
      </c>
      <c r="R42" s="344">
        <v>0</v>
      </c>
      <c r="S42" s="252" t="s">
        <v>97</v>
      </c>
      <c r="T42" s="344">
        <v>0</v>
      </c>
      <c r="U42" s="252" t="s">
        <v>97</v>
      </c>
      <c r="V42" s="344">
        <v>0</v>
      </c>
      <c r="W42" s="252" t="s">
        <v>97</v>
      </c>
      <c r="X42" s="344">
        <v>0</v>
      </c>
      <c r="Y42" s="344">
        <f t="shared" si="0"/>
        <v>0</v>
      </c>
      <c r="Z42" s="344">
        <v>0</v>
      </c>
      <c r="AA42" s="252" t="s">
        <v>97</v>
      </c>
      <c r="AB42" s="344">
        <v>0</v>
      </c>
      <c r="AC42" s="252" t="s">
        <v>97</v>
      </c>
      <c r="AD42" s="344">
        <v>0</v>
      </c>
      <c r="AE42" s="252" t="s">
        <v>97</v>
      </c>
      <c r="AF42" s="344">
        <v>0</v>
      </c>
      <c r="AG42" s="252" t="s">
        <v>97</v>
      </c>
      <c r="AH42" s="344">
        <v>0</v>
      </c>
      <c r="AI42" s="252" t="s">
        <v>97</v>
      </c>
      <c r="AJ42" s="344">
        <v>0</v>
      </c>
      <c r="AK42" s="252" t="s">
        <v>97</v>
      </c>
      <c r="AL42" s="252" t="s">
        <v>97</v>
      </c>
      <c r="AM42" s="252" t="s">
        <v>97</v>
      </c>
      <c r="AN42" s="344">
        <v>0</v>
      </c>
      <c r="AO42" s="252" t="s">
        <v>97</v>
      </c>
      <c r="AP42" s="344">
        <v>0</v>
      </c>
      <c r="AQ42" s="252" t="s">
        <v>97</v>
      </c>
      <c r="AR42" s="344">
        <v>0</v>
      </c>
      <c r="AS42" s="252" t="s">
        <v>97</v>
      </c>
      <c r="AT42" s="344">
        <v>0</v>
      </c>
      <c r="AU42" s="252" t="s">
        <v>97</v>
      </c>
      <c r="AV42" s="344">
        <v>0</v>
      </c>
      <c r="AW42" s="252" t="s">
        <v>97</v>
      </c>
      <c r="AX42" s="344">
        <v>0</v>
      </c>
      <c r="AY42" s="252" t="s">
        <v>97</v>
      </c>
      <c r="AZ42" s="344">
        <v>0</v>
      </c>
      <c r="BA42" s="344" t="s">
        <v>97</v>
      </c>
      <c r="BB42" s="344">
        <v>0</v>
      </c>
      <c r="BC42" s="252" t="s">
        <v>97</v>
      </c>
    </row>
    <row r="43" spans="1:55" s="246" customFormat="1" ht="74.25" hidden="1" customHeight="1">
      <c r="A43" s="238" t="s">
        <v>133</v>
      </c>
      <c r="B43" s="944" t="s">
        <v>130</v>
      </c>
      <c r="C43" s="252" t="s">
        <v>97</v>
      </c>
      <c r="D43" s="344">
        <v>0</v>
      </c>
      <c r="E43" s="252" t="s">
        <v>97</v>
      </c>
      <c r="F43" s="344">
        <v>0</v>
      </c>
      <c r="G43" s="252" t="s">
        <v>97</v>
      </c>
      <c r="H43" s="344">
        <v>0</v>
      </c>
      <c r="I43" s="252" t="s">
        <v>97</v>
      </c>
      <c r="J43" s="344">
        <v>0</v>
      </c>
      <c r="K43" s="252" t="s">
        <v>97</v>
      </c>
      <c r="L43" s="344">
        <v>0</v>
      </c>
      <c r="M43" s="252" t="s">
        <v>97</v>
      </c>
      <c r="N43" s="344">
        <v>0</v>
      </c>
      <c r="O43" s="252" t="s">
        <v>97</v>
      </c>
      <c r="P43" s="344">
        <v>0</v>
      </c>
      <c r="Q43" s="252" t="s">
        <v>97</v>
      </c>
      <c r="R43" s="344">
        <v>0</v>
      </c>
      <c r="S43" s="252" t="s">
        <v>97</v>
      </c>
      <c r="T43" s="344">
        <v>0</v>
      </c>
      <c r="U43" s="252" t="s">
        <v>97</v>
      </c>
      <c r="V43" s="344">
        <v>0</v>
      </c>
      <c r="W43" s="252" t="s">
        <v>97</v>
      </c>
      <c r="X43" s="344">
        <v>0</v>
      </c>
      <c r="Y43" s="344">
        <f t="shared" si="0"/>
        <v>0</v>
      </c>
      <c r="Z43" s="344">
        <v>0</v>
      </c>
      <c r="AA43" s="252" t="s">
        <v>97</v>
      </c>
      <c r="AB43" s="344">
        <v>0</v>
      </c>
      <c r="AC43" s="252" t="s">
        <v>97</v>
      </c>
      <c r="AD43" s="344">
        <v>0</v>
      </c>
      <c r="AE43" s="252" t="s">
        <v>97</v>
      </c>
      <c r="AF43" s="344">
        <v>0</v>
      </c>
      <c r="AG43" s="252" t="s">
        <v>97</v>
      </c>
      <c r="AH43" s="344">
        <v>0</v>
      </c>
      <c r="AI43" s="252" t="s">
        <v>97</v>
      </c>
      <c r="AJ43" s="344">
        <v>0</v>
      </c>
      <c r="AK43" s="252" t="s">
        <v>97</v>
      </c>
      <c r="AL43" s="252" t="s">
        <v>97</v>
      </c>
      <c r="AM43" s="252" t="s">
        <v>97</v>
      </c>
      <c r="AN43" s="344">
        <v>0</v>
      </c>
      <c r="AO43" s="252" t="s">
        <v>97</v>
      </c>
      <c r="AP43" s="344">
        <v>0</v>
      </c>
      <c r="AQ43" s="252" t="s">
        <v>97</v>
      </c>
      <c r="AR43" s="344">
        <v>0</v>
      </c>
      <c r="AS43" s="252" t="s">
        <v>97</v>
      </c>
      <c r="AT43" s="344">
        <v>0</v>
      </c>
      <c r="AU43" s="252" t="s">
        <v>97</v>
      </c>
      <c r="AV43" s="344">
        <v>0</v>
      </c>
      <c r="AW43" s="252" t="s">
        <v>97</v>
      </c>
      <c r="AX43" s="344">
        <v>0</v>
      </c>
      <c r="AY43" s="252" t="s">
        <v>97</v>
      </c>
      <c r="AZ43" s="344">
        <v>0</v>
      </c>
      <c r="BA43" s="344" t="s">
        <v>97</v>
      </c>
      <c r="BB43" s="344">
        <v>0</v>
      </c>
      <c r="BC43" s="252" t="s">
        <v>97</v>
      </c>
    </row>
    <row r="44" spans="1:55" s="246" customFormat="1" ht="36" hidden="1" customHeight="1">
      <c r="A44" s="238" t="s">
        <v>133</v>
      </c>
      <c r="B44" s="944" t="s">
        <v>131</v>
      </c>
      <c r="C44" s="252" t="s">
        <v>97</v>
      </c>
      <c r="D44" s="344">
        <v>0</v>
      </c>
      <c r="E44" s="252" t="s">
        <v>97</v>
      </c>
      <c r="F44" s="344">
        <v>0</v>
      </c>
      <c r="G44" s="252" t="s">
        <v>97</v>
      </c>
      <c r="H44" s="344">
        <v>0</v>
      </c>
      <c r="I44" s="252" t="s">
        <v>97</v>
      </c>
      <c r="J44" s="344">
        <v>0</v>
      </c>
      <c r="K44" s="252" t="s">
        <v>97</v>
      </c>
      <c r="L44" s="344">
        <v>0</v>
      </c>
      <c r="M44" s="252" t="s">
        <v>97</v>
      </c>
      <c r="N44" s="344">
        <v>0</v>
      </c>
      <c r="O44" s="252" t="s">
        <v>97</v>
      </c>
      <c r="P44" s="344">
        <v>0</v>
      </c>
      <c r="Q44" s="252" t="s">
        <v>97</v>
      </c>
      <c r="R44" s="344">
        <v>0</v>
      </c>
      <c r="S44" s="252" t="s">
        <v>97</v>
      </c>
      <c r="T44" s="344">
        <v>0</v>
      </c>
      <c r="U44" s="252" t="s">
        <v>97</v>
      </c>
      <c r="V44" s="344">
        <v>0</v>
      </c>
      <c r="W44" s="252" t="s">
        <v>97</v>
      </c>
      <c r="X44" s="344">
        <v>0</v>
      </c>
      <c r="Y44" s="344">
        <f t="shared" si="0"/>
        <v>0</v>
      </c>
      <c r="Z44" s="344">
        <v>0</v>
      </c>
      <c r="AA44" s="252" t="s">
        <v>97</v>
      </c>
      <c r="AB44" s="344">
        <v>0</v>
      </c>
      <c r="AC44" s="252" t="s">
        <v>97</v>
      </c>
      <c r="AD44" s="344">
        <v>0</v>
      </c>
      <c r="AE44" s="252" t="s">
        <v>97</v>
      </c>
      <c r="AF44" s="344">
        <v>0</v>
      </c>
      <c r="AG44" s="252" t="s">
        <v>97</v>
      </c>
      <c r="AH44" s="344">
        <v>0</v>
      </c>
      <c r="AI44" s="252" t="s">
        <v>97</v>
      </c>
      <c r="AJ44" s="344">
        <v>0</v>
      </c>
      <c r="AK44" s="252" t="s">
        <v>97</v>
      </c>
      <c r="AL44" s="252" t="s">
        <v>97</v>
      </c>
      <c r="AM44" s="252" t="s">
        <v>97</v>
      </c>
      <c r="AN44" s="344">
        <v>0</v>
      </c>
      <c r="AO44" s="252" t="s">
        <v>97</v>
      </c>
      <c r="AP44" s="344">
        <v>0</v>
      </c>
      <c r="AQ44" s="252" t="s">
        <v>97</v>
      </c>
      <c r="AR44" s="344">
        <v>0</v>
      </c>
      <c r="AS44" s="252" t="s">
        <v>97</v>
      </c>
      <c r="AT44" s="344">
        <v>0</v>
      </c>
      <c r="AU44" s="252" t="s">
        <v>97</v>
      </c>
      <c r="AV44" s="344">
        <v>0</v>
      </c>
      <c r="AW44" s="252" t="s">
        <v>97</v>
      </c>
      <c r="AX44" s="344">
        <v>0</v>
      </c>
      <c r="AY44" s="252" t="s">
        <v>97</v>
      </c>
      <c r="AZ44" s="344">
        <v>0</v>
      </c>
      <c r="BA44" s="344" t="s">
        <v>97</v>
      </c>
      <c r="BB44" s="344">
        <v>0</v>
      </c>
      <c r="BC44" s="252" t="s">
        <v>97</v>
      </c>
    </row>
    <row r="45" spans="1:55" s="246" customFormat="1" ht="35.25" hidden="1" customHeight="1">
      <c r="A45" s="238" t="s">
        <v>133</v>
      </c>
      <c r="B45" s="944" t="s">
        <v>134</v>
      </c>
      <c r="C45" s="252" t="s">
        <v>97</v>
      </c>
      <c r="D45" s="344">
        <v>0</v>
      </c>
      <c r="E45" s="252" t="s">
        <v>97</v>
      </c>
      <c r="F45" s="344">
        <v>0</v>
      </c>
      <c r="G45" s="252" t="s">
        <v>97</v>
      </c>
      <c r="H45" s="344">
        <v>0</v>
      </c>
      <c r="I45" s="252" t="s">
        <v>97</v>
      </c>
      <c r="J45" s="344">
        <v>0</v>
      </c>
      <c r="K45" s="252" t="s">
        <v>97</v>
      </c>
      <c r="L45" s="344">
        <v>0</v>
      </c>
      <c r="M45" s="252" t="s">
        <v>97</v>
      </c>
      <c r="N45" s="344">
        <v>0</v>
      </c>
      <c r="O45" s="252" t="s">
        <v>97</v>
      </c>
      <c r="P45" s="344">
        <v>0</v>
      </c>
      <c r="Q45" s="252" t="s">
        <v>97</v>
      </c>
      <c r="R45" s="344">
        <v>0</v>
      </c>
      <c r="S45" s="252" t="s">
        <v>97</v>
      </c>
      <c r="T45" s="344">
        <v>0</v>
      </c>
      <c r="U45" s="252" t="s">
        <v>97</v>
      </c>
      <c r="V45" s="344">
        <v>0</v>
      </c>
      <c r="W45" s="252" t="s">
        <v>97</v>
      </c>
      <c r="X45" s="344">
        <v>0</v>
      </c>
      <c r="Y45" s="344">
        <f t="shared" si="0"/>
        <v>0</v>
      </c>
      <c r="Z45" s="344">
        <v>0</v>
      </c>
      <c r="AA45" s="252" t="s">
        <v>97</v>
      </c>
      <c r="AB45" s="344">
        <v>0</v>
      </c>
      <c r="AC45" s="252" t="s">
        <v>97</v>
      </c>
      <c r="AD45" s="344">
        <v>0</v>
      </c>
      <c r="AE45" s="252" t="s">
        <v>97</v>
      </c>
      <c r="AF45" s="344">
        <v>0</v>
      </c>
      <c r="AG45" s="252" t="s">
        <v>97</v>
      </c>
      <c r="AH45" s="344">
        <v>0</v>
      </c>
      <c r="AI45" s="252" t="s">
        <v>97</v>
      </c>
      <c r="AJ45" s="344">
        <v>0</v>
      </c>
      <c r="AK45" s="252" t="s">
        <v>97</v>
      </c>
      <c r="AL45" s="252" t="s">
        <v>97</v>
      </c>
      <c r="AM45" s="252" t="s">
        <v>97</v>
      </c>
      <c r="AN45" s="344">
        <v>0</v>
      </c>
      <c r="AO45" s="252" t="s">
        <v>97</v>
      </c>
      <c r="AP45" s="344">
        <v>0</v>
      </c>
      <c r="AQ45" s="252" t="s">
        <v>97</v>
      </c>
      <c r="AR45" s="344">
        <v>0</v>
      </c>
      <c r="AS45" s="252" t="s">
        <v>97</v>
      </c>
      <c r="AT45" s="344">
        <v>0</v>
      </c>
      <c r="AU45" s="252" t="s">
        <v>97</v>
      </c>
      <c r="AV45" s="344">
        <v>0</v>
      </c>
      <c r="AW45" s="252" t="s">
        <v>97</v>
      </c>
      <c r="AX45" s="344">
        <v>0</v>
      </c>
      <c r="AY45" s="252" t="s">
        <v>97</v>
      </c>
      <c r="AZ45" s="344">
        <v>0</v>
      </c>
      <c r="BA45" s="344" t="s">
        <v>97</v>
      </c>
      <c r="BB45" s="344">
        <v>0</v>
      </c>
      <c r="BC45" s="252" t="s">
        <v>97</v>
      </c>
    </row>
    <row r="46" spans="1:55" s="246" customFormat="1" ht="33.75" hidden="1" customHeight="1">
      <c r="A46" s="238" t="s">
        <v>135</v>
      </c>
      <c r="B46" s="944" t="s">
        <v>136</v>
      </c>
      <c r="C46" s="252" t="s">
        <v>97</v>
      </c>
      <c r="D46" s="344">
        <v>0</v>
      </c>
      <c r="E46" s="252" t="s">
        <v>97</v>
      </c>
      <c r="F46" s="344">
        <v>0</v>
      </c>
      <c r="G46" s="252" t="s">
        <v>97</v>
      </c>
      <c r="H46" s="344">
        <v>0</v>
      </c>
      <c r="I46" s="252" t="s">
        <v>97</v>
      </c>
      <c r="J46" s="344">
        <v>0</v>
      </c>
      <c r="K46" s="252" t="s">
        <v>97</v>
      </c>
      <c r="L46" s="344">
        <v>0</v>
      </c>
      <c r="M46" s="252" t="s">
        <v>97</v>
      </c>
      <c r="N46" s="344">
        <v>0</v>
      </c>
      <c r="O46" s="252" t="s">
        <v>97</v>
      </c>
      <c r="P46" s="344">
        <v>0</v>
      </c>
      <c r="Q46" s="252" t="s">
        <v>97</v>
      </c>
      <c r="R46" s="344">
        <v>0</v>
      </c>
      <c r="S46" s="252" t="s">
        <v>97</v>
      </c>
      <c r="T46" s="344">
        <v>0</v>
      </c>
      <c r="U46" s="252" t="s">
        <v>97</v>
      </c>
      <c r="V46" s="344">
        <v>0</v>
      </c>
      <c r="W46" s="252" t="s">
        <v>97</v>
      </c>
      <c r="X46" s="344">
        <v>0</v>
      </c>
      <c r="Y46" s="344">
        <f t="shared" si="0"/>
        <v>0</v>
      </c>
      <c r="Z46" s="344">
        <v>0</v>
      </c>
      <c r="AA46" s="252" t="s">
        <v>97</v>
      </c>
      <c r="AB46" s="344">
        <v>0</v>
      </c>
      <c r="AC46" s="252" t="s">
        <v>97</v>
      </c>
      <c r="AD46" s="344">
        <v>0</v>
      </c>
      <c r="AE46" s="252" t="s">
        <v>97</v>
      </c>
      <c r="AF46" s="344">
        <v>0</v>
      </c>
      <c r="AG46" s="252" t="s">
        <v>97</v>
      </c>
      <c r="AH46" s="344">
        <v>0</v>
      </c>
      <c r="AI46" s="252" t="s">
        <v>97</v>
      </c>
      <c r="AJ46" s="344">
        <v>0</v>
      </c>
      <c r="AK46" s="252" t="s">
        <v>97</v>
      </c>
      <c r="AL46" s="252" t="s">
        <v>97</v>
      </c>
      <c r="AM46" s="252" t="s">
        <v>97</v>
      </c>
      <c r="AN46" s="344">
        <v>0</v>
      </c>
      <c r="AO46" s="252" t="s">
        <v>97</v>
      </c>
      <c r="AP46" s="344">
        <v>0</v>
      </c>
      <c r="AQ46" s="252" t="s">
        <v>97</v>
      </c>
      <c r="AR46" s="344">
        <v>0</v>
      </c>
      <c r="AS46" s="252" t="s">
        <v>97</v>
      </c>
      <c r="AT46" s="344">
        <v>0</v>
      </c>
      <c r="AU46" s="252" t="s">
        <v>97</v>
      </c>
      <c r="AV46" s="344">
        <v>0</v>
      </c>
      <c r="AW46" s="252" t="s">
        <v>97</v>
      </c>
      <c r="AX46" s="344">
        <v>0</v>
      </c>
      <c r="AY46" s="252" t="s">
        <v>97</v>
      </c>
      <c r="AZ46" s="344">
        <v>0</v>
      </c>
      <c r="BA46" s="344" t="s">
        <v>97</v>
      </c>
      <c r="BB46" s="344">
        <v>0</v>
      </c>
      <c r="BC46" s="252" t="s">
        <v>97</v>
      </c>
    </row>
    <row r="47" spans="1:55" s="246" customFormat="1" ht="53.25" hidden="1" customHeight="1">
      <c r="A47" s="238" t="s">
        <v>137</v>
      </c>
      <c r="B47" s="944" t="s">
        <v>138</v>
      </c>
      <c r="C47" s="252" t="s">
        <v>97</v>
      </c>
      <c r="D47" s="344">
        <v>0</v>
      </c>
      <c r="E47" s="252" t="s">
        <v>97</v>
      </c>
      <c r="F47" s="344">
        <v>0</v>
      </c>
      <c r="G47" s="252" t="s">
        <v>97</v>
      </c>
      <c r="H47" s="344">
        <v>0</v>
      </c>
      <c r="I47" s="252" t="s">
        <v>97</v>
      </c>
      <c r="J47" s="344">
        <v>0</v>
      </c>
      <c r="K47" s="252" t="s">
        <v>97</v>
      </c>
      <c r="L47" s="344">
        <v>0</v>
      </c>
      <c r="M47" s="252" t="s">
        <v>97</v>
      </c>
      <c r="N47" s="344">
        <v>0</v>
      </c>
      <c r="O47" s="252" t="s">
        <v>97</v>
      </c>
      <c r="P47" s="344">
        <v>0</v>
      </c>
      <c r="Q47" s="252" t="s">
        <v>97</v>
      </c>
      <c r="R47" s="344">
        <v>0</v>
      </c>
      <c r="S47" s="252" t="s">
        <v>97</v>
      </c>
      <c r="T47" s="344">
        <v>0</v>
      </c>
      <c r="U47" s="252" t="s">
        <v>97</v>
      </c>
      <c r="V47" s="344">
        <v>0</v>
      </c>
      <c r="W47" s="252" t="s">
        <v>97</v>
      </c>
      <c r="X47" s="344">
        <v>0</v>
      </c>
      <c r="Y47" s="344">
        <f t="shared" si="0"/>
        <v>0</v>
      </c>
      <c r="Z47" s="344">
        <v>0</v>
      </c>
      <c r="AA47" s="252" t="s">
        <v>97</v>
      </c>
      <c r="AB47" s="344">
        <v>0</v>
      </c>
      <c r="AC47" s="252" t="s">
        <v>97</v>
      </c>
      <c r="AD47" s="344">
        <v>0</v>
      </c>
      <c r="AE47" s="252" t="s">
        <v>97</v>
      </c>
      <c r="AF47" s="344">
        <v>0</v>
      </c>
      <c r="AG47" s="252" t="s">
        <v>97</v>
      </c>
      <c r="AH47" s="344">
        <v>0</v>
      </c>
      <c r="AI47" s="252" t="s">
        <v>97</v>
      </c>
      <c r="AJ47" s="344">
        <v>0</v>
      </c>
      <c r="AK47" s="252" t="s">
        <v>97</v>
      </c>
      <c r="AL47" s="252" t="s">
        <v>97</v>
      </c>
      <c r="AM47" s="252" t="s">
        <v>97</v>
      </c>
      <c r="AN47" s="344">
        <v>0</v>
      </c>
      <c r="AO47" s="252" t="s">
        <v>97</v>
      </c>
      <c r="AP47" s="344">
        <v>0</v>
      </c>
      <c r="AQ47" s="252" t="s">
        <v>97</v>
      </c>
      <c r="AR47" s="344">
        <v>0</v>
      </c>
      <c r="AS47" s="252" t="s">
        <v>97</v>
      </c>
      <c r="AT47" s="344">
        <v>0</v>
      </c>
      <c r="AU47" s="252" t="s">
        <v>97</v>
      </c>
      <c r="AV47" s="344">
        <v>0</v>
      </c>
      <c r="AW47" s="252" t="s">
        <v>97</v>
      </c>
      <c r="AX47" s="344">
        <v>0</v>
      </c>
      <c r="AY47" s="252" t="s">
        <v>97</v>
      </c>
      <c r="AZ47" s="344">
        <v>0</v>
      </c>
      <c r="BA47" s="344" t="s">
        <v>97</v>
      </c>
      <c r="BB47" s="344">
        <v>0</v>
      </c>
      <c r="BC47" s="252" t="s">
        <v>97</v>
      </c>
    </row>
    <row r="48" spans="1:55" s="246" customFormat="1" ht="70.150000000000006" hidden="1" customHeight="1">
      <c r="A48" s="238" t="s">
        <v>139</v>
      </c>
      <c r="B48" s="944" t="s">
        <v>140</v>
      </c>
      <c r="C48" s="252" t="s">
        <v>97</v>
      </c>
      <c r="D48" s="344">
        <v>0</v>
      </c>
      <c r="E48" s="252" t="s">
        <v>97</v>
      </c>
      <c r="F48" s="344">
        <v>0</v>
      </c>
      <c r="G48" s="252" t="s">
        <v>97</v>
      </c>
      <c r="H48" s="344">
        <v>0</v>
      </c>
      <c r="I48" s="252" t="s">
        <v>97</v>
      </c>
      <c r="J48" s="344">
        <v>0</v>
      </c>
      <c r="K48" s="252" t="s">
        <v>97</v>
      </c>
      <c r="L48" s="344">
        <v>0</v>
      </c>
      <c r="M48" s="252" t="s">
        <v>97</v>
      </c>
      <c r="N48" s="344">
        <v>0</v>
      </c>
      <c r="O48" s="252" t="s">
        <v>97</v>
      </c>
      <c r="P48" s="344">
        <v>0</v>
      </c>
      <c r="Q48" s="252" t="s">
        <v>97</v>
      </c>
      <c r="R48" s="344">
        <v>0</v>
      </c>
      <c r="S48" s="252" t="s">
        <v>97</v>
      </c>
      <c r="T48" s="344">
        <v>0</v>
      </c>
      <c r="U48" s="252" t="s">
        <v>97</v>
      </c>
      <c r="V48" s="344">
        <v>0</v>
      </c>
      <c r="W48" s="252" t="s">
        <v>97</v>
      </c>
      <c r="X48" s="344">
        <v>0</v>
      </c>
      <c r="Y48" s="344">
        <f t="shared" si="0"/>
        <v>0</v>
      </c>
      <c r="Z48" s="344">
        <v>0</v>
      </c>
      <c r="AA48" s="252" t="s">
        <v>97</v>
      </c>
      <c r="AB48" s="344">
        <v>0</v>
      </c>
      <c r="AC48" s="252" t="s">
        <v>97</v>
      </c>
      <c r="AD48" s="344">
        <v>0</v>
      </c>
      <c r="AE48" s="252" t="s">
        <v>97</v>
      </c>
      <c r="AF48" s="344">
        <v>0</v>
      </c>
      <c r="AG48" s="252" t="s">
        <v>97</v>
      </c>
      <c r="AH48" s="344">
        <v>0</v>
      </c>
      <c r="AI48" s="252" t="s">
        <v>97</v>
      </c>
      <c r="AJ48" s="344">
        <v>0</v>
      </c>
      <c r="AK48" s="252" t="s">
        <v>97</v>
      </c>
      <c r="AL48" s="252" t="s">
        <v>97</v>
      </c>
      <c r="AM48" s="252" t="s">
        <v>97</v>
      </c>
      <c r="AN48" s="344">
        <v>0</v>
      </c>
      <c r="AO48" s="252" t="s">
        <v>97</v>
      </c>
      <c r="AP48" s="344">
        <v>0</v>
      </c>
      <c r="AQ48" s="252" t="s">
        <v>97</v>
      </c>
      <c r="AR48" s="344">
        <v>0</v>
      </c>
      <c r="AS48" s="252" t="s">
        <v>97</v>
      </c>
      <c r="AT48" s="344">
        <v>0</v>
      </c>
      <c r="AU48" s="252" t="s">
        <v>97</v>
      </c>
      <c r="AV48" s="344">
        <v>0</v>
      </c>
      <c r="AW48" s="252" t="s">
        <v>97</v>
      </c>
      <c r="AX48" s="344">
        <v>0</v>
      </c>
      <c r="AY48" s="252" t="s">
        <v>97</v>
      </c>
      <c r="AZ48" s="344">
        <v>0</v>
      </c>
      <c r="BA48" s="344" t="s">
        <v>97</v>
      </c>
      <c r="BB48" s="344">
        <v>0</v>
      </c>
      <c r="BC48" s="252" t="s">
        <v>97</v>
      </c>
    </row>
    <row r="49" spans="1:256" s="347" customFormat="1" ht="39" hidden="1" customHeight="1">
      <c r="A49" s="312" t="s">
        <v>141</v>
      </c>
      <c r="B49" s="313" t="s">
        <v>142</v>
      </c>
      <c r="C49" s="319" t="s">
        <v>97</v>
      </c>
      <c r="D49" s="346">
        <v>0</v>
      </c>
      <c r="E49" s="319" t="s">
        <v>97</v>
      </c>
      <c r="F49" s="346">
        <v>0</v>
      </c>
      <c r="G49" s="319" t="s">
        <v>97</v>
      </c>
      <c r="H49" s="346">
        <v>0</v>
      </c>
      <c r="I49" s="319" t="s">
        <v>97</v>
      </c>
      <c r="J49" s="346">
        <v>0</v>
      </c>
      <c r="K49" s="319" t="s">
        <v>97</v>
      </c>
      <c r="L49" s="346">
        <v>0</v>
      </c>
      <c r="M49" s="319" t="s">
        <v>97</v>
      </c>
      <c r="N49" s="346">
        <v>0</v>
      </c>
      <c r="O49" s="319" t="s">
        <v>97</v>
      </c>
      <c r="P49" s="346">
        <v>0</v>
      </c>
      <c r="Q49" s="319" t="s">
        <v>97</v>
      </c>
      <c r="R49" s="346">
        <v>0</v>
      </c>
      <c r="S49" s="319" t="s">
        <v>97</v>
      </c>
      <c r="T49" s="346">
        <v>0</v>
      </c>
      <c r="U49" s="319" t="s">
        <v>97</v>
      </c>
      <c r="V49" s="346">
        <v>0</v>
      </c>
      <c r="W49" s="319" t="s">
        <v>97</v>
      </c>
      <c r="X49" s="346">
        <f>X51+X53+X58+X57</f>
        <v>10</v>
      </c>
      <c r="Y49" s="344">
        <f t="shared" si="0"/>
        <v>0</v>
      </c>
      <c r="Z49" s="346">
        <v>0</v>
      </c>
      <c r="AA49" s="319" t="s">
        <v>97</v>
      </c>
      <c r="AB49" s="346">
        <f>AB51</f>
        <v>0</v>
      </c>
      <c r="AC49" s="319" t="s">
        <v>97</v>
      </c>
      <c r="AD49" s="346">
        <v>0</v>
      </c>
      <c r="AE49" s="319" t="s">
        <v>97</v>
      </c>
      <c r="AF49" s="346">
        <v>0</v>
      </c>
      <c r="AG49" s="319" t="s">
        <v>97</v>
      </c>
      <c r="AH49" s="346">
        <v>0</v>
      </c>
      <c r="AI49" s="319" t="s">
        <v>97</v>
      </c>
      <c r="AJ49" s="346">
        <v>0</v>
      </c>
      <c r="AK49" s="319" t="s">
        <v>97</v>
      </c>
      <c r="AL49" s="319">
        <f>AL58</f>
        <v>428</v>
      </c>
      <c r="AM49" s="319" t="str">
        <f>AM58</f>
        <v>нд</v>
      </c>
      <c r="AN49" s="346">
        <v>0</v>
      </c>
      <c r="AO49" s="319" t="s">
        <v>97</v>
      </c>
      <c r="AP49" s="346">
        <v>0</v>
      </c>
      <c r="AQ49" s="319" t="s">
        <v>97</v>
      </c>
      <c r="AR49" s="346">
        <v>0</v>
      </c>
      <c r="AS49" s="319" t="s">
        <v>97</v>
      </c>
      <c r="AT49" s="346">
        <v>0</v>
      </c>
      <c r="AU49" s="319" t="s">
        <v>97</v>
      </c>
      <c r="AV49" s="346">
        <v>0</v>
      </c>
      <c r="AW49" s="319" t="s">
        <v>97</v>
      </c>
      <c r="AX49" s="346">
        <v>0</v>
      </c>
      <c r="AY49" s="319" t="s">
        <v>97</v>
      </c>
      <c r="AZ49" s="346">
        <f>AZ51+AZ53+AZ58</f>
        <v>12.651</v>
      </c>
      <c r="BA49" s="344" t="s">
        <v>97</v>
      </c>
      <c r="BB49" s="346">
        <v>0</v>
      </c>
      <c r="BC49" s="319" t="s">
        <v>97</v>
      </c>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row>
    <row r="50" spans="1:256" s="246" customFormat="1" ht="59.25" hidden="1" customHeight="1">
      <c r="A50" s="238" t="s">
        <v>143</v>
      </c>
      <c r="B50" s="944" t="s">
        <v>144</v>
      </c>
      <c r="C50" s="252" t="s">
        <v>97</v>
      </c>
      <c r="D50" s="344">
        <v>0</v>
      </c>
      <c r="E50" s="252" t="s">
        <v>97</v>
      </c>
      <c r="F50" s="344">
        <v>0</v>
      </c>
      <c r="G50" s="252" t="s">
        <v>97</v>
      </c>
      <c r="H50" s="344">
        <v>0</v>
      </c>
      <c r="I50" s="252" t="s">
        <v>97</v>
      </c>
      <c r="J50" s="344">
        <v>0</v>
      </c>
      <c r="K50" s="252" t="s">
        <v>97</v>
      </c>
      <c r="L50" s="344">
        <v>0</v>
      </c>
      <c r="M50" s="252" t="s">
        <v>97</v>
      </c>
      <c r="N50" s="344">
        <v>0</v>
      </c>
      <c r="O50" s="252" t="s">
        <v>97</v>
      </c>
      <c r="P50" s="344">
        <v>0</v>
      </c>
      <c r="Q50" s="252" t="s">
        <v>97</v>
      </c>
      <c r="R50" s="344">
        <v>0</v>
      </c>
      <c r="S50" s="252" t="s">
        <v>97</v>
      </c>
      <c r="T50" s="344">
        <v>0</v>
      </c>
      <c r="U50" s="252" t="s">
        <v>97</v>
      </c>
      <c r="V50" s="344">
        <v>0</v>
      </c>
      <c r="W50" s="252" t="s">
        <v>97</v>
      </c>
      <c r="X50" s="344">
        <v>0</v>
      </c>
      <c r="Y50" s="344">
        <f t="shared" si="0"/>
        <v>0</v>
      </c>
      <c r="Z50" s="344">
        <v>0</v>
      </c>
      <c r="AA50" s="252" t="s">
        <v>97</v>
      </c>
      <c r="AB50" s="344">
        <v>0</v>
      </c>
      <c r="AC50" s="252" t="s">
        <v>97</v>
      </c>
      <c r="AD50" s="344">
        <v>0</v>
      </c>
      <c r="AE50" s="252" t="s">
        <v>97</v>
      </c>
      <c r="AF50" s="344">
        <v>0</v>
      </c>
      <c r="AG50" s="252" t="s">
        <v>97</v>
      </c>
      <c r="AH50" s="344">
        <v>0</v>
      </c>
      <c r="AI50" s="252" t="s">
        <v>97</v>
      </c>
      <c r="AJ50" s="344">
        <v>0</v>
      </c>
      <c r="AK50" s="252" t="s">
        <v>97</v>
      </c>
      <c r="AL50" s="252" t="s">
        <v>97</v>
      </c>
      <c r="AM50" s="252" t="s">
        <v>97</v>
      </c>
      <c r="AN50" s="344">
        <v>0</v>
      </c>
      <c r="AO50" s="252" t="s">
        <v>97</v>
      </c>
      <c r="AP50" s="344">
        <v>0</v>
      </c>
      <c r="AQ50" s="252" t="s">
        <v>97</v>
      </c>
      <c r="AR50" s="344">
        <v>0</v>
      </c>
      <c r="AS50" s="252" t="s">
        <v>97</v>
      </c>
      <c r="AT50" s="344">
        <v>0</v>
      </c>
      <c r="AU50" s="252" t="s">
        <v>97</v>
      </c>
      <c r="AV50" s="344">
        <v>0</v>
      </c>
      <c r="AW50" s="252" t="s">
        <v>97</v>
      </c>
      <c r="AX50" s="344">
        <v>0</v>
      </c>
      <c r="AY50" s="252" t="s">
        <v>97</v>
      </c>
      <c r="AZ50" s="344">
        <f>AZ51</f>
        <v>0</v>
      </c>
      <c r="BA50" s="344" t="s">
        <v>97</v>
      </c>
      <c r="BB50" s="344">
        <v>0</v>
      </c>
      <c r="BC50" s="252" t="s">
        <v>97</v>
      </c>
    </row>
    <row r="51" spans="1:256" s="347" customFormat="1" ht="35.25" customHeight="1">
      <c r="A51" s="312" t="s">
        <v>145</v>
      </c>
      <c r="B51" s="313" t="s">
        <v>146</v>
      </c>
      <c r="C51" s="319" t="s">
        <v>97</v>
      </c>
      <c r="D51" s="346">
        <v>0</v>
      </c>
      <c r="E51" s="319" t="s">
        <v>97</v>
      </c>
      <c r="F51" s="346">
        <v>0</v>
      </c>
      <c r="G51" s="319" t="s">
        <v>97</v>
      </c>
      <c r="H51" s="346">
        <v>0</v>
      </c>
      <c r="I51" s="319" t="s">
        <v>97</v>
      </c>
      <c r="J51" s="346">
        <v>0</v>
      </c>
      <c r="K51" s="319" t="s">
        <v>97</v>
      </c>
      <c r="L51" s="346">
        <v>0</v>
      </c>
      <c r="M51" s="319" t="s">
        <v>97</v>
      </c>
      <c r="N51" s="346">
        <v>0</v>
      </c>
      <c r="O51" s="319" t="s">
        <v>97</v>
      </c>
      <c r="P51" s="346">
        <v>0</v>
      </c>
      <c r="Q51" s="319" t="s">
        <v>97</v>
      </c>
      <c r="R51" s="346">
        <v>0</v>
      </c>
      <c r="S51" s="319" t="s">
        <v>97</v>
      </c>
      <c r="T51" s="346">
        <v>0</v>
      </c>
      <c r="U51" s="319" t="s">
        <v>97</v>
      </c>
      <c r="V51" s="346">
        <v>0</v>
      </c>
      <c r="W51" s="319" t="s">
        <v>97</v>
      </c>
      <c r="X51" s="346">
        <v>0</v>
      </c>
      <c r="Y51" s="344">
        <f t="shared" si="0"/>
        <v>0</v>
      </c>
      <c r="Z51" s="346">
        <v>0</v>
      </c>
      <c r="AA51" s="319" t="s">
        <v>97</v>
      </c>
      <c r="AB51" s="346">
        <f>AB60</f>
        <v>0</v>
      </c>
      <c r="AC51" s="319" t="s">
        <v>97</v>
      </c>
      <c r="AD51" s="346">
        <v>0</v>
      </c>
      <c r="AE51" s="319" t="s">
        <v>97</v>
      </c>
      <c r="AF51" s="346">
        <v>0</v>
      </c>
      <c r="AG51" s="319" t="s">
        <v>97</v>
      </c>
      <c r="AH51" s="346">
        <v>0</v>
      </c>
      <c r="AI51" s="319" t="s">
        <v>97</v>
      </c>
      <c r="AJ51" s="346">
        <v>0</v>
      </c>
      <c r="AK51" s="319" t="s">
        <v>97</v>
      </c>
      <c r="AL51" s="346" t="s">
        <v>97</v>
      </c>
      <c r="AM51" s="346" t="s">
        <v>97</v>
      </c>
      <c r="AN51" s="346">
        <v>0</v>
      </c>
      <c r="AO51" s="319" t="s">
        <v>97</v>
      </c>
      <c r="AP51" s="346">
        <v>0</v>
      </c>
      <c r="AQ51" s="319" t="s">
        <v>97</v>
      </c>
      <c r="AR51" s="346">
        <v>0</v>
      </c>
      <c r="AS51" s="319" t="s">
        <v>97</v>
      </c>
      <c r="AT51" s="346">
        <v>0</v>
      </c>
      <c r="AU51" s="319" t="s">
        <v>97</v>
      </c>
      <c r="AV51" s="346">
        <v>0</v>
      </c>
      <c r="AW51" s="319" t="s">
        <v>97</v>
      </c>
      <c r="AX51" s="346">
        <v>0</v>
      </c>
      <c r="AY51" s="319" t="s">
        <v>97</v>
      </c>
      <c r="AZ51" s="346">
        <f>SUM(AZ52:AZ52)</f>
        <v>0</v>
      </c>
      <c r="BA51" s="344" t="s">
        <v>97</v>
      </c>
      <c r="BB51" s="346">
        <v>0</v>
      </c>
      <c r="BC51" s="319" t="s">
        <v>97</v>
      </c>
      <c r="BD51" s="246"/>
      <c r="BE51" s="246"/>
      <c r="BF51" s="246"/>
      <c r="BG51" s="246"/>
      <c r="BH51" s="246"/>
      <c r="BI51" s="246"/>
      <c r="BJ51" s="246"/>
      <c r="BK51" s="246"/>
      <c r="BL51" s="246"/>
      <c r="BM51" s="246"/>
      <c r="BN51" s="246"/>
      <c r="BO51" s="246"/>
      <c r="BP51" s="246"/>
      <c r="BQ51" s="246"/>
      <c r="BR51" s="246"/>
      <c r="BS51" s="246"/>
      <c r="BT51" s="246"/>
      <c r="BU51" s="246"/>
      <c r="BV51" s="246"/>
      <c r="BW51" s="246"/>
      <c r="BX51" s="246"/>
      <c r="BY51" s="246"/>
      <c r="BZ51" s="246"/>
      <c r="CA51" s="246"/>
      <c r="CB51" s="246"/>
      <c r="CC51" s="246"/>
      <c r="CD51" s="246"/>
      <c r="CE51" s="246"/>
    </row>
    <row r="52" spans="1:256" s="246" customFormat="1" ht="31.5">
      <c r="A52" s="238" t="s">
        <v>148</v>
      </c>
      <c r="B52" s="944" t="s">
        <v>149</v>
      </c>
      <c r="C52" s="252" t="s">
        <v>97</v>
      </c>
      <c r="D52" s="344">
        <v>0</v>
      </c>
      <c r="E52" s="252" t="s">
        <v>97</v>
      </c>
      <c r="F52" s="344">
        <v>0</v>
      </c>
      <c r="G52" s="252" t="s">
        <v>97</v>
      </c>
      <c r="H52" s="344">
        <v>0</v>
      </c>
      <c r="I52" s="252" t="s">
        <v>97</v>
      </c>
      <c r="J52" s="344">
        <v>0</v>
      </c>
      <c r="K52" s="252" t="s">
        <v>97</v>
      </c>
      <c r="L52" s="344">
        <v>0</v>
      </c>
      <c r="M52" s="252" t="s">
        <v>97</v>
      </c>
      <c r="N52" s="344">
        <v>0</v>
      </c>
      <c r="O52" s="252" t="s">
        <v>97</v>
      </c>
      <c r="P52" s="344">
        <v>0</v>
      </c>
      <c r="Q52" s="252" t="s">
        <v>97</v>
      </c>
      <c r="R52" s="344">
        <v>0</v>
      </c>
      <c r="S52" s="252" t="s">
        <v>97</v>
      </c>
      <c r="T52" s="344">
        <v>0</v>
      </c>
      <c r="U52" s="252" t="s">
        <v>97</v>
      </c>
      <c r="V52" s="344">
        <v>0</v>
      </c>
      <c r="W52" s="252" t="s">
        <v>97</v>
      </c>
      <c r="X52" s="344">
        <v>0</v>
      </c>
      <c r="Y52" s="344">
        <f t="shared" si="0"/>
        <v>0</v>
      </c>
      <c r="Z52" s="344">
        <v>0</v>
      </c>
      <c r="AA52" s="252" t="s">
        <v>97</v>
      </c>
      <c r="AB52" s="344">
        <v>0</v>
      </c>
      <c r="AC52" s="252" t="s">
        <v>97</v>
      </c>
      <c r="AD52" s="344">
        <v>0</v>
      </c>
      <c r="AE52" s="252" t="s">
        <v>97</v>
      </c>
      <c r="AF52" s="344">
        <v>0</v>
      </c>
      <c r="AG52" s="252" t="s">
        <v>97</v>
      </c>
      <c r="AH52" s="344">
        <v>0</v>
      </c>
      <c r="AI52" s="252" t="s">
        <v>97</v>
      </c>
      <c r="AJ52" s="344">
        <v>0</v>
      </c>
      <c r="AK52" s="252" t="s">
        <v>97</v>
      </c>
      <c r="AL52" s="252" t="s">
        <v>97</v>
      </c>
      <c r="AM52" s="252" t="s">
        <v>97</v>
      </c>
      <c r="AN52" s="344">
        <v>0</v>
      </c>
      <c r="AO52" s="252" t="s">
        <v>97</v>
      </c>
      <c r="AP52" s="344">
        <v>0</v>
      </c>
      <c r="AQ52" s="252" t="s">
        <v>97</v>
      </c>
      <c r="AR52" s="344">
        <v>0</v>
      </c>
      <c r="AS52" s="252" t="s">
        <v>97</v>
      </c>
      <c r="AT52" s="344">
        <v>0</v>
      </c>
      <c r="AU52" s="252" t="s">
        <v>97</v>
      </c>
      <c r="AV52" s="344">
        <v>0</v>
      </c>
      <c r="AW52" s="252" t="s">
        <v>97</v>
      </c>
      <c r="AX52" s="344">
        <v>0</v>
      </c>
      <c r="AY52" s="252" t="s">
        <v>97</v>
      </c>
      <c r="AZ52" s="344">
        <v>0</v>
      </c>
      <c r="BA52" s="344" t="s">
        <v>97</v>
      </c>
      <c r="BB52" s="344">
        <v>0</v>
      </c>
      <c r="BC52" s="252" t="s">
        <v>97</v>
      </c>
    </row>
    <row r="53" spans="1:256" s="542" customFormat="1" ht="39.75" customHeight="1">
      <c r="A53" s="483" t="s">
        <v>150</v>
      </c>
      <c r="B53" s="474" t="s">
        <v>151</v>
      </c>
      <c r="C53" s="530" t="s">
        <v>97</v>
      </c>
      <c r="D53" s="541">
        <v>0</v>
      </c>
      <c r="E53" s="530" t="s">
        <v>97</v>
      </c>
      <c r="F53" s="541">
        <v>0</v>
      </c>
      <c r="G53" s="530" t="s">
        <v>97</v>
      </c>
      <c r="H53" s="541">
        <v>0</v>
      </c>
      <c r="I53" s="530" t="s">
        <v>97</v>
      </c>
      <c r="J53" s="541">
        <v>0</v>
      </c>
      <c r="K53" s="530" t="s">
        <v>97</v>
      </c>
      <c r="L53" s="541">
        <v>0</v>
      </c>
      <c r="M53" s="530" t="s">
        <v>97</v>
      </c>
      <c r="N53" s="541">
        <v>0</v>
      </c>
      <c r="O53" s="530" t="s">
        <v>97</v>
      </c>
      <c r="P53" s="541">
        <v>0</v>
      </c>
      <c r="Q53" s="530" t="s">
        <v>97</v>
      </c>
      <c r="R53" s="541">
        <v>0</v>
      </c>
      <c r="S53" s="530" t="s">
        <v>97</v>
      </c>
      <c r="T53" s="541">
        <v>0</v>
      </c>
      <c r="U53" s="530" t="s">
        <v>97</v>
      </c>
      <c r="V53" s="541">
        <f>V54</f>
        <v>0</v>
      </c>
      <c r="W53" s="530" t="s">
        <v>97</v>
      </c>
      <c r="X53" s="541">
        <f>X54</f>
        <v>10</v>
      </c>
      <c r="Y53" s="344">
        <f t="shared" si="0"/>
        <v>0</v>
      </c>
      <c r="Z53" s="541">
        <v>0</v>
      </c>
      <c r="AA53" s="530" t="s">
        <v>97</v>
      </c>
      <c r="AB53" s="541">
        <v>0</v>
      </c>
      <c r="AC53" s="530" t="s">
        <v>97</v>
      </c>
      <c r="AD53" s="541">
        <v>0</v>
      </c>
      <c r="AE53" s="530" t="s">
        <v>97</v>
      </c>
      <c r="AF53" s="541">
        <v>0</v>
      </c>
      <c r="AG53" s="530" t="s">
        <v>97</v>
      </c>
      <c r="AH53" s="541">
        <v>0</v>
      </c>
      <c r="AI53" s="530" t="s">
        <v>97</v>
      </c>
      <c r="AJ53" s="541">
        <v>0</v>
      </c>
      <c r="AK53" s="530" t="s">
        <v>97</v>
      </c>
      <c r="AL53" s="530" t="s">
        <v>97</v>
      </c>
      <c r="AM53" s="530" t="s">
        <v>97</v>
      </c>
      <c r="AN53" s="541">
        <v>0</v>
      </c>
      <c r="AO53" s="530" t="s">
        <v>97</v>
      </c>
      <c r="AP53" s="541">
        <v>0</v>
      </c>
      <c r="AQ53" s="530" t="s">
        <v>97</v>
      </c>
      <c r="AR53" s="541">
        <v>0</v>
      </c>
      <c r="AS53" s="530" t="s">
        <v>97</v>
      </c>
      <c r="AT53" s="541">
        <v>0</v>
      </c>
      <c r="AU53" s="530" t="s">
        <v>97</v>
      </c>
      <c r="AV53" s="541">
        <v>0</v>
      </c>
      <c r="AW53" s="530" t="s">
        <v>97</v>
      </c>
      <c r="AX53" s="541">
        <v>0</v>
      </c>
      <c r="AY53" s="530" t="s">
        <v>97</v>
      </c>
      <c r="AZ53" s="541">
        <f>AZ54</f>
        <v>9.452</v>
      </c>
      <c r="BA53" s="344" t="s">
        <v>97</v>
      </c>
      <c r="BB53" s="541">
        <v>0</v>
      </c>
      <c r="BC53" s="530" t="s">
        <v>97</v>
      </c>
      <c r="BD53" s="527"/>
      <c r="BE53" s="527"/>
      <c r="BF53" s="527"/>
      <c r="BG53" s="527"/>
      <c r="BH53" s="527"/>
      <c r="BI53" s="527"/>
      <c r="BJ53" s="527"/>
      <c r="BK53" s="527"/>
      <c r="BL53" s="527"/>
      <c r="BM53" s="527"/>
      <c r="BN53" s="527"/>
      <c r="BO53" s="527"/>
      <c r="BP53" s="527"/>
      <c r="BQ53" s="527"/>
      <c r="BR53" s="527"/>
      <c r="BS53" s="527"/>
      <c r="BT53" s="527"/>
      <c r="BU53" s="527"/>
      <c r="BV53" s="527"/>
      <c r="BW53" s="527"/>
      <c r="BX53" s="527"/>
      <c r="BY53" s="527"/>
      <c r="BZ53" s="527"/>
      <c r="CA53" s="527"/>
      <c r="CB53" s="527"/>
      <c r="CC53" s="527"/>
      <c r="CD53" s="527"/>
      <c r="CE53" s="527"/>
    </row>
    <row r="54" spans="1:256" s="542" customFormat="1" ht="25.5" customHeight="1">
      <c r="A54" s="312" t="s">
        <v>152</v>
      </c>
      <c r="B54" s="474" t="s">
        <v>153</v>
      </c>
      <c r="C54" s="530" t="s">
        <v>97</v>
      </c>
      <c r="D54" s="541">
        <v>0</v>
      </c>
      <c r="E54" s="530" t="s">
        <v>97</v>
      </c>
      <c r="F54" s="541">
        <v>0</v>
      </c>
      <c r="G54" s="530" t="s">
        <v>97</v>
      </c>
      <c r="H54" s="541">
        <v>0</v>
      </c>
      <c r="I54" s="530" t="s">
        <v>97</v>
      </c>
      <c r="J54" s="541">
        <v>0</v>
      </c>
      <c r="K54" s="530" t="s">
        <v>97</v>
      </c>
      <c r="L54" s="541">
        <v>0</v>
      </c>
      <c r="M54" s="530" t="s">
        <v>97</v>
      </c>
      <c r="N54" s="541">
        <v>0</v>
      </c>
      <c r="O54" s="530" t="s">
        <v>97</v>
      </c>
      <c r="P54" s="541">
        <v>0</v>
      </c>
      <c r="Q54" s="530" t="s">
        <v>97</v>
      </c>
      <c r="R54" s="541">
        <v>0</v>
      </c>
      <c r="S54" s="530" t="s">
        <v>97</v>
      </c>
      <c r="T54" s="541">
        <v>0</v>
      </c>
      <c r="U54" s="530" t="s">
        <v>97</v>
      </c>
      <c r="V54" s="541">
        <f>SUM(V55:V56)</f>
        <v>0</v>
      </c>
      <c r="W54" s="530" t="s">
        <v>97</v>
      </c>
      <c r="X54" s="541">
        <f>SUM(X55:X56)</f>
        <v>10</v>
      </c>
      <c r="Y54" s="344">
        <f t="shared" si="0"/>
        <v>0</v>
      </c>
      <c r="Z54" s="541">
        <v>0</v>
      </c>
      <c r="AA54" s="530" t="s">
        <v>97</v>
      </c>
      <c r="AB54" s="541">
        <v>0</v>
      </c>
      <c r="AC54" s="530" t="s">
        <v>97</v>
      </c>
      <c r="AD54" s="541">
        <v>0</v>
      </c>
      <c r="AE54" s="530" t="s">
        <v>97</v>
      </c>
      <c r="AF54" s="541">
        <v>0</v>
      </c>
      <c r="AG54" s="530" t="s">
        <v>97</v>
      </c>
      <c r="AH54" s="541">
        <v>0</v>
      </c>
      <c r="AI54" s="530" t="s">
        <v>97</v>
      </c>
      <c r="AJ54" s="541">
        <v>0</v>
      </c>
      <c r="AK54" s="530" t="s">
        <v>97</v>
      </c>
      <c r="AL54" s="530" t="s">
        <v>97</v>
      </c>
      <c r="AM54" s="530" t="s">
        <v>97</v>
      </c>
      <c r="AN54" s="541">
        <v>0</v>
      </c>
      <c r="AO54" s="530" t="s">
        <v>97</v>
      </c>
      <c r="AP54" s="541">
        <v>0</v>
      </c>
      <c r="AQ54" s="530" t="s">
        <v>97</v>
      </c>
      <c r="AR54" s="541">
        <v>0</v>
      </c>
      <c r="AS54" s="530" t="s">
        <v>97</v>
      </c>
      <c r="AT54" s="541">
        <v>0</v>
      </c>
      <c r="AU54" s="530" t="s">
        <v>97</v>
      </c>
      <c r="AV54" s="541">
        <v>0</v>
      </c>
      <c r="AW54" s="530" t="s">
        <v>97</v>
      </c>
      <c r="AX54" s="541">
        <v>0</v>
      </c>
      <c r="AY54" s="530" t="s">
        <v>97</v>
      </c>
      <c r="AZ54" s="541">
        <f>AZ55+AZ56</f>
        <v>9.452</v>
      </c>
      <c r="BA54" s="344" t="s">
        <v>97</v>
      </c>
      <c r="BB54" s="541">
        <v>0</v>
      </c>
      <c r="BC54" s="530" t="s">
        <v>97</v>
      </c>
      <c r="BD54" s="527"/>
      <c r="BE54" s="527"/>
      <c r="BF54" s="527"/>
      <c r="BG54" s="527"/>
      <c r="BH54" s="527"/>
      <c r="BI54" s="527"/>
      <c r="BJ54" s="527"/>
      <c r="BK54" s="527"/>
      <c r="BL54" s="527"/>
      <c r="BM54" s="527"/>
      <c r="BN54" s="527"/>
      <c r="BO54" s="527"/>
      <c r="BP54" s="527"/>
      <c r="BQ54" s="527"/>
      <c r="BR54" s="527"/>
      <c r="BS54" s="527"/>
      <c r="BT54" s="527"/>
      <c r="BU54" s="527"/>
      <c r="BV54" s="527"/>
      <c r="BW54" s="527"/>
      <c r="BX54" s="527"/>
      <c r="BY54" s="527"/>
      <c r="BZ54" s="527"/>
      <c r="CA54" s="527"/>
      <c r="CB54" s="527"/>
      <c r="CC54" s="527"/>
      <c r="CD54" s="527"/>
      <c r="CE54" s="527"/>
    </row>
    <row r="55" spans="1:256" s="133" customFormat="1" ht="33" customHeight="1">
      <c r="A55" s="312" t="s">
        <v>628</v>
      </c>
      <c r="B55" s="492" t="s">
        <v>864</v>
      </c>
      <c r="C55" s="217" t="s">
        <v>1018</v>
      </c>
      <c r="D55" s="368">
        <v>0</v>
      </c>
      <c r="E55" s="255" t="s">
        <v>97</v>
      </c>
      <c r="F55" s="368">
        <v>0</v>
      </c>
      <c r="G55" s="255" t="s">
        <v>97</v>
      </c>
      <c r="H55" s="368">
        <v>0</v>
      </c>
      <c r="I55" s="255" t="s">
        <v>97</v>
      </c>
      <c r="J55" s="368">
        <v>0</v>
      </c>
      <c r="K55" s="255" t="s">
        <v>97</v>
      </c>
      <c r="L55" s="368">
        <v>0</v>
      </c>
      <c r="M55" s="255" t="s">
        <v>97</v>
      </c>
      <c r="N55" s="368">
        <v>0</v>
      </c>
      <c r="O55" s="255" t="s">
        <v>97</v>
      </c>
      <c r="P55" s="368">
        <v>0</v>
      </c>
      <c r="Q55" s="255" t="s">
        <v>97</v>
      </c>
      <c r="R55" s="368">
        <v>0</v>
      </c>
      <c r="S55" s="255" t="s">
        <v>97</v>
      </c>
      <c r="T55" s="368">
        <v>0</v>
      </c>
      <c r="U55" s="255" t="s">
        <v>97</v>
      </c>
      <c r="V55" s="368">
        <v>0</v>
      </c>
      <c r="W55" s="255" t="s">
        <v>97</v>
      </c>
      <c r="X55" s="368">
        <v>10</v>
      </c>
      <c r="Y55" s="344">
        <f t="shared" si="0"/>
        <v>0</v>
      </c>
      <c r="Z55" s="368">
        <v>0</v>
      </c>
      <c r="AA55" s="255" t="s">
        <v>97</v>
      </c>
      <c r="AB55" s="368">
        <v>0</v>
      </c>
      <c r="AC55" s="255" t="s">
        <v>97</v>
      </c>
      <c r="AD55" s="368">
        <v>0</v>
      </c>
      <c r="AE55" s="255" t="s">
        <v>97</v>
      </c>
      <c r="AF55" s="368">
        <v>0</v>
      </c>
      <c r="AG55" s="255" t="s">
        <v>97</v>
      </c>
      <c r="AH55" s="368">
        <v>0</v>
      </c>
      <c r="AI55" s="255" t="s">
        <v>97</v>
      </c>
      <c r="AJ55" s="368">
        <v>0</v>
      </c>
      <c r="AK55" s="255" t="s">
        <v>97</v>
      </c>
      <c r="AL55" s="255" t="s">
        <v>97</v>
      </c>
      <c r="AM55" s="255" t="s">
        <v>97</v>
      </c>
      <c r="AN55" s="368">
        <v>0</v>
      </c>
      <c r="AO55" s="255" t="s">
        <v>97</v>
      </c>
      <c r="AP55" s="368">
        <v>0</v>
      </c>
      <c r="AQ55" s="255" t="s">
        <v>97</v>
      </c>
      <c r="AR55" s="368">
        <v>0</v>
      </c>
      <c r="AS55" s="255" t="s">
        <v>97</v>
      </c>
      <c r="AT55" s="368">
        <v>0</v>
      </c>
      <c r="AU55" s="255" t="s">
        <v>97</v>
      </c>
      <c r="AV55" s="368">
        <v>0</v>
      </c>
      <c r="AW55" s="255" t="s">
        <v>97</v>
      </c>
      <c r="AX55" s="368">
        <v>0</v>
      </c>
      <c r="AY55" s="255" t="s">
        <v>97</v>
      </c>
      <c r="AZ55" s="370">
        <v>8.3930000000000007</v>
      </c>
      <c r="BA55" s="344" t="s">
        <v>97</v>
      </c>
      <c r="BB55" s="368">
        <v>0</v>
      </c>
      <c r="BC55" s="255" t="s">
        <v>97</v>
      </c>
      <c r="BD55" s="433"/>
      <c r="BE55" s="246"/>
      <c r="BF55" s="246"/>
      <c r="BG55" s="246"/>
      <c r="BH55" s="246"/>
      <c r="BI55" s="246"/>
      <c r="BJ55" s="246"/>
      <c r="BK55" s="246"/>
      <c r="BL55" s="246"/>
      <c r="BM55" s="246"/>
      <c r="BN55" s="246"/>
      <c r="BO55" s="246"/>
      <c r="BP55" s="246"/>
      <c r="BQ55" s="246"/>
      <c r="BR55" s="246"/>
      <c r="BS55" s="246"/>
      <c r="BT55" s="246"/>
      <c r="BU55" s="246"/>
      <c r="BV55" s="246"/>
      <c r="BW55" s="246"/>
      <c r="BX55" s="246"/>
      <c r="BY55" s="246"/>
      <c r="BZ55" s="246"/>
      <c r="CA55" s="246"/>
      <c r="CB55" s="246"/>
      <c r="CC55" s="246"/>
      <c r="CD55" s="246"/>
      <c r="CE55" s="246"/>
    </row>
    <row r="56" spans="1:256" s="133" customFormat="1" ht="36.75" customHeight="1">
      <c r="A56" s="312" t="s">
        <v>629</v>
      </c>
      <c r="B56" s="492" t="s">
        <v>864</v>
      </c>
      <c r="C56" s="217" t="s">
        <v>1019</v>
      </c>
      <c r="D56" s="368">
        <v>0</v>
      </c>
      <c r="E56" s="255" t="s">
        <v>97</v>
      </c>
      <c r="F56" s="368">
        <v>0</v>
      </c>
      <c r="G56" s="255" t="s">
        <v>97</v>
      </c>
      <c r="H56" s="368">
        <v>0</v>
      </c>
      <c r="I56" s="255" t="s">
        <v>97</v>
      </c>
      <c r="J56" s="368">
        <v>0</v>
      </c>
      <c r="K56" s="255" t="s">
        <v>97</v>
      </c>
      <c r="L56" s="368">
        <v>0</v>
      </c>
      <c r="M56" s="255" t="s">
        <v>97</v>
      </c>
      <c r="N56" s="368">
        <v>0</v>
      </c>
      <c r="O56" s="255" t="s">
        <v>97</v>
      </c>
      <c r="P56" s="368">
        <v>0</v>
      </c>
      <c r="Q56" s="255" t="s">
        <v>97</v>
      </c>
      <c r="R56" s="368">
        <v>0</v>
      </c>
      <c r="S56" s="255" t="s">
        <v>97</v>
      </c>
      <c r="T56" s="368">
        <v>0</v>
      </c>
      <c r="U56" s="255" t="s">
        <v>97</v>
      </c>
      <c r="V56" s="368">
        <v>0</v>
      </c>
      <c r="W56" s="255" t="s">
        <v>97</v>
      </c>
      <c r="X56" s="368">
        <v>0</v>
      </c>
      <c r="Y56" s="344">
        <f t="shared" si="0"/>
        <v>0</v>
      </c>
      <c r="Z56" s="368">
        <v>0</v>
      </c>
      <c r="AA56" s="255" t="s">
        <v>97</v>
      </c>
      <c r="AB56" s="368">
        <v>0</v>
      </c>
      <c r="AC56" s="255" t="s">
        <v>97</v>
      </c>
      <c r="AD56" s="368">
        <v>0</v>
      </c>
      <c r="AE56" s="255" t="s">
        <v>97</v>
      </c>
      <c r="AF56" s="368">
        <v>0</v>
      </c>
      <c r="AG56" s="255" t="s">
        <v>97</v>
      </c>
      <c r="AH56" s="368">
        <v>0</v>
      </c>
      <c r="AI56" s="255" t="s">
        <v>97</v>
      </c>
      <c r="AJ56" s="368">
        <v>0</v>
      </c>
      <c r="AK56" s="255" t="s">
        <v>97</v>
      </c>
      <c r="AL56" s="255" t="s">
        <v>97</v>
      </c>
      <c r="AM56" s="255" t="s">
        <v>97</v>
      </c>
      <c r="AN56" s="368">
        <v>0</v>
      </c>
      <c r="AO56" s="255" t="s">
        <v>97</v>
      </c>
      <c r="AP56" s="368">
        <v>0</v>
      </c>
      <c r="AQ56" s="255" t="s">
        <v>97</v>
      </c>
      <c r="AR56" s="368">
        <v>0</v>
      </c>
      <c r="AS56" s="255" t="s">
        <v>97</v>
      </c>
      <c r="AT56" s="368">
        <v>0</v>
      </c>
      <c r="AU56" s="255" t="s">
        <v>97</v>
      </c>
      <c r="AV56" s="368">
        <v>0</v>
      </c>
      <c r="AW56" s="255" t="s">
        <v>97</v>
      </c>
      <c r="AX56" s="368">
        <v>0</v>
      </c>
      <c r="AY56" s="255" t="s">
        <v>97</v>
      </c>
      <c r="AZ56" s="370">
        <v>1.0589999999999999</v>
      </c>
      <c r="BA56" s="344" t="s">
        <v>97</v>
      </c>
      <c r="BB56" s="368">
        <v>0</v>
      </c>
      <c r="BC56" s="255" t="s">
        <v>97</v>
      </c>
      <c r="BD56" s="433"/>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row>
    <row r="57" spans="1:256" s="246" customFormat="1" ht="42" customHeight="1">
      <c r="A57" s="238" t="s">
        <v>154</v>
      </c>
      <c r="B57" s="944" t="s">
        <v>155</v>
      </c>
      <c r="C57" s="252" t="s">
        <v>97</v>
      </c>
      <c r="D57" s="344">
        <v>0</v>
      </c>
      <c r="E57" s="252" t="s">
        <v>97</v>
      </c>
      <c r="F57" s="344">
        <v>0</v>
      </c>
      <c r="G57" s="252" t="s">
        <v>97</v>
      </c>
      <c r="H57" s="344">
        <v>0</v>
      </c>
      <c r="I57" s="252" t="s">
        <v>97</v>
      </c>
      <c r="J57" s="344">
        <v>0</v>
      </c>
      <c r="K57" s="252" t="s">
        <v>97</v>
      </c>
      <c r="L57" s="344">
        <v>0</v>
      </c>
      <c r="M57" s="252" t="s">
        <v>97</v>
      </c>
      <c r="N57" s="344">
        <v>0</v>
      </c>
      <c r="O57" s="252" t="s">
        <v>97</v>
      </c>
      <c r="P57" s="344">
        <v>0</v>
      </c>
      <c r="Q57" s="252" t="s">
        <v>97</v>
      </c>
      <c r="R57" s="344">
        <v>0</v>
      </c>
      <c r="S57" s="252" t="s">
        <v>97</v>
      </c>
      <c r="T57" s="344">
        <v>0</v>
      </c>
      <c r="U57" s="252" t="s">
        <v>97</v>
      </c>
      <c r="V57" s="344">
        <v>0</v>
      </c>
      <c r="W57" s="252" t="s">
        <v>97</v>
      </c>
      <c r="X57" s="344">
        <v>0</v>
      </c>
      <c r="Y57" s="344">
        <f t="shared" si="0"/>
        <v>0</v>
      </c>
      <c r="Z57" s="344">
        <v>0</v>
      </c>
      <c r="AA57" s="252" t="s">
        <v>97</v>
      </c>
      <c r="AB57" s="344">
        <v>0</v>
      </c>
      <c r="AC57" s="252" t="s">
        <v>97</v>
      </c>
      <c r="AD57" s="344">
        <v>0</v>
      </c>
      <c r="AE57" s="252" t="s">
        <v>97</v>
      </c>
      <c r="AF57" s="344">
        <v>0</v>
      </c>
      <c r="AG57" s="252" t="s">
        <v>97</v>
      </c>
      <c r="AH57" s="344">
        <v>0</v>
      </c>
      <c r="AI57" s="252" t="s">
        <v>97</v>
      </c>
      <c r="AJ57" s="344">
        <v>0</v>
      </c>
      <c r="AK57" s="252" t="s">
        <v>97</v>
      </c>
      <c r="AL57" s="252" t="s">
        <v>97</v>
      </c>
      <c r="AM57" s="252" t="s">
        <v>97</v>
      </c>
      <c r="AN57" s="344">
        <v>0</v>
      </c>
      <c r="AO57" s="252" t="s">
        <v>97</v>
      </c>
      <c r="AP57" s="344">
        <v>0</v>
      </c>
      <c r="AQ57" s="252" t="s">
        <v>97</v>
      </c>
      <c r="AR57" s="344">
        <v>0</v>
      </c>
      <c r="AS57" s="252" t="s">
        <v>97</v>
      </c>
      <c r="AT57" s="344">
        <v>0</v>
      </c>
      <c r="AU57" s="252" t="s">
        <v>97</v>
      </c>
      <c r="AV57" s="344">
        <v>0</v>
      </c>
      <c r="AW57" s="252" t="s">
        <v>97</v>
      </c>
      <c r="AX57" s="344">
        <v>0</v>
      </c>
      <c r="AY57" s="252" t="s">
        <v>97</v>
      </c>
      <c r="AZ57" s="344">
        <v>0</v>
      </c>
      <c r="BA57" s="344" t="s">
        <v>97</v>
      </c>
      <c r="BB57" s="344">
        <v>0</v>
      </c>
      <c r="BC57" s="252" t="s">
        <v>97</v>
      </c>
    </row>
    <row r="58" spans="1:256" s="542" customFormat="1" ht="42" customHeight="1">
      <c r="A58" s="483" t="s">
        <v>156</v>
      </c>
      <c r="B58" s="474" t="s">
        <v>157</v>
      </c>
      <c r="C58" s="530" t="s">
        <v>97</v>
      </c>
      <c r="D58" s="541">
        <v>0</v>
      </c>
      <c r="E58" s="530" t="s">
        <v>97</v>
      </c>
      <c r="F58" s="541">
        <v>0</v>
      </c>
      <c r="G58" s="530" t="s">
        <v>97</v>
      </c>
      <c r="H58" s="541">
        <v>0</v>
      </c>
      <c r="I58" s="530" t="s">
        <v>97</v>
      </c>
      <c r="J58" s="541">
        <v>0</v>
      </c>
      <c r="K58" s="530" t="s">
        <v>97</v>
      </c>
      <c r="L58" s="541">
        <v>0</v>
      </c>
      <c r="M58" s="530" t="s">
        <v>97</v>
      </c>
      <c r="N58" s="541">
        <v>0</v>
      </c>
      <c r="O58" s="530" t="s">
        <v>97</v>
      </c>
      <c r="P58" s="541">
        <v>0</v>
      </c>
      <c r="Q58" s="530" t="s">
        <v>97</v>
      </c>
      <c r="R58" s="541">
        <v>0</v>
      </c>
      <c r="S58" s="530" t="s">
        <v>97</v>
      </c>
      <c r="T58" s="541">
        <v>0</v>
      </c>
      <c r="U58" s="530" t="s">
        <v>97</v>
      </c>
      <c r="V58" s="541">
        <v>0</v>
      </c>
      <c r="W58" s="530" t="s">
        <v>97</v>
      </c>
      <c r="X58" s="541">
        <v>0</v>
      </c>
      <c r="Y58" s="344">
        <f t="shared" si="0"/>
        <v>0</v>
      </c>
      <c r="Z58" s="541">
        <v>0</v>
      </c>
      <c r="AA58" s="530" t="s">
        <v>97</v>
      </c>
      <c r="AB58" s="541">
        <v>0</v>
      </c>
      <c r="AC58" s="530" t="s">
        <v>97</v>
      </c>
      <c r="AD58" s="541">
        <v>0</v>
      </c>
      <c r="AE58" s="530" t="s">
        <v>97</v>
      </c>
      <c r="AF58" s="541">
        <v>0</v>
      </c>
      <c r="AG58" s="530" t="s">
        <v>97</v>
      </c>
      <c r="AH58" s="541">
        <v>0</v>
      </c>
      <c r="AI58" s="530" t="s">
        <v>97</v>
      </c>
      <c r="AJ58" s="541">
        <v>0</v>
      </c>
      <c r="AK58" s="530" t="s">
        <v>97</v>
      </c>
      <c r="AL58" s="530">
        <f>AL59</f>
        <v>428</v>
      </c>
      <c r="AM58" s="530" t="s">
        <v>97</v>
      </c>
      <c r="AN58" s="541">
        <v>0</v>
      </c>
      <c r="AO58" s="530" t="s">
        <v>97</v>
      </c>
      <c r="AP58" s="541">
        <v>0</v>
      </c>
      <c r="AQ58" s="530" t="s">
        <v>97</v>
      </c>
      <c r="AR58" s="541">
        <v>0</v>
      </c>
      <c r="AS58" s="530" t="s">
        <v>97</v>
      </c>
      <c r="AT58" s="541">
        <v>0</v>
      </c>
      <c r="AU58" s="530" t="s">
        <v>97</v>
      </c>
      <c r="AV58" s="541">
        <v>0</v>
      </c>
      <c r="AW58" s="530" t="s">
        <v>97</v>
      </c>
      <c r="AX58" s="541">
        <v>0</v>
      </c>
      <c r="AY58" s="530" t="s">
        <v>97</v>
      </c>
      <c r="AZ58" s="541">
        <f>AZ59</f>
        <v>3.1989999999999998</v>
      </c>
      <c r="BA58" s="344" t="s">
        <v>97</v>
      </c>
      <c r="BB58" s="541">
        <v>0</v>
      </c>
      <c r="BC58" s="530" t="s">
        <v>97</v>
      </c>
      <c r="BD58" s="527"/>
      <c r="BE58" s="527"/>
      <c r="BF58" s="527"/>
      <c r="BG58" s="527"/>
      <c r="BH58" s="527"/>
      <c r="BI58" s="527"/>
      <c r="BJ58" s="527"/>
      <c r="BK58" s="527"/>
      <c r="BL58" s="527"/>
      <c r="BM58" s="527"/>
      <c r="BN58" s="527"/>
      <c r="BO58" s="527"/>
      <c r="BP58" s="527"/>
      <c r="BQ58" s="527"/>
      <c r="BR58" s="527"/>
      <c r="BS58" s="527"/>
      <c r="BT58" s="527"/>
      <c r="BU58" s="527"/>
      <c r="BV58" s="527"/>
      <c r="BW58" s="527"/>
      <c r="BX58" s="527"/>
      <c r="BY58" s="527"/>
      <c r="BZ58" s="527"/>
      <c r="CA58" s="527"/>
      <c r="CB58" s="527"/>
      <c r="CC58" s="527"/>
      <c r="CD58" s="527"/>
      <c r="CE58" s="527"/>
    </row>
    <row r="59" spans="1:256" s="527" customFormat="1" ht="39" customHeight="1">
      <c r="A59" s="422" t="s">
        <v>158</v>
      </c>
      <c r="B59" s="423" t="s">
        <v>159</v>
      </c>
      <c r="C59" s="318" t="s">
        <v>97</v>
      </c>
      <c r="D59" s="244">
        <v>0</v>
      </c>
      <c r="E59" s="318" t="s">
        <v>97</v>
      </c>
      <c r="F59" s="244">
        <v>0</v>
      </c>
      <c r="G59" s="318" t="s">
        <v>97</v>
      </c>
      <c r="H59" s="244">
        <v>0</v>
      </c>
      <c r="I59" s="318" t="s">
        <v>97</v>
      </c>
      <c r="J59" s="244">
        <v>0</v>
      </c>
      <c r="K59" s="318" t="s">
        <v>97</v>
      </c>
      <c r="L59" s="244">
        <v>0</v>
      </c>
      <c r="M59" s="318" t="s">
        <v>97</v>
      </c>
      <c r="N59" s="244">
        <v>0</v>
      </c>
      <c r="O59" s="318" t="s">
        <v>97</v>
      </c>
      <c r="P59" s="244">
        <v>0</v>
      </c>
      <c r="Q59" s="318" t="s">
        <v>97</v>
      </c>
      <c r="R59" s="244">
        <v>0</v>
      </c>
      <c r="S59" s="318" t="s">
        <v>97</v>
      </c>
      <c r="T59" s="244">
        <v>0</v>
      </c>
      <c r="U59" s="318" t="s">
        <v>97</v>
      </c>
      <c r="V59" s="244">
        <v>0</v>
      </c>
      <c r="W59" s="318" t="s">
        <v>97</v>
      </c>
      <c r="X59" s="244">
        <v>0</v>
      </c>
      <c r="Y59" s="344">
        <f t="shared" si="0"/>
        <v>0</v>
      </c>
      <c r="Z59" s="244">
        <v>0</v>
      </c>
      <c r="AA59" s="318" t="s">
        <v>97</v>
      </c>
      <c r="AB59" s="244">
        <v>0</v>
      </c>
      <c r="AC59" s="318" t="s">
        <v>97</v>
      </c>
      <c r="AD59" s="244">
        <v>0</v>
      </c>
      <c r="AE59" s="318" t="s">
        <v>97</v>
      </c>
      <c r="AF59" s="244">
        <v>0</v>
      </c>
      <c r="AG59" s="318" t="s">
        <v>97</v>
      </c>
      <c r="AH59" s="244">
        <v>0</v>
      </c>
      <c r="AI59" s="318" t="s">
        <v>97</v>
      </c>
      <c r="AJ59" s="244">
        <v>0</v>
      </c>
      <c r="AK59" s="318" t="s">
        <v>97</v>
      </c>
      <c r="AL59" s="318">
        <f>AL60</f>
        <v>428</v>
      </c>
      <c r="AM59" s="318" t="s">
        <v>97</v>
      </c>
      <c r="AN59" s="244">
        <v>0</v>
      </c>
      <c r="AO59" s="318" t="s">
        <v>97</v>
      </c>
      <c r="AP59" s="244">
        <v>0</v>
      </c>
      <c r="AQ59" s="318" t="s">
        <v>97</v>
      </c>
      <c r="AR59" s="244">
        <v>0</v>
      </c>
      <c r="AS59" s="318" t="s">
        <v>97</v>
      </c>
      <c r="AT59" s="244">
        <v>0</v>
      </c>
      <c r="AU59" s="318" t="s">
        <v>97</v>
      </c>
      <c r="AV59" s="244">
        <v>0</v>
      </c>
      <c r="AW59" s="318" t="s">
        <v>97</v>
      </c>
      <c r="AX59" s="244">
        <v>0</v>
      </c>
      <c r="AY59" s="318" t="s">
        <v>97</v>
      </c>
      <c r="AZ59" s="244">
        <f>AZ60</f>
        <v>3.1989999999999998</v>
      </c>
      <c r="BA59" s="344" t="s">
        <v>97</v>
      </c>
      <c r="BB59" s="244">
        <v>0</v>
      </c>
      <c r="BC59" s="318" t="s">
        <v>97</v>
      </c>
    </row>
    <row r="60" spans="1:256" s="133" customFormat="1" ht="39.75" customHeight="1">
      <c r="A60" s="391" t="s">
        <v>633</v>
      </c>
      <c r="B60" s="265" t="s">
        <v>826</v>
      </c>
      <c r="C60" s="217" t="s">
        <v>996</v>
      </c>
      <c r="D60" s="368">
        <v>0</v>
      </c>
      <c r="E60" s="255" t="s">
        <v>97</v>
      </c>
      <c r="F60" s="368">
        <v>0</v>
      </c>
      <c r="G60" s="255" t="s">
        <v>97</v>
      </c>
      <c r="H60" s="368">
        <v>0</v>
      </c>
      <c r="I60" s="255" t="s">
        <v>97</v>
      </c>
      <c r="J60" s="368">
        <v>0</v>
      </c>
      <c r="K60" s="255" t="s">
        <v>97</v>
      </c>
      <c r="L60" s="368">
        <v>0</v>
      </c>
      <c r="M60" s="255" t="s">
        <v>97</v>
      </c>
      <c r="N60" s="368">
        <v>0</v>
      </c>
      <c r="O60" s="255" t="s">
        <v>97</v>
      </c>
      <c r="P60" s="368">
        <v>0</v>
      </c>
      <c r="Q60" s="255" t="s">
        <v>97</v>
      </c>
      <c r="R60" s="368">
        <v>0</v>
      </c>
      <c r="S60" s="255" t="s">
        <v>97</v>
      </c>
      <c r="T60" s="368">
        <v>0</v>
      </c>
      <c r="U60" s="255" t="s">
        <v>97</v>
      </c>
      <c r="V60" s="368">
        <v>0</v>
      </c>
      <c r="W60" s="255" t="s">
        <v>97</v>
      </c>
      <c r="X60" s="368">
        <v>0</v>
      </c>
      <c r="Y60" s="344">
        <f t="shared" si="0"/>
        <v>0</v>
      </c>
      <c r="Z60" s="368">
        <v>0</v>
      </c>
      <c r="AA60" s="255" t="s">
        <v>97</v>
      </c>
      <c r="AB60" s="369">
        <v>0</v>
      </c>
      <c r="AC60" s="255" t="s">
        <v>97</v>
      </c>
      <c r="AD60" s="368">
        <v>0</v>
      </c>
      <c r="AE60" s="255" t="s">
        <v>97</v>
      </c>
      <c r="AF60" s="368">
        <v>0</v>
      </c>
      <c r="AG60" s="255" t="s">
        <v>97</v>
      </c>
      <c r="AH60" s="368">
        <v>0</v>
      </c>
      <c r="AI60" s="255" t="s">
        <v>97</v>
      </c>
      <c r="AJ60" s="368">
        <v>0</v>
      </c>
      <c r="AK60" s="255" t="s">
        <v>97</v>
      </c>
      <c r="AL60" s="255">
        <v>428</v>
      </c>
      <c r="AM60" s="255" t="s">
        <v>97</v>
      </c>
      <c r="AN60" s="368">
        <v>0</v>
      </c>
      <c r="AO60" s="255" t="s">
        <v>97</v>
      </c>
      <c r="AP60" s="368">
        <v>0</v>
      </c>
      <c r="AQ60" s="255" t="s">
        <v>97</v>
      </c>
      <c r="AR60" s="368">
        <v>0</v>
      </c>
      <c r="AS60" s="255" t="s">
        <v>97</v>
      </c>
      <c r="AT60" s="368">
        <v>0</v>
      </c>
      <c r="AU60" s="255" t="s">
        <v>97</v>
      </c>
      <c r="AV60" s="368">
        <v>0</v>
      </c>
      <c r="AW60" s="255" t="s">
        <v>97</v>
      </c>
      <c r="AX60" s="368">
        <v>0</v>
      </c>
      <c r="AY60" s="255" t="s">
        <v>97</v>
      </c>
      <c r="AZ60" s="368">
        <v>3.1989999999999998</v>
      </c>
      <c r="BA60" s="344" t="s">
        <v>97</v>
      </c>
      <c r="BB60" s="368">
        <v>0</v>
      </c>
      <c r="BC60" s="255" t="s">
        <v>97</v>
      </c>
      <c r="BD60" s="433"/>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row>
    <row r="61" spans="1:256" s="246" customFormat="1" ht="45" hidden="1" customHeight="1">
      <c r="A61" s="238" t="s">
        <v>160</v>
      </c>
      <c r="B61" s="944" t="s">
        <v>161</v>
      </c>
      <c r="C61" s="252" t="s">
        <v>97</v>
      </c>
      <c r="D61" s="344">
        <v>0</v>
      </c>
      <c r="E61" s="252" t="s">
        <v>97</v>
      </c>
      <c r="F61" s="344">
        <v>0</v>
      </c>
      <c r="G61" s="252" t="s">
        <v>97</v>
      </c>
      <c r="H61" s="344">
        <v>0</v>
      </c>
      <c r="I61" s="252" t="s">
        <v>97</v>
      </c>
      <c r="J61" s="344">
        <v>0</v>
      </c>
      <c r="K61" s="252" t="s">
        <v>97</v>
      </c>
      <c r="L61" s="344">
        <v>0</v>
      </c>
      <c r="M61" s="252" t="s">
        <v>97</v>
      </c>
      <c r="N61" s="344">
        <v>0</v>
      </c>
      <c r="O61" s="252" t="s">
        <v>97</v>
      </c>
      <c r="P61" s="344">
        <v>0</v>
      </c>
      <c r="Q61" s="252" t="s">
        <v>97</v>
      </c>
      <c r="R61" s="344">
        <v>0</v>
      </c>
      <c r="S61" s="252" t="s">
        <v>97</v>
      </c>
      <c r="T61" s="344">
        <v>0</v>
      </c>
      <c r="U61" s="252" t="s">
        <v>97</v>
      </c>
      <c r="V61" s="344">
        <v>0</v>
      </c>
      <c r="W61" s="252" t="s">
        <v>97</v>
      </c>
      <c r="X61" s="344">
        <v>0</v>
      </c>
      <c r="Y61" s="344">
        <f t="shared" si="0"/>
        <v>0</v>
      </c>
      <c r="Z61" s="344">
        <v>0</v>
      </c>
      <c r="AA61" s="252" t="s">
        <v>97</v>
      </c>
      <c r="AB61" s="344">
        <v>0</v>
      </c>
      <c r="AC61" s="252" t="s">
        <v>97</v>
      </c>
      <c r="AD61" s="344">
        <v>0</v>
      </c>
      <c r="AE61" s="252" t="s">
        <v>97</v>
      </c>
      <c r="AF61" s="344">
        <v>0</v>
      </c>
      <c r="AG61" s="252" t="s">
        <v>97</v>
      </c>
      <c r="AH61" s="344">
        <v>0</v>
      </c>
      <c r="AI61" s="252" t="s">
        <v>97</v>
      </c>
      <c r="AJ61" s="344">
        <v>0</v>
      </c>
      <c r="AK61" s="252" t="s">
        <v>97</v>
      </c>
      <c r="AL61" s="252" t="s">
        <v>97</v>
      </c>
      <c r="AM61" s="252" t="s">
        <v>97</v>
      </c>
      <c r="AN61" s="344">
        <v>0</v>
      </c>
      <c r="AO61" s="252" t="s">
        <v>97</v>
      </c>
      <c r="AP61" s="344">
        <v>0</v>
      </c>
      <c r="AQ61" s="252" t="s">
        <v>97</v>
      </c>
      <c r="AR61" s="344">
        <v>0</v>
      </c>
      <c r="AS61" s="252" t="s">
        <v>97</v>
      </c>
      <c r="AT61" s="344">
        <v>0</v>
      </c>
      <c r="AU61" s="252" t="s">
        <v>97</v>
      </c>
      <c r="AV61" s="344">
        <v>0</v>
      </c>
      <c r="AW61" s="252" t="s">
        <v>97</v>
      </c>
      <c r="AX61" s="344">
        <v>0</v>
      </c>
      <c r="AY61" s="252" t="s">
        <v>97</v>
      </c>
      <c r="AZ61" s="344">
        <v>0</v>
      </c>
      <c r="BA61" s="344" t="s">
        <v>97</v>
      </c>
      <c r="BB61" s="344">
        <v>0</v>
      </c>
      <c r="BC61" s="252" t="s">
        <v>97</v>
      </c>
    </row>
    <row r="62" spans="1:256" s="246" customFormat="1" ht="41.25" hidden="1" customHeight="1">
      <c r="A62" s="238" t="s">
        <v>163</v>
      </c>
      <c r="B62" s="944" t="s">
        <v>164</v>
      </c>
      <c r="C62" s="252" t="s">
        <v>97</v>
      </c>
      <c r="D62" s="344">
        <v>0</v>
      </c>
      <c r="E62" s="252" t="s">
        <v>97</v>
      </c>
      <c r="F62" s="344">
        <v>0</v>
      </c>
      <c r="G62" s="252" t="s">
        <v>97</v>
      </c>
      <c r="H62" s="344">
        <v>0</v>
      </c>
      <c r="I62" s="252" t="s">
        <v>97</v>
      </c>
      <c r="J62" s="344">
        <v>0</v>
      </c>
      <c r="K62" s="252" t="s">
        <v>97</v>
      </c>
      <c r="L62" s="344">
        <v>0</v>
      </c>
      <c r="M62" s="252" t="s">
        <v>97</v>
      </c>
      <c r="N62" s="344">
        <v>0</v>
      </c>
      <c r="O62" s="252" t="s">
        <v>97</v>
      </c>
      <c r="P62" s="344">
        <v>0</v>
      </c>
      <c r="Q62" s="252" t="s">
        <v>97</v>
      </c>
      <c r="R62" s="344">
        <v>0</v>
      </c>
      <c r="S62" s="252" t="s">
        <v>97</v>
      </c>
      <c r="T62" s="344">
        <v>0</v>
      </c>
      <c r="U62" s="252" t="s">
        <v>97</v>
      </c>
      <c r="V62" s="344">
        <v>0</v>
      </c>
      <c r="W62" s="252" t="s">
        <v>97</v>
      </c>
      <c r="X62" s="344">
        <v>0</v>
      </c>
      <c r="Y62" s="344">
        <f t="shared" si="0"/>
        <v>0</v>
      </c>
      <c r="Z62" s="344">
        <v>0</v>
      </c>
      <c r="AA62" s="252" t="s">
        <v>97</v>
      </c>
      <c r="AB62" s="344">
        <v>0</v>
      </c>
      <c r="AC62" s="252" t="s">
        <v>97</v>
      </c>
      <c r="AD62" s="344">
        <v>0</v>
      </c>
      <c r="AE62" s="252" t="s">
        <v>97</v>
      </c>
      <c r="AF62" s="344">
        <v>0</v>
      </c>
      <c r="AG62" s="252" t="s">
        <v>97</v>
      </c>
      <c r="AH62" s="344">
        <v>0</v>
      </c>
      <c r="AI62" s="252" t="s">
        <v>97</v>
      </c>
      <c r="AJ62" s="344">
        <v>0</v>
      </c>
      <c r="AK62" s="252" t="s">
        <v>97</v>
      </c>
      <c r="AL62" s="252" t="s">
        <v>97</v>
      </c>
      <c r="AM62" s="252" t="s">
        <v>97</v>
      </c>
      <c r="AN62" s="344">
        <v>0</v>
      </c>
      <c r="AO62" s="252" t="s">
        <v>97</v>
      </c>
      <c r="AP62" s="344">
        <v>0</v>
      </c>
      <c r="AQ62" s="252" t="s">
        <v>97</v>
      </c>
      <c r="AR62" s="344">
        <v>0</v>
      </c>
      <c r="AS62" s="252" t="s">
        <v>97</v>
      </c>
      <c r="AT62" s="344">
        <v>0</v>
      </c>
      <c r="AU62" s="252" t="s">
        <v>97</v>
      </c>
      <c r="AV62" s="344">
        <v>0</v>
      </c>
      <c r="AW62" s="252" t="s">
        <v>97</v>
      </c>
      <c r="AX62" s="344">
        <v>0</v>
      </c>
      <c r="AY62" s="252" t="s">
        <v>97</v>
      </c>
      <c r="AZ62" s="344">
        <v>0</v>
      </c>
      <c r="BA62" s="344" t="s">
        <v>97</v>
      </c>
      <c r="BB62" s="344">
        <v>0</v>
      </c>
      <c r="BC62" s="252" t="s">
        <v>97</v>
      </c>
    </row>
    <row r="63" spans="1:256" s="246" customFormat="1" ht="43.35" hidden="1" customHeight="1">
      <c r="A63" s="238" t="s">
        <v>165</v>
      </c>
      <c r="B63" s="944" t="s">
        <v>166</v>
      </c>
      <c r="C63" s="252" t="s">
        <v>97</v>
      </c>
      <c r="D63" s="344">
        <v>0</v>
      </c>
      <c r="E63" s="252" t="s">
        <v>97</v>
      </c>
      <c r="F63" s="344">
        <v>0</v>
      </c>
      <c r="G63" s="252" t="s">
        <v>97</v>
      </c>
      <c r="H63" s="344">
        <v>0</v>
      </c>
      <c r="I63" s="252" t="s">
        <v>97</v>
      </c>
      <c r="J63" s="344">
        <v>0</v>
      </c>
      <c r="K63" s="252" t="s">
        <v>97</v>
      </c>
      <c r="L63" s="344">
        <v>0</v>
      </c>
      <c r="M63" s="252" t="s">
        <v>97</v>
      </c>
      <c r="N63" s="344">
        <v>0</v>
      </c>
      <c r="O63" s="252" t="s">
        <v>97</v>
      </c>
      <c r="P63" s="344">
        <v>0</v>
      </c>
      <c r="Q63" s="252" t="s">
        <v>97</v>
      </c>
      <c r="R63" s="344">
        <v>0</v>
      </c>
      <c r="S63" s="252" t="s">
        <v>97</v>
      </c>
      <c r="T63" s="344">
        <v>0</v>
      </c>
      <c r="U63" s="252" t="s">
        <v>97</v>
      </c>
      <c r="V63" s="344">
        <v>0</v>
      </c>
      <c r="W63" s="252" t="s">
        <v>97</v>
      </c>
      <c r="X63" s="344">
        <v>0</v>
      </c>
      <c r="Y63" s="344">
        <f t="shared" si="0"/>
        <v>0</v>
      </c>
      <c r="Z63" s="344">
        <v>0</v>
      </c>
      <c r="AA63" s="252" t="s">
        <v>97</v>
      </c>
      <c r="AB63" s="344">
        <v>0</v>
      </c>
      <c r="AC63" s="252" t="s">
        <v>97</v>
      </c>
      <c r="AD63" s="344">
        <v>0</v>
      </c>
      <c r="AE63" s="252" t="s">
        <v>97</v>
      </c>
      <c r="AF63" s="344">
        <v>0</v>
      </c>
      <c r="AG63" s="252" t="s">
        <v>97</v>
      </c>
      <c r="AH63" s="344">
        <v>0</v>
      </c>
      <c r="AI63" s="252" t="s">
        <v>97</v>
      </c>
      <c r="AJ63" s="344">
        <v>0</v>
      </c>
      <c r="AK63" s="252" t="s">
        <v>97</v>
      </c>
      <c r="AL63" s="252" t="s">
        <v>97</v>
      </c>
      <c r="AM63" s="252" t="s">
        <v>97</v>
      </c>
      <c r="AN63" s="344">
        <v>0</v>
      </c>
      <c r="AO63" s="252" t="s">
        <v>97</v>
      </c>
      <c r="AP63" s="344">
        <v>0</v>
      </c>
      <c r="AQ63" s="252" t="s">
        <v>97</v>
      </c>
      <c r="AR63" s="344">
        <v>0</v>
      </c>
      <c r="AS63" s="252" t="s">
        <v>97</v>
      </c>
      <c r="AT63" s="344">
        <v>0</v>
      </c>
      <c r="AU63" s="252" t="s">
        <v>97</v>
      </c>
      <c r="AV63" s="344">
        <v>0</v>
      </c>
      <c r="AW63" s="252" t="s">
        <v>97</v>
      </c>
      <c r="AX63" s="344">
        <v>0</v>
      </c>
      <c r="AY63" s="252" t="s">
        <v>97</v>
      </c>
      <c r="AZ63" s="344">
        <v>0</v>
      </c>
      <c r="BA63" s="344" t="s">
        <v>97</v>
      </c>
      <c r="BB63" s="344">
        <v>0</v>
      </c>
      <c r="BC63" s="252" t="s">
        <v>97</v>
      </c>
    </row>
    <row r="64" spans="1:256" s="246" customFormat="1" ht="46.15" hidden="1" customHeight="1">
      <c r="A64" s="238" t="s">
        <v>167</v>
      </c>
      <c r="B64" s="944" t="s">
        <v>168</v>
      </c>
      <c r="C64" s="252" t="s">
        <v>97</v>
      </c>
      <c r="D64" s="344">
        <v>0</v>
      </c>
      <c r="E64" s="252" t="s">
        <v>97</v>
      </c>
      <c r="F64" s="344">
        <v>0</v>
      </c>
      <c r="G64" s="252" t="s">
        <v>97</v>
      </c>
      <c r="H64" s="344">
        <v>0</v>
      </c>
      <c r="I64" s="252" t="s">
        <v>97</v>
      </c>
      <c r="J64" s="344">
        <v>0</v>
      </c>
      <c r="K64" s="252" t="s">
        <v>97</v>
      </c>
      <c r="L64" s="344">
        <v>0</v>
      </c>
      <c r="M64" s="252" t="s">
        <v>97</v>
      </c>
      <c r="N64" s="344">
        <v>0</v>
      </c>
      <c r="O64" s="252" t="s">
        <v>97</v>
      </c>
      <c r="P64" s="344">
        <v>0</v>
      </c>
      <c r="Q64" s="252" t="s">
        <v>97</v>
      </c>
      <c r="R64" s="344">
        <v>0</v>
      </c>
      <c r="S64" s="252" t="s">
        <v>97</v>
      </c>
      <c r="T64" s="344">
        <v>0</v>
      </c>
      <c r="U64" s="252" t="s">
        <v>97</v>
      </c>
      <c r="V64" s="344">
        <v>0</v>
      </c>
      <c r="W64" s="252" t="s">
        <v>97</v>
      </c>
      <c r="X64" s="344">
        <v>0</v>
      </c>
      <c r="Y64" s="344">
        <f t="shared" si="0"/>
        <v>0</v>
      </c>
      <c r="Z64" s="344">
        <v>0</v>
      </c>
      <c r="AA64" s="252" t="s">
        <v>97</v>
      </c>
      <c r="AB64" s="344">
        <v>0</v>
      </c>
      <c r="AC64" s="252" t="s">
        <v>97</v>
      </c>
      <c r="AD64" s="344">
        <v>0</v>
      </c>
      <c r="AE64" s="252" t="s">
        <v>97</v>
      </c>
      <c r="AF64" s="344">
        <v>0</v>
      </c>
      <c r="AG64" s="252" t="s">
        <v>97</v>
      </c>
      <c r="AH64" s="344">
        <v>0</v>
      </c>
      <c r="AI64" s="252" t="s">
        <v>97</v>
      </c>
      <c r="AJ64" s="344">
        <v>0</v>
      </c>
      <c r="AK64" s="252" t="s">
        <v>97</v>
      </c>
      <c r="AL64" s="252" t="s">
        <v>97</v>
      </c>
      <c r="AM64" s="252" t="s">
        <v>97</v>
      </c>
      <c r="AN64" s="344">
        <v>0</v>
      </c>
      <c r="AO64" s="252" t="s">
        <v>97</v>
      </c>
      <c r="AP64" s="344">
        <v>0</v>
      </c>
      <c r="AQ64" s="252" t="s">
        <v>97</v>
      </c>
      <c r="AR64" s="344">
        <v>0</v>
      </c>
      <c r="AS64" s="252" t="s">
        <v>97</v>
      </c>
      <c r="AT64" s="344">
        <v>0</v>
      </c>
      <c r="AU64" s="252" t="s">
        <v>97</v>
      </c>
      <c r="AV64" s="344">
        <v>0</v>
      </c>
      <c r="AW64" s="252" t="s">
        <v>97</v>
      </c>
      <c r="AX64" s="344">
        <v>0</v>
      </c>
      <c r="AY64" s="252" t="s">
        <v>97</v>
      </c>
      <c r="AZ64" s="344">
        <v>0</v>
      </c>
      <c r="BA64" s="344" t="s">
        <v>97</v>
      </c>
      <c r="BB64" s="344">
        <v>0</v>
      </c>
      <c r="BC64" s="252" t="s">
        <v>97</v>
      </c>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8"/>
      <c r="FJ64" s="288"/>
      <c r="FK64" s="288"/>
      <c r="FL64" s="288"/>
      <c r="FM64" s="288"/>
      <c r="FN64" s="288"/>
      <c r="FO64" s="288"/>
      <c r="FP64" s="288"/>
      <c r="FQ64" s="288"/>
      <c r="FR64" s="288"/>
      <c r="FS64" s="288"/>
      <c r="FT64" s="288"/>
      <c r="FU64" s="288"/>
      <c r="FV64" s="288"/>
      <c r="FW64" s="288"/>
      <c r="FX64" s="288"/>
      <c r="FY64" s="288"/>
      <c r="FZ64" s="288"/>
      <c r="GA64" s="288"/>
      <c r="GB64" s="288"/>
      <c r="GC64" s="288"/>
      <c r="GD64" s="288"/>
      <c r="GE64" s="288"/>
      <c r="GF64" s="288"/>
      <c r="GG64" s="288"/>
      <c r="GH64" s="288"/>
      <c r="GI64" s="288"/>
      <c r="GJ64" s="288"/>
      <c r="GK64" s="288"/>
      <c r="GL64" s="288"/>
      <c r="GM64" s="288"/>
      <c r="GN64" s="288"/>
      <c r="GO64" s="288"/>
      <c r="GP64" s="288"/>
      <c r="GQ64" s="288"/>
      <c r="GR64" s="288"/>
      <c r="GS64" s="288"/>
      <c r="GT64" s="288"/>
      <c r="GU64" s="288"/>
      <c r="GV64" s="288"/>
      <c r="GW64" s="288"/>
      <c r="GX64" s="288"/>
      <c r="GY64" s="288"/>
      <c r="GZ64" s="288"/>
      <c r="HA64" s="288"/>
      <c r="HB64" s="288"/>
      <c r="HC64" s="288"/>
      <c r="HD64" s="288"/>
      <c r="HE64" s="288"/>
      <c r="HF64" s="288"/>
      <c r="HG64" s="288"/>
      <c r="HH64" s="288"/>
      <c r="HI64" s="288"/>
      <c r="HJ64" s="288"/>
      <c r="HK64" s="288"/>
      <c r="HL64" s="288"/>
      <c r="HM64" s="288"/>
      <c r="HN64" s="288"/>
      <c r="HO64" s="288"/>
      <c r="HP64" s="288"/>
      <c r="HQ64" s="288"/>
      <c r="HR64" s="288"/>
      <c r="HS64" s="288"/>
      <c r="HT64" s="288"/>
      <c r="HU64" s="288"/>
      <c r="HV64" s="288"/>
      <c r="HW64" s="288"/>
      <c r="HX64" s="288"/>
      <c r="HY64" s="288"/>
      <c r="HZ64" s="288"/>
      <c r="IA64" s="288"/>
      <c r="IB64" s="288"/>
      <c r="IC64" s="288"/>
      <c r="ID64" s="288"/>
      <c r="IE64" s="288"/>
      <c r="IF64" s="288"/>
      <c r="IG64" s="288"/>
      <c r="IH64" s="288"/>
      <c r="II64" s="288"/>
      <c r="IJ64" s="288"/>
      <c r="IK64" s="288"/>
      <c r="IL64" s="288"/>
      <c r="IM64" s="288"/>
      <c r="IN64" s="288"/>
      <c r="IO64" s="288"/>
      <c r="IP64" s="288"/>
      <c r="IQ64" s="288"/>
      <c r="IR64" s="288"/>
      <c r="IS64" s="288"/>
      <c r="IT64" s="288"/>
      <c r="IU64" s="288"/>
      <c r="IV64" s="288"/>
    </row>
    <row r="65" spans="1:55" s="246" customFormat="1" ht="40.5" hidden="1" customHeight="1">
      <c r="A65" s="238" t="s">
        <v>169</v>
      </c>
      <c r="B65" s="944" t="s">
        <v>170</v>
      </c>
      <c r="C65" s="252" t="s">
        <v>97</v>
      </c>
      <c r="D65" s="344">
        <v>0</v>
      </c>
      <c r="E65" s="252" t="s">
        <v>97</v>
      </c>
      <c r="F65" s="344">
        <v>0</v>
      </c>
      <c r="G65" s="252" t="s">
        <v>97</v>
      </c>
      <c r="H65" s="344">
        <v>0</v>
      </c>
      <c r="I65" s="252" t="s">
        <v>97</v>
      </c>
      <c r="J65" s="344">
        <v>0</v>
      </c>
      <c r="K65" s="252" t="s">
        <v>97</v>
      </c>
      <c r="L65" s="344">
        <v>0</v>
      </c>
      <c r="M65" s="252" t="s">
        <v>97</v>
      </c>
      <c r="N65" s="344">
        <v>0</v>
      </c>
      <c r="O65" s="252" t="s">
        <v>97</v>
      </c>
      <c r="P65" s="344">
        <v>0</v>
      </c>
      <c r="Q65" s="252" t="s">
        <v>97</v>
      </c>
      <c r="R65" s="344">
        <v>0</v>
      </c>
      <c r="S65" s="252" t="s">
        <v>97</v>
      </c>
      <c r="T65" s="344">
        <v>0</v>
      </c>
      <c r="U65" s="252" t="s">
        <v>97</v>
      </c>
      <c r="V65" s="344">
        <v>0</v>
      </c>
      <c r="W65" s="252" t="s">
        <v>97</v>
      </c>
      <c r="X65" s="344">
        <f>0</f>
        <v>0</v>
      </c>
      <c r="Y65" s="344">
        <f t="shared" si="0"/>
        <v>0</v>
      </c>
      <c r="Z65" s="344">
        <v>0</v>
      </c>
      <c r="AA65" s="252" t="s">
        <v>97</v>
      </c>
      <c r="AB65" s="344">
        <v>0</v>
      </c>
      <c r="AC65" s="252" t="s">
        <v>97</v>
      </c>
      <c r="AD65" s="344">
        <v>0</v>
      </c>
      <c r="AE65" s="252" t="s">
        <v>97</v>
      </c>
      <c r="AF65" s="344">
        <v>0</v>
      </c>
      <c r="AG65" s="252" t="s">
        <v>97</v>
      </c>
      <c r="AH65" s="344">
        <v>0</v>
      </c>
      <c r="AI65" s="252" t="s">
        <v>97</v>
      </c>
      <c r="AJ65" s="344">
        <v>0</v>
      </c>
      <c r="AK65" s="252" t="s">
        <v>97</v>
      </c>
      <c r="AL65" s="252" t="s">
        <v>97</v>
      </c>
      <c r="AM65" s="252" t="s">
        <v>97</v>
      </c>
      <c r="AN65" s="344">
        <v>0</v>
      </c>
      <c r="AO65" s="252" t="s">
        <v>97</v>
      </c>
      <c r="AP65" s="344">
        <v>0</v>
      </c>
      <c r="AQ65" s="252" t="s">
        <v>97</v>
      </c>
      <c r="AR65" s="344">
        <v>0</v>
      </c>
      <c r="AS65" s="252" t="s">
        <v>97</v>
      </c>
      <c r="AT65" s="344">
        <v>0</v>
      </c>
      <c r="AU65" s="252" t="s">
        <v>97</v>
      </c>
      <c r="AV65" s="344">
        <v>0</v>
      </c>
      <c r="AW65" s="252" t="s">
        <v>97</v>
      </c>
      <c r="AX65" s="344">
        <v>0</v>
      </c>
      <c r="AY65" s="252" t="s">
        <v>97</v>
      </c>
      <c r="AZ65" s="344">
        <v>0</v>
      </c>
      <c r="BA65" s="344" t="s">
        <v>97</v>
      </c>
      <c r="BB65" s="344">
        <v>0</v>
      </c>
      <c r="BC65" s="252" t="s">
        <v>97</v>
      </c>
    </row>
    <row r="66" spans="1:55" s="246" customFormat="1" ht="43.5" hidden="1" customHeight="1">
      <c r="A66" s="238" t="s">
        <v>171</v>
      </c>
      <c r="B66" s="944" t="s">
        <v>172</v>
      </c>
      <c r="C66" s="252" t="s">
        <v>97</v>
      </c>
      <c r="D66" s="344">
        <v>0</v>
      </c>
      <c r="E66" s="252" t="s">
        <v>97</v>
      </c>
      <c r="F66" s="344">
        <v>0</v>
      </c>
      <c r="G66" s="252" t="s">
        <v>97</v>
      </c>
      <c r="H66" s="344">
        <v>0</v>
      </c>
      <c r="I66" s="252" t="s">
        <v>97</v>
      </c>
      <c r="J66" s="344">
        <v>0</v>
      </c>
      <c r="K66" s="252" t="s">
        <v>97</v>
      </c>
      <c r="L66" s="344">
        <v>0</v>
      </c>
      <c r="M66" s="252" t="s">
        <v>97</v>
      </c>
      <c r="N66" s="344">
        <v>0</v>
      </c>
      <c r="O66" s="252" t="s">
        <v>97</v>
      </c>
      <c r="P66" s="344">
        <v>0</v>
      </c>
      <c r="Q66" s="252" t="s">
        <v>97</v>
      </c>
      <c r="R66" s="344">
        <v>0</v>
      </c>
      <c r="S66" s="252" t="s">
        <v>97</v>
      </c>
      <c r="T66" s="344">
        <v>0</v>
      </c>
      <c r="U66" s="252" t="s">
        <v>97</v>
      </c>
      <c r="V66" s="344">
        <v>0</v>
      </c>
      <c r="W66" s="252" t="s">
        <v>97</v>
      </c>
      <c r="X66" s="344">
        <v>0</v>
      </c>
      <c r="Y66" s="344">
        <f t="shared" si="0"/>
        <v>0</v>
      </c>
      <c r="Z66" s="344">
        <v>0</v>
      </c>
      <c r="AA66" s="252" t="s">
        <v>97</v>
      </c>
      <c r="AB66" s="344">
        <v>0</v>
      </c>
      <c r="AC66" s="252" t="s">
        <v>97</v>
      </c>
      <c r="AD66" s="344">
        <v>0</v>
      </c>
      <c r="AE66" s="252" t="s">
        <v>97</v>
      </c>
      <c r="AF66" s="344">
        <v>0</v>
      </c>
      <c r="AG66" s="252" t="s">
        <v>97</v>
      </c>
      <c r="AH66" s="344">
        <v>0</v>
      </c>
      <c r="AI66" s="252" t="s">
        <v>97</v>
      </c>
      <c r="AJ66" s="344">
        <v>0</v>
      </c>
      <c r="AK66" s="252" t="s">
        <v>97</v>
      </c>
      <c r="AL66" s="252" t="s">
        <v>97</v>
      </c>
      <c r="AM66" s="252" t="s">
        <v>97</v>
      </c>
      <c r="AN66" s="344">
        <v>0</v>
      </c>
      <c r="AO66" s="252" t="s">
        <v>97</v>
      </c>
      <c r="AP66" s="344">
        <v>0</v>
      </c>
      <c r="AQ66" s="252" t="s">
        <v>97</v>
      </c>
      <c r="AR66" s="344">
        <v>0</v>
      </c>
      <c r="AS66" s="252" t="s">
        <v>97</v>
      </c>
      <c r="AT66" s="344">
        <v>0</v>
      </c>
      <c r="AU66" s="252" t="s">
        <v>97</v>
      </c>
      <c r="AV66" s="344">
        <v>0</v>
      </c>
      <c r="AW66" s="252" t="s">
        <v>97</v>
      </c>
      <c r="AX66" s="344">
        <v>0</v>
      </c>
      <c r="AY66" s="252" t="s">
        <v>97</v>
      </c>
      <c r="AZ66" s="344">
        <v>0</v>
      </c>
      <c r="BA66" s="344" t="s">
        <v>97</v>
      </c>
      <c r="BB66" s="344">
        <v>0</v>
      </c>
      <c r="BC66" s="252" t="s">
        <v>97</v>
      </c>
    </row>
    <row r="67" spans="1:55" s="246" customFormat="1" ht="33.75" hidden="1" customHeight="1">
      <c r="A67" s="238" t="s">
        <v>173</v>
      </c>
      <c r="B67" s="944" t="s">
        <v>174</v>
      </c>
      <c r="C67" s="252" t="s">
        <v>97</v>
      </c>
      <c r="D67" s="344">
        <v>0</v>
      </c>
      <c r="E67" s="252" t="s">
        <v>97</v>
      </c>
      <c r="F67" s="344">
        <v>0</v>
      </c>
      <c r="G67" s="252" t="s">
        <v>97</v>
      </c>
      <c r="H67" s="344">
        <v>0</v>
      </c>
      <c r="I67" s="252" t="s">
        <v>97</v>
      </c>
      <c r="J67" s="344">
        <v>0</v>
      </c>
      <c r="K67" s="252" t="s">
        <v>97</v>
      </c>
      <c r="L67" s="344">
        <v>0</v>
      </c>
      <c r="M67" s="252" t="s">
        <v>97</v>
      </c>
      <c r="N67" s="344">
        <v>0</v>
      </c>
      <c r="O67" s="252" t="s">
        <v>97</v>
      </c>
      <c r="P67" s="344">
        <v>0</v>
      </c>
      <c r="Q67" s="252" t="s">
        <v>97</v>
      </c>
      <c r="R67" s="344">
        <v>0</v>
      </c>
      <c r="S67" s="252" t="s">
        <v>97</v>
      </c>
      <c r="T67" s="344">
        <v>0</v>
      </c>
      <c r="U67" s="252" t="s">
        <v>97</v>
      </c>
      <c r="V67" s="344">
        <v>0</v>
      </c>
      <c r="W67" s="252" t="s">
        <v>97</v>
      </c>
      <c r="X67" s="344">
        <v>0</v>
      </c>
      <c r="Y67" s="344">
        <f t="shared" si="0"/>
        <v>0</v>
      </c>
      <c r="Z67" s="344">
        <v>0</v>
      </c>
      <c r="AA67" s="252" t="s">
        <v>97</v>
      </c>
      <c r="AB67" s="344">
        <v>0</v>
      </c>
      <c r="AC67" s="252" t="s">
        <v>97</v>
      </c>
      <c r="AD67" s="344">
        <v>0</v>
      </c>
      <c r="AE67" s="252" t="s">
        <v>97</v>
      </c>
      <c r="AF67" s="344">
        <v>0</v>
      </c>
      <c r="AG67" s="252" t="s">
        <v>97</v>
      </c>
      <c r="AH67" s="344">
        <v>0</v>
      </c>
      <c r="AI67" s="252" t="s">
        <v>97</v>
      </c>
      <c r="AJ67" s="344">
        <v>0</v>
      </c>
      <c r="AK67" s="252" t="s">
        <v>97</v>
      </c>
      <c r="AL67" s="252" t="s">
        <v>97</v>
      </c>
      <c r="AM67" s="252" t="s">
        <v>97</v>
      </c>
      <c r="AN67" s="344">
        <v>0</v>
      </c>
      <c r="AO67" s="252" t="s">
        <v>97</v>
      </c>
      <c r="AP67" s="344">
        <v>0</v>
      </c>
      <c r="AQ67" s="252" t="s">
        <v>97</v>
      </c>
      <c r="AR67" s="344">
        <v>0</v>
      </c>
      <c r="AS67" s="252" t="s">
        <v>97</v>
      </c>
      <c r="AT67" s="344">
        <v>0</v>
      </c>
      <c r="AU67" s="252" t="s">
        <v>97</v>
      </c>
      <c r="AV67" s="344">
        <v>0</v>
      </c>
      <c r="AW67" s="252" t="s">
        <v>97</v>
      </c>
      <c r="AX67" s="344">
        <v>0</v>
      </c>
      <c r="AY67" s="252" t="s">
        <v>97</v>
      </c>
      <c r="AZ67" s="344">
        <v>0</v>
      </c>
      <c r="BA67" s="344" t="s">
        <v>97</v>
      </c>
      <c r="BB67" s="344">
        <v>0</v>
      </c>
      <c r="BC67" s="252" t="s">
        <v>97</v>
      </c>
    </row>
    <row r="68" spans="1:55" s="246" customFormat="1" ht="45" hidden="1" customHeight="1">
      <c r="A68" s="238" t="s">
        <v>175</v>
      </c>
      <c r="B68" s="944" t="s">
        <v>176</v>
      </c>
      <c r="C68" s="252" t="s">
        <v>97</v>
      </c>
      <c r="D68" s="344">
        <v>0</v>
      </c>
      <c r="E68" s="252" t="s">
        <v>97</v>
      </c>
      <c r="F68" s="344">
        <v>0</v>
      </c>
      <c r="G68" s="252" t="s">
        <v>97</v>
      </c>
      <c r="H68" s="344">
        <v>0</v>
      </c>
      <c r="I68" s="252" t="s">
        <v>97</v>
      </c>
      <c r="J68" s="344">
        <v>0</v>
      </c>
      <c r="K68" s="252" t="s">
        <v>97</v>
      </c>
      <c r="L68" s="344">
        <v>0</v>
      </c>
      <c r="M68" s="252" t="s">
        <v>97</v>
      </c>
      <c r="N68" s="344">
        <v>0</v>
      </c>
      <c r="O68" s="252" t="s">
        <v>97</v>
      </c>
      <c r="P68" s="344">
        <v>0</v>
      </c>
      <c r="Q68" s="252" t="s">
        <v>97</v>
      </c>
      <c r="R68" s="344">
        <v>0</v>
      </c>
      <c r="S68" s="252" t="s">
        <v>97</v>
      </c>
      <c r="T68" s="344">
        <v>0</v>
      </c>
      <c r="U68" s="252" t="s">
        <v>97</v>
      </c>
      <c r="V68" s="344">
        <v>0</v>
      </c>
      <c r="W68" s="252" t="s">
        <v>97</v>
      </c>
      <c r="X68" s="344">
        <v>0</v>
      </c>
      <c r="Y68" s="344">
        <f t="shared" si="0"/>
        <v>0</v>
      </c>
      <c r="Z68" s="344">
        <v>0</v>
      </c>
      <c r="AA68" s="252" t="s">
        <v>97</v>
      </c>
      <c r="AB68" s="344">
        <v>0</v>
      </c>
      <c r="AC68" s="252" t="s">
        <v>97</v>
      </c>
      <c r="AD68" s="344">
        <v>0</v>
      </c>
      <c r="AE68" s="252" t="s">
        <v>97</v>
      </c>
      <c r="AF68" s="344">
        <v>0</v>
      </c>
      <c r="AG68" s="252" t="s">
        <v>97</v>
      </c>
      <c r="AH68" s="344">
        <v>0</v>
      </c>
      <c r="AI68" s="252" t="s">
        <v>97</v>
      </c>
      <c r="AJ68" s="344">
        <v>0</v>
      </c>
      <c r="AK68" s="252" t="s">
        <v>97</v>
      </c>
      <c r="AL68" s="252" t="s">
        <v>97</v>
      </c>
      <c r="AM68" s="252" t="s">
        <v>97</v>
      </c>
      <c r="AN68" s="344">
        <v>0</v>
      </c>
      <c r="AO68" s="252" t="s">
        <v>97</v>
      </c>
      <c r="AP68" s="344">
        <v>0</v>
      </c>
      <c r="AQ68" s="252" t="s">
        <v>97</v>
      </c>
      <c r="AR68" s="344">
        <v>0</v>
      </c>
      <c r="AS68" s="252" t="s">
        <v>97</v>
      </c>
      <c r="AT68" s="344">
        <v>0</v>
      </c>
      <c r="AU68" s="252" t="s">
        <v>97</v>
      </c>
      <c r="AV68" s="344">
        <v>0</v>
      </c>
      <c r="AW68" s="252" t="s">
        <v>97</v>
      </c>
      <c r="AX68" s="344">
        <v>0</v>
      </c>
      <c r="AY68" s="252" t="s">
        <v>97</v>
      </c>
      <c r="AZ68" s="344">
        <v>0</v>
      </c>
      <c r="BA68" s="344" t="s">
        <v>97</v>
      </c>
      <c r="BB68" s="344">
        <v>0</v>
      </c>
      <c r="BC68" s="252" t="s">
        <v>97</v>
      </c>
    </row>
    <row r="69" spans="1:55" s="246" customFormat="1" ht="33.75" customHeight="1">
      <c r="A69" s="238" t="s">
        <v>177</v>
      </c>
      <c r="B69" s="944" t="s">
        <v>178</v>
      </c>
      <c r="C69" s="252" t="s">
        <v>97</v>
      </c>
      <c r="D69" s="344">
        <v>0</v>
      </c>
      <c r="E69" s="252" t="s">
        <v>97</v>
      </c>
      <c r="F69" s="344">
        <v>0</v>
      </c>
      <c r="G69" s="252" t="s">
        <v>97</v>
      </c>
      <c r="H69" s="344">
        <v>0</v>
      </c>
      <c r="I69" s="252" t="s">
        <v>97</v>
      </c>
      <c r="J69" s="344">
        <v>0</v>
      </c>
      <c r="K69" s="252" t="s">
        <v>97</v>
      </c>
      <c r="L69" s="344">
        <v>0</v>
      </c>
      <c r="M69" s="252" t="s">
        <v>97</v>
      </c>
      <c r="N69" s="344">
        <v>0</v>
      </c>
      <c r="O69" s="252" t="s">
        <v>97</v>
      </c>
      <c r="P69" s="344">
        <v>0</v>
      </c>
      <c r="Q69" s="252" t="s">
        <v>97</v>
      </c>
      <c r="R69" s="344">
        <v>0</v>
      </c>
      <c r="S69" s="252" t="s">
        <v>97</v>
      </c>
      <c r="T69" s="344">
        <v>0</v>
      </c>
      <c r="U69" s="252" t="s">
        <v>97</v>
      </c>
      <c r="V69" s="344">
        <v>0</v>
      </c>
      <c r="W69" s="252" t="s">
        <v>97</v>
      </c>
      <c r="X69" s="344">
        <v>0</v>
      </c>
      <c r="Y69" s="344">
        <f t="shared" si="0"/>
        <v>0</v>
      </c>
      <c r="Z69" s="344">
        <v>0</v>
      </c>
      <c r="AA69" s="252" t="s">
        <v>97</v>
      </c>
      <c r="AB69" s="344">
        <v>0</v>
      </c>
      <c r="AC69" s="252" t="s">
        <v>97</v>
      </c>
      <c r="AD69" s="344">
        <v>0</v>
      </c>
      <c r="AE69" s="252" t="s">
        <v>97</v>
      </c>
      <c r="AF69" s="344">
        <v>0</v>
      </c>
      <c r="AG69" s="252" t="s">
        <v>97</v>
      </c>
      <c r="AH69" s="344">
        <v>0</v>
      </c>
      <c r="AI69" s="252" t="s">
        <v>97</v>
      </c>
      <c r="AJ69" s="344">
        <v>0</v>
      </c>
      <c r="AK69" s="252" t="s">
        <v>97</v>
      </c>
      <c r="AL69" s="252" t="s">
        <v>97</v>
      </c>
      <c r="AM69" s="252" t="s">
        <v>97</v>
      </c>
      <c r="AN69" s="344">
        <v>0</v>
      </c>
      <c r="AO69" s="252" t="s">
        <v>97</v>
      </c>
      <c r="AP69" s="344">
        <v>0</v>
      </c>
      <c r="AQ69" s="252" t="s">
        <v>97</v>
      </c>
      <c r="AR69" s="344">
        <v>0</v>
      </c>
      <c r="AS69" s="252" t="s">
        <v>97</v>
      </c>
      <c r="AT69" s="344">
        <v>0</v>
      </c>
      <c r="AU69" s="252" t="s">
        <v>97</v>
      </c>
      <c r="AV69" s="344">
        <v>0</v>
      </c>
      <c r="AW69" s="252" t="s">
        <v>97</v>
      </c>
      <c r="AX69" s="344">
        <v>0</v>
      </c>
      <c r="AY69" s="252" t="s">
        <v>97</v>
      </c>
      <c r="AZ69" s="344">
        <v>0</v>
      </c>
      <c r="BA69" s="344" t="s">
        <v>97</v>
      </c>
      <c r="BB69" s="344">
        <v>0</v>
      </c>
      <c r="BC69" s="252" t="s">
        <v>97</v>
      </c>
    </row>
    <row r="70" spans="1:55" s="246" customFormat="1" ht="46.35" customHeight="1">
      <c r="A70" s="238" t="s">
        <v>179</v>
      </c>
      <c r="B70" s="489" t="s">
        <v>180</v>
      </c>
      <c r="C70" s="252" t="s">
        <v>97</v>
      </c>
      <c r="D70" s="344">
        <v>0</v>
      </c>
      <c r="E70" s="252" t="s">
        <v>97</v>
      </c>
      <c r="F70" s="344">
        <v>0</v>
      </c>
      <c r="G70" s="252" t="s">
        <v>97</v>
      </c>
      <c r="H70" s="344">
        <v>0</v>
      </c>
      <c r="I70" s="252" t="s">
        <v>97</v>
      </c>
      <c r="J70" s="344">
        <v>0</v>
      </c>
      <c r="K70" s="252" t="s">
        <v>97</v>
      </c>
      <c r="L70" s="344">
        <v>0</v>
      </c>
      <c r="M70" s="252" t="s">
        <v>97</v>
      </c>
      <c r="N70" s="344">
        <v>0</v>
      </c>
      <c r="O70" s="252" t="s">
        <v>97</v>
      </c>
      <c r="P70" s="344">
        <v>0</v>
      </c>
      <c r="Q70" s="252" t="s">
        <v>97</v>
      </c>
      <c r="R70" s="344">
        <v>0</v>
      </c>
      <c r="S70" s="252" t="s">
        <v>97</v>
      </c>
      <c r="T70" s="344">
        <v>0</v>
      </c>
      <c r="U70" s="252" t="s">
        <v>97</v>
      </c>
      <c r="V70" s="344">
        <v>0</v>
      </c>
      <c r="W70" s="252" t="s">
        <v>97</v>
      </c>
      <c r="X70" s="344">
        <v>0</v>
      </c>
      <c r="Y70" s="344">
        <f t="shared" si="0"/>
        <v>0</v>
      </c>
      <c r="Z70" s="344">
        <v>0</v>
      </c>
      <c r="AA70" s="252" t="s">
        <v>97</v>
      </c>
      <c r="AB70" s="344">
        <v>0</v>
      </c>
      <c r="AC70" s="252" t="s">
        <v>97</v>
      </c>
      <c r="AD70" s="344">
        <v>0</v>
      </c>
      <c r="AE70" s="252" t="s">
        <v>97</v>
      </c>
      <c r="AF70" s="344">
        <v>0</v>
      </c>
      <c r="AG70" s="252" t="s">
        <v>97</v>
      </c>
      <c r="AH70" s="344">
        <v>0</v>
      </c>
      <c r="AI70" s="252" t="s">
        <v>97</v>
      </c>
      <c r="AJ70" s="344">
        <v>0</v>
      </c>
      <c r="AK70" s="252" t="s">
        <v>97</v>
      </c>
      <c r="AL70" s="252" t="s">
        <v>97</v>
      </c>
      <c r="AM70" s="252" t="s">
        <v>97</v>
      </c>
      <c r="AN70" s="344">
        <v>0</v>
      </c>
      <c r="AO70" s="252" t="s">
        <v>97</v>
      </c>
      <c r="AP70" s="344">
        <v>0</v>
      </c>
      <c r="AQ70" s="252" t="s">
        <v>97</v>
      </c>
      <c r="AR70" s="344">
        <v>0</v>
      </c>
      <c r="AS70" s="252" t="s">
        <v>97</v>
      </c>
      <c r="AT70" s="344">
        <v>0</v>
      </c>
      <c r="AU70" s="252" t="s">
        <v>97</v>
      </c>
      <c r="AV70" s="344">
        <v>0</v>
      </c>
      <c r="AW70" s="252" t="s">
        <v>97</v>
      </c>
      <c r="AX70" s="344">
        <v>0</v>
      </c>
      <c r="AY70" s="252" t="s">
        <v>97</v>
      </c>
      <c r="AZ70" s="344">
        <v>0</v>
      </c>
      <c r="BA70" s="344" t="s">
        <v>97</v>
      </c>
      <c r="BB70" s="344">
        <v>0</v>
      </c>
      <c r="BC70" s="252" t="s">
        <v>97</v>
      </c>
    </row>
    <row r="71" spans="1:55" s="347" customFormat="1" ht="58.35" customHeight="1">
      <c r="A71" s="312" t="s">
        <v>181</v>
      </c>
      <c r="B71" s="313" t="s">
        <v>182</v>
      </c>
      <c r="C71" s="319" t="s">
        <v>97</v>
      </c>
      <c r="D71" s="346">
        <v>0</v>
      </c>
      <c r="E71" s="319" t="s">
        <v>97</v>
      </c>
      <c r="F71" s="346">
        <v>0</v>
      </c>
      <c r="G71" s="319" t="s">
        <v>97</v>
      </c>
      <c r="H71" s="346">
        <v>0</v>
      </c>
      <c r="I71" s="319" t="s">
        <v>97</v>
      </c>
      <c r="J71" s="346">
        <v>0</v>
      </c>
      <c r="K71" s="319" t="s">
        <v>97</v>
      </c>
      <c r="L71" s="346">
        <v>0</v>
      </c>
      <c r="M71" s="319" t="s">
        <v>97</v>
      </c>
      <c r="N71" s="346">
        <v>0</v>
      </c>
      <c r="O71" s="319" t="s">
        <v>97</v>
      </c>
      <c r="P71" s="346">
        <v>0</v>
      </c>
      <c r="Q71" s="319" t="s">
        <v>97</v>
      </c>
      <c r="R71" s="346">
        <v>0</v>
      </c>
      <c r="S71" s="319" t="s">
        <v>97</v>
      </c>
      <c r="T71" s="346">
        <v>0</v>
      </c>
      <c r="U71" s="319" t="s">
        <v>97</v>
      </c>
      <c r="V71" s="346">
        <v>0</v>
      </c>
      <c r="W71" s="319" t="s">
        <v>97</v>
      </c>
      <c r="X71" s="346">
        <v>0</v>
      </c>
      <c r="Y71" s="344">
        <f t="shared" si="0"/>
        <v>0</v>
      </c>
      <c r="Z71" s="346">
        <v>0</v>
      </c>
      <c r="AA71" s="319" t="s">
        <v>97</v>
      </c>
      <c r="AB71" s="346">
        <v>0</v>
      </c>
      <c r="AC71" s="319" t="s">
        <v>97</v>
      </c>
      <c r="AD71" s="346">
        <v>0</v>
      </c>
      <c r="AE71" s="319" t="s">
        <v>97</v>
      </c>
      <c r="AF71" s="346">
        <v>0</v>
      </c>
      <c r="AG71" s="319" t="s">
        <v>97</v>
      </c>
      <c r="AH71" s="346">
        <v>0</v>
      </c>
      <c r="AI71" s="319" t="s">
        <v>97</v>
      </c>
      <c r="AJ71" s="344">
        <v>0</v>
      </c>
      <c r="AK71" s="319" t="s">
        <v>97</v>
      </c>
      <c r="AL71" s="319" t="s">
        <v>97</v>
      </c>
      <c r="AM71" s="319" t="s">
        <v>97</v>
      </c>
      <c r="AN71" s="346">
        <v>0</v>
      </c>
      <c r="AO71" s="319" t="s">
        <v>97</v>
      </c>
      <c r="AP71" s="346">
        <v>0</v>
      </c>
      <c r="AQ71" s="319" t="s">
        <v>97</v>
      </c>
      <c r="AR71" s="346">
        <v>0</v>
      </c>
      <c r="AS71" s="319" t="s">
        <v>97</v>
      </c>
      <c r="AT71" s="346">
        <v>0</v>
      </c>
      <c r="AU71" s="319" t="s">
        <v>97</v>
      </c>
      <c r="AV71" s="346">
        <v>0</v>
      </c>
      <c r="AW71" s="319" t="s">
        <v>97</v>
      </c>
      <c r="AX71" s="346">
        <v>0</v>
      </c>
      <c r="AY71" s="319" t="s">
        <v>97</v>
      </c>
      <c r="AZ71" s="346">
        <v>0</v>
      </c>
      <c r="BA71" s="344" t="s">
        <v>97</v>
      </c>
      <c r="BB71" s="346">
        <v>0</v>
      </c>
      <c r="BC71" s="319" t="s">
        <v>97</v>
      </c>
    </row>
    <row r="72" spans="1:55" s="246" customFormat="1" ht="31.5" hidden="1">
      <c r="A72" s="238" t="s">
        <v>183</v>
      </c>
      <c r="B72" s="489" t="s">
        <v>184</v>
      </c>
      <c r="C72" s="252" t="s">
        <v>97</v>
      </c>
      <c r="D72" s="344">
        <v>0</v>
      </c>
      <c r="E72" s="252" t="s">
        <v>97</v>
      </c>
      <c r="F72" s="344">
        <v>0</v>
      </c>
      <c r="G72" s="252" t="s">
        <v>97</v>
      </c>
      <c r="H72" s="344">
        <v>0</v>
      </c>
      <c r="I72" s="252" t="s">
        <v>97</v>
      </c>
      <c r="J72" s="344">
        <v>0</v>
      </c>
      <c r="K72" s="252" t="s">
        <v>97</v>
      </c>
      <c r="L72" s="344">
        <v>0</v>
      </c>
      <c r="M72" s="252" t="s">
        <v>97</v>
      </c>
      <c r="N72" s="344">
        <v>0</v>
      </c>
      <c r="O72" s="252" t="s">
        <v>97</v>
      </c>
      <c r="P72" s="344">
        <v>0</v>
      </c>
      <c r="Q72" s="252" t="s">
        <v>97</v>
      </c>
      <c r="R72" s="344">
        <v>0</v>
      </c>
      <c r="S72" s="252" t="s">
        <v>97</v>
      </c>
      <c r="T72" s="344">
        <v>0</v>
      </c>
      <c r="U72" s="252" t="s">
        <v>97</v>
      </c>
      <c r="V72" s="344">
        <v>0</v>
      </c>
      <c r="W72" s="252" t="s">
        <v>97</v>
      </c>
      <c r="X72" s="344">
        <v>0</v>
      </c>
      <c r="Y72" s="344">
        <f t="shared" si="0"/>
        <v>0</v>
      </c>
      <c r="Z72" s="344">
        <v>0</v>
      </c>
      <c r="AA72" s="252" t="s">
        <v>97</v>
      </c>
      <c r="AB72" s="344">
        <v>0</v>
      </c>
      <c r="AC72" s="252" t="s">
        <v>97</v>
      </c>
      <c r="AD72" s="344">
        <v>0</v>
      </c>
      <c r="AE72" s="252" t="s">
        <v>97</v>
      </c>
      <c r="AF72" s="344">
        <v>0</v>
      </c>
      <c r="AG72" s="252" t="s">
        <v>97</v>
      </c>
      <c r="AH72" s="344">
        <v>0</v>
      </c>
      <c r="AI72" s="252" t="s">
        <v>97</v>
      </c>
      <c r="AJ72" s="344">
        <v>0</v>
      </c>
      <c r="AK72" s="252" t="s">
        <v>97</v>
      </c>
      <c r="AL72" s="252" t="s">
        <v>97</v>
      </c>
      <c r="AM72" s="252" t="s">
        <v>97</v>
      </c>
      <c r="AN72" s="344">
        <v>0</v>
      </c>
      <c r="AO72" s="252" t="s">
        <v>97</v>
      </c>
      <c r="AP72" s="344">
        <v>0</v>
      </c>
      <c r="AQ72" s="252" t="s">
        <v>97</v>
      </c>
      <c r="AR72" s="344">
        <v>0</v>
      </c>
      <c r="AS72" s="252" t="s">
        <v>97</v>
      </c>
      <c r="AT72" s="344">
        <v>0</v>
      </c>
      <c r="AU72" s="252" t="s">
        <v>97</v>
      </c>
      <c r="AV72" s="344">
        <v>0</v>
      </c>
      <c r="AW72" s="252" t="s">
        <v>97</v>
      </c>
      <c r="AX72" s="344">
        <v>0</v>
      </c>
      <c r="AY72" s="252" t="s">
        <v>97</v>
      </c>
      <c r="AZ72" s="344">
        <v>0</v>
      </c>
      <c r="BA72" s="344" t="s">
        <v>97</v>
      </c>
      <c r="BB72" s="344">
        <v>0</v>
      </c>
      <c r="BC72" s="252" t="s">
        <v>97</v>
      </c>
    </row>
    <row r="73" spans="1:55" s="246" customFormat="1" ht="31.5" hidden="1">
      <c r="A73" s="238" t="s">
        <v>185</v>
      </c>
      <c r="B73" s="489" t="s">
        <v>186</v>
      </c>
      <c r="C73" s="252" t="s">
        <v>97</v>
      </c>
      <c r="D73" s="344">
        <v>0</v>
      </c>
      <c r="E73" s="252" t="s">
        <v>97</v>
      </c>
      <c r="F73" s="344">
        <v>0</v>
      </c>
      <c r="G73" s="252" t="s">
        <v>97</v>
      </c>
      <c r="H73" s="344">
        <v>0</v>
      </c>
      <c r="I73" s="252" t="s">
        <v>97</v>
      </c>
      <c r="J73" s="344">
        <v>0</v>
      </c>
      <c r="K73" s="252" t="s">
        <v>97</v>
      </c>
      <c r="L73" s="344">
        <v>0</v>
      </c>
      <c r="M73" s="252" t="s">
        <v>97</v>
      </c>
      <c r="N73" s="344">
        <v>0</v>
      </c>
      <c r="O73" s="252" t="s">
        <v>97</v>
      </c>
      <c r="P73" s="344">
        <v>0</v>
      </c>
      <c r="Q73" s="252" t="s">
        <v>97</v>
      </c>
      <c r="R73" s="344">
        <v>0</v>
      </c>
      <c r="S73" s="252" t="s">
        <v>97</v>
      </c>
      <c r="T73" s="344">
        <v>0</v>
      </c>
      <c r="U73" s="252" t="s">
        <v>97</v>
      </c>
      <c r="V73" s="344">
        <v>0</v>
      </c>
      <c r="W73" s="252" t="s">
        <v>97</v>
      </c>
      <c r="X73" s="344">
        <v>0</v>
      </c>
      <c r="Y73" s="344">
        <f t="shared" si="0"/>
        <v>0</v>
      </c>
      <c r="Z73" s="344">
        <v>0</v>
      </c>
      <c r="AA73" s="252" t="s">
        <v>97</v>
      </c>
      <c r="AB73" s="344">
        <v>0</v>
      </c>
      <c r="AC73" s="252" t="s">
        <v>97</v>
      </c>
      <c r="AD73" s="344">
        <v>0</v>
      </c>
      <c r="AE73" s="252" t="s">
        <v>97</v>
      </c>
      <c r="AF73" s="344">
        <v>0</v>
      </c>
      <c r="AG73" s="252" t="s">
        <v>97</v>
      </c>
      <c r="AH73" s="344">
        <v>0</v>
      </c>
      <c r="AI73" s="252" t="s">
        <v>97</v>
      </c>
      <c r="AJ73" s="344">
        <v>0</v>
      </c>
      <c r="AK73" s="252" t="s">
        <v>97</v>
      </c>
      <c r="AL73" s="252" t="s">
        <v>97</v>
      </c>
      <c r="AM73" s="252" t="s">
        <v>97</v>
      </c>
      <c r="AN73" s="344">
        <v>0</v>
      </c>
      <c r="AO73" s="252" t="s">
        <v>97</v>
      </c>
      <c r="AP73" s="344">
        <v>0</v>
      </c>
      <c r="AQ73" s="252" t="s">
        <v>97</v>
      </c>
      <c r="AR73" s="344">
        <v>0</v>
      </c>
      <c r="AS73" s="252" t="s">
        <v>97</v>
      </c>
      <c r="AT73" s="344">
        <v>0</v>
      </c>
      <c r="AU73" s="252" t="s">
        <v>97</v>
      </c>
      <c r="AV73" s="344">
        <v>0</v>
      </c>
      <c r="AW73" s="252" t="s">
        <v>97</v>
      </c>
      <c r="AX73" s="344">
        <v>0</v>
      </c>
      <c r="AY73" s="252" t="s">
        <v>97</v>
      </c>
      <c r="AZ73" s="344">
        <v>0</v>
      </c>
      <c r="BA73" s="344" t="s">
        <v>97</v>
      </c>
      <c r="BB73" s="344">
        <v>0</v>
      </c>
      <c r="BC73" s="252" t="s">
        <v>97</v>
      </c>
    </row>
    <row r="74" spans="1:55" s="527" customFormat="1" ht="31.5" customHeight="1">
      <c r="A74" s="546" t="s">
        <v>187</v>
      </c>
      <c r="B74" s="423" t="s">
        <v>188</v>
      </c>
      <c r="C74" s="318" t="s">
        <v>97</v>
      </c>
      <c r="D74" s="244">
        <f>D81</f>
        <v>0</v>
      </c>
      <c r="E74" s="318" t="s">
        <v>97</v>
      </c>
      <c r="F74" s="244">
        <f>F81</f>
        <v>0</v>
      </c>
      <c r="G74" s="318" t="s">
        <v>97</v>
      </c>
      <c r="H74" s="244">
        <f>H81</f>
        <v>0</v>
      </c>
      <c r="I74" s="318" t="s">
        <v>97</v>
      </c>
      <c r="J74" s="244">
        <f>J81</f>
        <v>0</v>
      </c>
      <c r="K74" s="318" t="s">
        <v>97</v>
      </c>
      <c r="L74" s="244">
        <f>L81</f>
        <v>0</v>
      </c>
      <c r="M74" s="318" t="s">
        <v>97</v>
      </c>
      <c r="N74" s="244">
        <f>N81</f>
        <v>0</v>
      </c>
      <c r="O74" s="318" t="s">
        <v>97</v>
      </c>
      <c r="P74" s="244">
        <f>P81</f>
        <v>0</v>
      </c>
      <c r="Q74" s="318" t="s">
        <v>97</v>
      </c>
      <c r="R74" s="244">
        <f>R81</f>
        <v>0</v>
      </c>
      <c r="S74" s="318" t="s">
        <v>97</v>
      </c>
      <c r="T74" s="244">
        <f>T81</f>
        <v>0</v>
      </c>
      <c r="U74" s="318" t="s">
        <v>97</v>
      </c>
      <c r="V74" s="244">
        <v>0.25</v>
      </c>
      <c r="W74" s="318" t="s">
        <v>97</v>
      </c>
      <c r="X74" s="244">
        <v>0</v>
      </c>
      <c r="Y74" s="344">
        <f t="shared" si="0"/>
        <v>0</v>
      </c>
      <c r="Z74" s="244">
        <f>Z81</f>
        <v>0</v>
      </c>
      <c r="AA74" s="318" t="s">
        <v>97</v>
      </c>
      <c r="AB74" s="244">
        <v>0</v>
      </c>
      <c r="AC74" s="318" t="s">
        <v>97</v>
      </c>
      <c r="AD74" s="244">
        <f>AD81</f>
        <v>0</v>
      </c>
      <c r="AE74" s="318" t="s">
        <v>97</v>
      </c>
      <c r="AF74" s="244">
        <f>AF81</f>
        <v>0</v>
      </c>
      <c r="AG74" s="318" t="s">
        <v>97</v>
      </c>
      <c r="AH74" s="244">
        <f>AH81</f>
        <v>0</v>
      </c>
      <c r="AI74" s="318" t="s">
        <v>97</v>
      </c>
      <c r="AJ74" s="244">
        <v>0</v>
      </c>
      <c r="AK74" s="318" t="s">
        <v>97</v>
      </c>
      <c r="AL74" s="318" t="s">
        <v>97</v>
      </c>
      <c r="AM74" s="318" t="s">
        <v>97</v>
      </c>
      <c r="AN74" s="244">
        <f>AN81</f>
        <v>0</v>
      </c>
      <c r="AO74" s="318" t="s">
        <v>97</v>
      </c>
      <c r="AP74" s="244">
        <f>AP81</f>
        <v>0</v>
      </c>
      <c r="AQ74" s="318" t="s">
        <v>97</v>
      </c>
      <c r="AR74" s="244">
        <f>AR81</f>
        <v>0</v>
      </c>
      <c r="AS74" s="318" t="s">
        <v>97</v>
      </c>
      <c r="AT74" s="244">
        <f>AT81</f>
        <v>0</v>
      </c>
      <c r="AU74" s="318" t="s">
        <v>97</v>
      </c>
      <c r="AV74" s="244">
        <f>AV81</f>
        <v>0</v>
      </c>
      <c r="AW74" s="318" t="s">
        <v>97</v>
      </c>
      <c r="AX74" s="244">
        <f>AX81</f>
        <v>0</v>
      </c>
      <c r="AY74" s="318" t="s">
        <v>97</v>
      </c>
      <c r="AZ74" s="244">
        <f>AZ75+AZ76+AZ77+AZ78</f>
        <v>1.4489999999999998</v>
      </c>
      <c r="BA74" s="344" t="s">
        <v>97</v>
      </c>
      <c r="BB74" s="244">
        <f>BB81</f>
        <v>0</v>
      </c>
      <c r="BC74" s="318" t="s">
        <v>97</v>
      </c>
    </row>
    <row r="75" spans="1:55" s="246" customFormat="1" ht="31.5" customHeight="1">
      <c r="A75" s="394" t="s">
        <v>617</v>
      </c>
      <c r="B75" s="239" t="s">
        <v>876</v>
      </c>
      <c r="C75" s="217" t="s">
        <v>1020</v>
      </c>
      <c r="D75" s="344">
        <f>D80</f>
        <v>0</v>
      </c>
      <c r="E75" s="252" t="s">
        <v>97</v>
      </c>
      <c r="F75" s="344">
        <f>F80</f>
        <v>0</v>
      </c>
      <c r="G75" s="252" t="s">
        <v>97</v>
      </c>
      <c r="H75" s="344">
        <f>H80</f>
        <v>0</v>
      </c>
      <c r="I75" s="252" t="s">
        <v>97</v>
      </c>
      <c r="J75" s="344">
        <f>J80</f>
        <v>0</v>
      </c>
      <c r="K75" s="252" t="s">
        <v>97</v>
      </c>
      <c r="L75" s="344">
        <f>L80</f>
        <v>0</v>
      </c>
      <c r="M75" s="252" t="s">
        <v>97</v>
      </c>
      <c r="N75" s="344">
        <f t="shared" ref="N75:N76" si="3">N80</f>
        <v>0</v>
      </c>
      <c r="O75" s="252" t="s">
        <v>97</v>
      </c>
      <c r="P75" s="344">
        <f t="shared" ref="P75:P76" si="4">P80</f>
        <v>0</v>
      </c>
      <c r="Q75" s="252" t="s">
        <v>97</v>
      </c>
      <c r="R75" s="344">
        <f t="shared" ref="R75:R76" si="5">R80</f>
        <v>0</v>
      </c>
      <c r="S75" s="252" t="s">
        <v>97</v>
      </c>
      <c r="T75" s="344">
        <f t="shared" ref="T75:T76" si="6">T80</f>
        <v>0</v>
      </c>
      <c r="U75" s="252" t="s">
        <v>97</v>
      </c>
      <c r="V75" s="344">
        <v>0.25</v>
      </c>
      <c r="W75" s="252" t="s">
        <v>97</v>
      </c>
      <c r="X75" s="344">
        <v>0</v>
      </c>
      <c r="Y75" s="344">
        <f t="shared" si="0"/>
        <v>0</v>
      </c>
      <c r="Z75" s="344">
        <f t="shared" ref="Z75:Z76" si="7">Z80</f>
        <v>0</v>
      </c>
      <c r="AA75" s="252" t="s">
        <v>97</v>
      </c>
      <c r="AB75" s="344">
        <v>0</v>
      </c>
      <c r="AC75" s="252" t="s">
        <v>97</v>
      </c>
      <c r="AD75" s="344">
        <f t="shared" ref="AD75:AD76" si="8">AD80</f>
        <v>0</v>
      </c>
      <c r="AE75" s="252" t="s">
        <v>97</v>
      </c>
      <c r="AF75" s="344">
        <f t="shared" ref="AF75:AF76" si="9">AF80</f>
        <v>0</v>
      </c>
      <c r="AG75" s="252" t="s">
        <v>97</v>
      </c>
      <c r="AH75" s="344">
        <f t="shared" ref="AH75:AH76" si="10">AH80</f>
        <v>0</v>
      </c>
      <c r="AI75" s="252" t="s">
        <v>97</v>
      </c>
      <c r="AJ75" s="344">
        <v>0</v>
      </c>
      <c r="AK75" s="252" t="s">
        <v>97</v>
      </c>
      <c r="AL75" s="252" t="s">
        <v>97</v>
      </c>
      <c r="AM75" s="252" t="s">
        <v>97</v>
      </c>
      <c r="AN75" s="344">
        <f t="shared" ref="AN75:AN76" si="11">AN82</f>
        <v>0</v>
      </c>
      <c r="AO75" s="252" t="s">
        <v>97</v>
      </c>
      <c r="AP75" s="344">
        <f t="shared" ref="AP75:AP76" si="12">AP82</f>
        <v>0</v>
      </c>
      <c r="AQ75" s="252" t="s">
        <v>97</v>
      </c>
      <c r="AR75" s="344">
        <f t="shared" ref="AR75:AR76" si="13">AR82</f>
        <v>0</v>
      </c>
      <c r="AS75" s="252" t="s">
        <v>97</v>
      </c>
      <c r="AT75" s="344">
        <f t="shared" ref="AT75:AT76" si="14">AT82</f>
        <v>0</v>
      </c>
      <c r="AU75" s="252" t="s">
        <v>97</v>
      </c>
      <c r="AV75" s="344">
        <f t="shared" ref="AV75:AV76" si="15">AV82</f>
        <v>0</v>
      </c>
      <c r="AW75" s="252" t="s">
        <v>97</v>
      </c>
      <c r="AX75" s="344">
        <f t="shared" ref="AX75:AX76" si="16">AX82</f>
        <v>0</v>
      </c>
      <c r="AY75" s="252" t="s">
        <v>97</v>
      </c>
      <c r="AZ75" s="344">
        <v>0.56299999999999994</v>
      </c>
      <c r="BA75" s="344" t="s">
        <v>97</v>
      </c>
      <c r="BB75" s="244">
        <f t="shared" ref="BB75:BB81" si="17">BB82</f>
        <v>0</v>
      </c>
      <c r="BC75" s="318" t="s">
        <v>97</v>
      </c>
    </row>
    <row r="76" spans="1:55" s="246" customFormat="1" ht="31.5" customHeight="1">
      <c r="A76" s="394" t="s">
        <v>634</v>
      </c>
      <c r="B76" s="239" t="s">
        <v>876</v>
      </c>
      <c r="C76" s="217" t="s">
        <v>1021</v>
      </c>
      <c r="D76" s="344">
        <f>D81</f>
        <v>0</v>
      </c>
      <c r="E76" s="252" t="s">
        <v>97</v>
      </c>
      <c r="F76" s="344">
        <f>F81</f>
        <v>0</v>
      </c>
      <c r="G76" s="252" t="s">
        <v>97</v>
      </c>
      <c r="H76" s="344">
        <f>H81</f>
        <v>0</v>
      </c>
      <c r="I76" s="252" t="s">
        <v>97</v>
      </c>
      <c r="J76" s="344">
        <f>J81</f>
        <v>0</v>
      </c>
      <c r="K76" s="252" t="s">
        <v>97</v>
      </c>
      <c r="L76" s="344">
        <f>L81</f>
        <v>0</v>
      </c>
      <c r="M76" s="252" t="s">
        <v>97</v>
      </c>
      <c r="N76" s="344">
        <f t="shared" si="3"/>
        <v>0</v>
      </c>
      <c r="O76" s="252" t="s">
        <v>97</v>
      </c>
      <c r="P76" s="344">
        <f t="shared" si="4"/>
        <v>0</v>
      </c>
      <c r="Q76" s="252" t="s">
        <v>97</v>
      </c>
      <c r="R76" s="344">
        <f t="shared" si="5"/>
        <v>0</v>
      </c>
      <c r="S76" s="252" t="s">
        <v>97</v>
      </c>
      <c r="T76" s="344">
        <f t="shared" si="6"/>
        <v>0</v>
      </c>
      <c r="U76" s="252" t="s">
        <v>97</v>
      </c>
      <c r="V76" s="344">
        <f t="shared" ref="V76" si="18">V81</f>
        <v>0</v>
      </c>
      <c r="W76" s="252" t="s">
        <v>97</v>
      </c>
      <c r="X76" s="344">
        <v>0</v>
      </c>
      <c r="Y76" s="344">
        <f t="shared" si="0"/>
        <v>0</v>
      </c>
      <c r="Z76" s="344">
        <f t="shared" si="7"/>
        <v>0</v>
      </c>
      <c r="AA76" s="252" t="s">
        <v>97</v>
      </c>
      <c r="AB76" s="344">
        <v>0</v>
      </c>
      <c r="AC76" s="252" t="s">
        <v>97</v>
      </c>
      <c r="AD76" s="344">
        <f t="shared" si="8"/>
        <v>0</v>
      </c>
      <c r="AE76" s="252" t="s">
        <v>97</v>
      </c>
      <c r="AF76" s="344">
        <f t="shared" si="9"/>
        <v>0</v>
      </c>
      <c r="AG76" s="252" t="s">
        <v>97</v>
      </c>
      <c r="AH76" s="344">
        <f t="shared" si="10"/>
        <v>0</v>
      </c>
      <c r="AI76" s="252" t="s">
        <v>97</v>
      </c>
      <c r="AJ76" s="344">
        <v>0</v>
      </c>
      <c r="AK76" s="252" t="s">
        <v>97</v>
      </c>
      <c r="AL76" s="252" t="s">
        <v>97</v>
      </c>
      <c r="AM76" s="252" t="s">
        <v>97</v>
      </c>
      <c r="AN76" s="344">
        <f t="shared" si="11"/>
        <v>0</v>
      </c>
      <c r="AO76" s="252" t="s">
        <v>97</v>
      </c>
      <c r="AP76" s="344">
        <f t="shared" si="12"/>
        <v>0</v>
      </c>
      <c r="AQ76" s="252" t="s">
        <v>97</v>
      </c>
      <c r="AR76" s="344">
        <f t="shared" si="13"/>
        <v>0</v>
      </c>
      <c r="AS76" s="252" t="s">
        <v>97</v>
      </c>
      <c r="AT76" s="344">
        <f t="shared" si="14"/>
        <v>0</v>
      </c>
      <c r="AU76" s="252" t="s">
        <v>97</v>
      </c>
      <c r="AV76" s="344">
        <f t="shared" si="15"/>
        <v>0</v>
      </c>
      <c r="AW76" s="252" t="s">
        <v>97</v>
      </c>
      <c r="AX76" s="344">
        <f t="shared" si="16"/>
        <v>0</v>
      </c>
      <c r="AY76" s="252" t="s">
        <v>97</v>
      </c>
      <c r="AZ76" s="344">
        <v>0.1817</v>
      </c>
      <c r="BA76" s="344" t="s">
        <v>97</v>
      </c>
      <c r="BB76" s="244">
        <f t="shared" si="17"/>
        <v>0</v>
      </c>
      <c r="BC76" s="318" t="s">
        <v>97</v>
      </c>
    </row>
    <row r="77" spans="1:55" s="246" customFormat="1" ht="39" customHeight="1">
      <c r="A77" s="394" t="s">
        <v>635</v>
      </c>
      <c r="B77" s="239" t="s">
        <v>880</v>
      </c>
      <c r="C77" s="217" t="s">
        <v>1022</v>
      </c>
      <c r="D77" s="344">
        <f>D82</f>
        <v>0</v>
      </c>
      <c r="E77" s="252" t="s">
        <v>97</v>
      </c>
      <c r="F77" s="344">
        <f>F82</f>
        <v>0</v>
      </c>
      <c r="G77" s="252" t="s">
        <v>97</v>
      </c>
      <c r="H77" s="344">
        <f>H82</f>
        <v>0</v>
      </c>
      <c r="I77" s="252" t="s">
        <v>97</v>
      </c>
      <c r="J77" s="344">
        <f>J82</f>
        <v>0</v>
      </c>
      <c r="K77" s="252" t="s">
        <v>97</v>
      </c>
      <c r="L77" s="344">
        <f>L82</f>
        <v>0</v>
      </c>
      <c r="M77" s="252" t="s">
        <v>97</v>
      </c>
      <c r="N77" s="344">
        <f>N82</f>
        <v>0</v>
      </c>
      <c r="O77" s="252" t="s">
        <v>97</v>
      </c>
      <c r="P77" s="344">
        <f>P82</f>
        <v>0</v>
      </c>
      <c r="Q77" s="252" t="s">
        <v>97</v>
      </c>
      <c r="R77" s="344">
        <f>R82</f>
        <v>0</v>
      </c>
      <c r="S77" s="252" t="s">
        <v>97</v>
      </c>
      <c r="T77" s="344">
        <f>T82</f>
        <v>0</v>
      </c>
      <c r="U77" s="252" t="s">
        <v>97</v>
      </c>
      <c r="V77" s="344">
        <f>V82</f>
        <v>0</v>
      </c>
      <c r="W77" s="252" t="s">
        <v>97</v>
      </c>
      <c r="X77" s="344">
        <v>0</v>
      </c>
      <c r="Y77" s="344">
        <f t="shared" si="0"/>
        <v>0</v>
      </c>
      <c r="Z77" s="344">
        <f>Z82</f>
        <v>0</v>
      </c>
      <c r="AA77" s="252" t="s">
        <v>97</v>
      </c>
      <c r="AB77" s="344">
        <v>0</v>
      </c>
      <c r="AC77" s="252" t="s">
        <v>97</v>
      </c>
      <c r="AD77" s="344">
        <f>AD82</f>
        <v>0</v>
      </c>
      <c r="AE77" s="252" t="s">
        <v>97</v>
      </c>
      <c r="AF77" s="344">
        <f>AF82</f>
        <v>0</v>
      </c>
      <c r="AG77" s="252" t="s">
        <v>97</v>
      </c>
      <c r="AH77" s="344">
        <f>AH82</f>
        <v>0</v>
      </c>
      <c r="AI77" s="252" t="s">
        <v>97</v>
      </c>
      <c r="AJ77" s="344">
        <v>0</v>
      </c>
      <c r="AK77" s="252" t="s">
        <v>97</v>
      </c>
      <c r="AL77" s="252" t="s">
        <v>97</v>
      </c>
      <c r="AM77" s="252" t="s">
        <v>97</v>
      </c>
      <c r="AN77" s="344">
        <f>AN82</f>
        <v>0</v>
      </c>
      <c r="AO77" s="252" t="s">
        <v>97</v>
      </c>
      <c r="AP77" s="344">
        <f>AP82</f>
        <v>0</v>
      </c>
      <c r="AQ77" s="252" t="s">
        <v>97</v>
      </c>
      <c r="AR77" s="344">
        <f>AR82</f>
        <v>0</v>
      </c>
      <c r="AS77" s="252" t="s">
        <v>97</v>
      </c>
      <c r="AT77" s="344">
        <f>AT82</f>
        <v>0</v>
      </c>
      <c r="AU77" s="252" t="s">
        <v>97</v>
      </c>
      <c r="AV77" s="344">
        <f>AV82</f>
        <v>0</v>
      </c>
      <c r="AW77" s="252" t="s">
        <v>97</v>
      </c>
      <c r="AX77" s="344">
        <f>AX82</f>
        <v>0</v>
      </c>
      <c r="AY77" s="252" t="s">
        <v>97</v>
      </c>
      <c r="AZ77" s="344">
        <v>0.53400000000000003</v>
      </c>
      <c r="BA77" s="344" t="s">
        <v>97</v>
      </c>
      <c r="BB77" s="244">
        <f t="shared" si="17"/>
        <v>0</v>
      </c>
      <c r="BC77" s="318" t="s">
        <v>97</v>
      </c>
    </row>
    <row r="78" spans="1:55" s="246" customFormat="1" ht="39" customHeight="1">
      <c r="A78" s="215" t="s">
        <v>813</v>
      </c>
      <c r="B78" s="239" t="s">
        <v>880</v>
      </c>
      <c r="C78" s="217" t="s">
        <v>1023</v>
      </c>
      <c r="D78" s="344">
        <f>D83</f>
        <v>0</v>
      </c>
      <c r="E78" s="252" t="s">
        <v>97</v>
      </c>
      <c r="F78" s="344">
        <f>F83</f>
        <v>0</v>
      </c>
      <c r="G78" s="252" t="s">
        <v>97</v>
      </c>
      <c r="H78" s="344">
        <f>H83</f>
        <v>0</v>
      </c>
      <c r="I78" s="252" t="s">
        <v>97</v>
      </c>
      <c r="J78" s="344">
        <f>J83</f>
        <v>0</v>
      </c>
      <c r="K78" s="252" t="s">
        <v>97</v>
      </c>
      <c r="L78" s="344">
        <f>L83</f>
        <v>0</v>
      </c>
      <c r="M78" s="252" t="s">
        <v>97</v>
      </c>
      <c r="N78" s="344">
        <f>N83</f>
        <v>0</v>
      </c>
      <c r="O78" s="252" t="s">
        <v>97</v>
      </c>
      <c r="P78" s="344">
        <f>P83</f>
        <v>0</v>
      </c>
      <c r="Q78" s="252" t="s">
        <v>97</v>
      </c>
      <c r="R78" s="344">
        <f>R83</f>
        <v>0</v>
      </c>
      <c r="S78" s="252" t="s">
        <v>97</v>
      </c>
      <c r="T78" s="344">
        <f>T83</f>
        <v>0</v>
      </c>
      <c r="U78" s="252" t="s">
        <v>97</v>
      </c>
      <c r="V78" s="344">
        <f>V83</f>
        <v>0</v>
      </c>
      <c r="W78" s="252" t="s">
        <v>97</v>
      </c>
      <c r="X78" s="344">
        <v>0</v>
      </c>
      <c r="Y78" s="344">
        <f t="shared" si="0"/>
        <v>0</v>
      </c>
      <c r="Z78" s="344">
        <f>Z83</f>
        <v>0</v>
      </c>
      <c r="AA78" s="252" t="s">
        <v>97</v>
      </c>
      <c r="AB78" s="344">
        <v>0</v>
      </c>
      <c r="AC78" s="252" t="s">
        <v>97</v>
      </c>
      <c r="AD78" s="344">
        <f>AD83</f>
        <v>0</v>
      </c>
      <c r="AE78" s="252" t="s">
        <v>97</v>
      </c>
      <c r="AF78" s="344">
        <f>AF83</f>
        <v>0</v>
      </c>
      <c r="AG78" s="252" t="s">
        <v>97</v>
      </c>
      <c r="AH78" s="344">
        <f>AH83</f>
        <v>0</v>
      </c>
      <c r="AI78" s="252" t="s">
        <v>97</v>
      </c>
      <c r="AJ78" s="344">
        <v>0</v>
      </c>
      <c r="AK78" s="252" t="s">
        <v>97</v>
      </c>
      <c r="AL78" s="252" t="s">
        <v>97</v>
      </c>
      <c r="AM78" s="252" t="s">
        <v>97</v>
      </c>
      <c r="AN78" s="344">
        <f>AN83</f>
        <v>0</v>
      </c>
      <c r="AO78" s="252" t="s">
        <v>97</v>
      </c>
      <c r="AP78" s="344">
        <f>AP83</f>
        <v>0</v>
      </c>
      <c r="AQ78" s="252" t="s">
        <v>97</v>
      </c>
      <c r="AR78" s="344">
        <f>AR83</f>
        <v>0</v>
      </c>
      <c r="AS78" s="252" t="s">
        <v>97</v>
      </c>
      <c r="AT78" s="344">
        <f>AT83</f>
        <v>0</v>
      </c>
      <c r="AU78" s="252" t="s">
        <v>97</v>
      </c>
      <c r="AV78" s="344">
        <f>AV83</f>
        <v>0</v>
      </c>
      <c r="AW78" s="252" t="s">
        <v>97</v>
      </c>
      <c r="AX78" s="344">
        <f>AX83</f>
        <v>0</v>
      </c>
      <c r="AY78" s="252" t="s">
        <v>97</v>
      </c>
      <c r="AZ78" s="344">
        <v>0.17030000000000001</v>
      </c>
      <c r="BA78" s="344" t="s">
        <v>97</v>
      </c>
      <c r="BB78" s="244">
        <f t="shared" si="17"/>
        <v>0</v>
      </c>
      <c r="BC78" s="318" t="s">
        <v>97</v>
      </c>
    </row>
    <row r="79" spans="1:55" s="246" customFormat="1" ht="31.5">
      <c r="A79" s="393" t="s">
        <v>189</v>
      </c>
      <c r="B79" s="320" t="s">
        <v>190</v>
      </c>
      <c r="C79" s="252" t="s">
        <v>97</v>
      </c>
      <c r="D79" s="493">
        <v>0</v>
      </c>
      <c r="E79" s="494" t="s">
        <v>97</v>
      </c>
      <c r="F79" s="493">
        <v>0</v>
      </c>
      <c r="G79" s="494" t="s">
        <v>97</v>
      </c>
      <c r="H79" s="493">
        <v>0</v>
      </c>
      <c r="I79" s="494" t="s">
        <v>97</v>
      </c>
      <c r="J79" s="493">
        <v>0</v>
      </c>
      <c r="K79" s="494" t="s">
        <v>97</v>
      </c>
      <c r="L79" s="493">
        <v>0</v>
      </c>
      <c r="M79" s="494" t="s">
        <v>97</v>
      </c>
      <c r="N79" s="493">
        <v>0</v>
      </c>
      <c r="O79" s="494" t="s">
        <v>97</v>
      </c>
      <c r="P79" s="493">
        <v>0</v>
      </c>
      <c r="Q79" s="494" t="s">
        <v>97</v>
      </c>
      <c r="R79" s="493">
        <v>0</v>
      </c>
      <c r="S79" s="494" t="s">
        <v>97</v>
      </c>
      <c r="T79" s="493">
        <v>0</v>
      </c>
      <c r="U79" s="494" t="s">
        <v>97</v>
      </c>
      <c r="V79" s="493">
        <v>0</v>
      </c>
      <c r="W79" s="494" t="s">
        <v>97</v>
      </c>
      <c r="X79" s="493">
        <v>0</v>
      </c>
      <c r="Y79" s="344">
        <f t="shared" si="0"/>
        <v>0</v>
      </c>
      <c r="Z79" s="493">
        <v>0</v>
      </c>
      <c r="AA79" s="494" t="s">
        <v>97</v>
      </c>
      <c r="AB79" s="493">
        <v>0</v>
      </c>
      <c r="AC79" s="494" t="s">
        <v>97</v>
      </c>
      <c r="AD79" s="493">
        <v>0</v>
      </c>
      <c r="AE79" s="494" t="s">
        <v>97</v>
      </c>
      <c r="AF79" s="493">
        <v>0</v>
      </c>
      <c r="AG79" s="494" t="s">
        <v>97</v>
      </c>
      <c r="AH79" s="493">
        <v>0</v>
      </c>
      <c r="AI79" s="494" t="s">
        <v>97</v>
      </c>
      <c r="AJ79" s="493">
        <v>0</v>
      </c>
      <c r="AK79" s="494" t="s">
        <v>97</v>
      </c>
      <c r="AL79" s="494" t="s">
        <v>97</v>
      </c>
      <c r="AM79" s="494" t="s">
        <v>97</v>
      </c>
      <c r="AN79" s="493">
        <v>0</v>
      </c>
      <c r="AO79" s="494" t="s">
        <v>97</v>
      </c>
      <c r="AP79" s="493">
        <v>0</v>
      </c>
      <c r="AQ79" s="494" t="s">
        <v>97</v>
      </c>
      <c r="AR79" s="493">
        <v>0</v>
      </c>
      <c r="AS79" s="494" t="s">
        <v>97</v>
      </c>
      <c r="AT79" s="493">
        <v>0</v>
      </c>
      <c r="AU79" s="494" t="s">
        <v>97</v>
      </c>
      <c r="AV79" s="493">
        <v>0</v>
      </c>
      <c r="AW79" s="494" t="s">
        <v>97</v>
      </c>
      <c r="AX79" s="493">
        <v>0</v>
      </c>
      <c r="AY79" s="494" t="s">
        <v>97</v>
      </c>
      <c r="AZ79" s="493">
        <v>0</v>
      </c>
      <c r="BA79" s="344" t="s">
        <v>97</v>
      </c>
      <c r="BB79" s="244">
        <f t="shared" si="17"/>
        <v>0</v>
      </c>
      <c r="BC79" s="318" t="s">
        <v>97</v>
      </c>
    </row>
    <row r="80" spans="1:55" s="527" customFormat="1" ht="19.350000000000001" customHeight="1">
      <c r="A80" s="422" t="s">
        <v>191</v>
      </c>
      <c r="B80" s="424" t="s">
        <v>192</v>
      </c>
      <c r="C80" s="481" t="s">
        <v>97</v>
      </c>
      <c r="D80" s="524">
        <v>0</v>
      </c>
      <c r="E80" s="525" t="s">
        <v>97</v>
      </c>
      <c r="F80" s="524">
        <v>0</v>
      </c>
      <c r="G80" s="525" t="s">
        <v>97</v>
      </c>
      <c r="H80" s="524">
        <v>0</v>
      </c>
      <c r="I80" s="525" t="s">
        <v>97</v>
      </c>
      <c r="J80" s="524">
        <v>0</v>
      </c>
      <c r="K80" s="525" t="s">
        <v>97</v>
      </c>
      <c r="L80" s="524">
        <v>0</v>
      </c>
      <c r="M80" s="525" t="s">
        <v>97</v>
      </c>
      <c r="N80" s="524">
        <v>0</v>
      </c>
      <c r="O80" s="525" t="s">
        <v>97</v>
      </c>
      <c r="P80" s="524">
        <v>0</v>
      </c>
      <c r="Q80" s="525" t="s">
        <v>97</v>
      </c>
      <c r="R80" s="524">
        <v>0</v>
      </c>
      <c r="S80" s="525" t="s">
        <v>97</v>
      </c>
      <c r="T80" s="524">
        <v>0</v>
      </c>
      <c r="U80" s="525" t="s">
        <v>97</v>
      </c>
      <c r="V80" s="524">
        <v>0</v>
      </c>
      <c r="W80" s="525" t="s">
        <v>97</v>
      </c>
      <c r="X80" s="524">
        <v>0</v>
      </c>
      <c r="Y80" s="344">
        <f t="shared" si="0"/>
        <v>0</v>
      </c>
      <c r="Z80" s="524">
        <v>0</v>
      </c>
      <c r="AA80" s="525" t="s">
        <v>97</v>
      </c>
      <c r="AB80" s="524">
        <v>0</v>
      </c>
      <c r="AC80" s="525" t="s">
        <v>97</v>
      </c>
      <c r="AD80" s="524">
        <v>0</v>
      </c>
      <c r="AE80" s="525" t="s">
        <v>97</v>
      </c>
      <c r="AF80" s="524">
        <v>0</v>
      </c>
      <c r="AG80" s="525" t="s">
        <v>97</v>
      </c>
      <c r="AH80" s="524">
        <v>0</v>
      </c>
      <c r="AI80" s="525" t="s">
        <v>97</v>
      </c>
      <c r="AJ80" s="524">
        <v>0</v>
      </c>
      <c r="AK80" s="525" t="s">
        <v>97</v>
      </c>
      <c r="AL80" s="525" t="s">
        <v>97</v>
      </c>
      <c r="AM80" s="525" t="s">
        <v>97</v>
      </c>
      <c r="AN80" s="524">
        <v>0</v>
      </c>
      <c r="AO80" s="525" t="s">
        <v>97</v>
      </c>
      <c r="AP80" s="524">
        <v>0</v>
      </c>
      <c r="AQ80" s="525" t="s">
        <v>97</v>
      </c>
      <c r="AR80" s="524">
        <v>0</v>
      </c>
      <c r="AS80" s="525" t="s">
        <v>97</v>
      </c>
      <c r="AT80" s="524">
        <v>0</v>
      </c>
      <c r="AU80" s="525" t="s">
        <v>97</v>
      </c>
      <c r="AV80" s="524">
        <v>0</v>
      </c>
      <c r="AW80" s="525" t="s">
        <v>97</v>
      </c>
      <c r="AX80" s="524">
        <v>0</v>
      </c>
      <c r="AY80" s="525" t="s">
        <v>97</v>
      </c>
      <c r="AZ80" s="526">
        <f>AZ81</f>
        <v>1.095</v>
      </c>
      <c r="BA80" s="344" t="s">
        <v>97</v>
      </c>
      <c r="BB80" s="244">
        <f t="shared" si="17"/>
        <v>0</v>
      </c>
      <c r="BC80" s="318" t="s">
        <v>97</v>
      </c>
    </row>
    <row r="81" spans="1:55" s="553" customFormat="1" ht="24.75" customHeight="1">
      <c r="A81" s="238" t="s">
        <v>636</v>
      </c>
      <c r="B81" s="239" t="s">
        <v>935</v>
      </c>
      <c r="C81" s="217" t="s">
        <v>1024</v>
      </c>
      <c r="D81" s="495">
        <v>0</v>
      </c>
      <c r="E81" s="496" t="s">
        <v>97</v>
      </c>
      <c r="F81" s="495">
        <v>0</v>
      </c>
      <c r="G81" s="496" t="s">
        <v>97</v>
      </c>
      <c r="H81" s="495">
        <v>0</v>
      </c>
      <c r="I81" s="496" t="s">
        <v>97</v>
      </c>
      <c r="J81" s="495">
        <v>0</v>
      </c>
      <c r="K81" s="496" t="s">
        <v>97</v>
      </c>
      <c r="L81" s="495">
        <v>0</v>
      </c>
      <c r="M81" s="496" t="s">
        <v>97</v>
      </c>
      <c r="N81" s="495">
        <v>0</v>
      </c>
      <c r="O81" s="496" t="s">
        <v>97</v>
      </c>
      <c r="P81" s="495">
        <v>0</v>
      </c>
      <c r="Q81" s="496" t="s">
        <v>97</v>
      </c>
      <c r="R81" s="495">
        <v>0</v>
      </c>
      <c r="S81" s="496" t="s">
        <v>97</v>
      </c>
      <c r="T81" s="495">
        <v>0</v>
      </c>
      <c r="U81" s="496" t="s">
        <v>97</v>
      </c>
      <c r="V81" s="495">
        <v>0</v>
      </c>
      <c r="W81" s="496" t="s">
        <v>97</v>
      </c>
      <c r="X81" s="495">
        <v>0</v>
      </c>
      <c r="Y81" s="344">
        <f t="shared" si="0"/>
        <v>0</v>
      </c>
      <c r="Z81" s="495">
        <v>0</v>
      </c>
      <c r="AA81" s="496" t="s">
        <v>97</v>
      </c>
      <c r="AB81" s="495">
        <v>0</v>
      </c>
      <c r="AC81" s="496" t="s">
        <v>97</v>
      </c>
      <c r="AD81" s="495">
        <v>0</v>
      </c>
      <c r="AE81" s="496" t="s">
        <v>97</v>
      </c>
      <c r="AF81" s="495">
        <v>0</v>
      </c>
      <c r="AG81" s="496" t="s">
        <v>97</v>
      </c>
      <c r="AH81" s="495">
        <v>0</v>
      </c>
      <c r="AI81" s="496" t="s">
        <v>97</v>
      </c>
      <c r="AJ81" s="495">
        <v>0</v>
      </c>
      <c r="AK81" s="496" t="s">
        <v>97</v>
      </c>
      <c r="AL81" s="496" t="s">
        <v>97</v>
      </c>
      <c r="AM81" s="496" t="s">
        <v>97</v>
      </c>
      <c r="AN81" s="495">
        <v>0</v>
      </c>
      <c r="AO81" s="496" t="s">
        <v>97</v>
      </c>
      <c r="AP81" s="495">
        <v>0</v>
      </c>
      <c r="AQ81" s="496" t="s">
        <v>97</v>
      </c>
      <c r="AR81" s="495">
        <v>0</v>
      </c>
      <c r="AS81" s="496" t="s">
        <v>97</v>
      </c>
      <c r="AT81" s="495">
        <v>0</v>
      </c>
      <c r="AU81" s="496" t="s">
        <v>97</v>
      </c>
      <c r="AV81" s="495">
        <v>0</v>
      </c>
      <c r="AW81" s="496" t="s">
        <v>97</v>
      </c>
      <c r="AX81" s="495">
        <v>0</v>
      </c>
      <c r="AY81" s="496" t="s">
        <v>97</v>
      </c>
      <c r="AZ81" s="551">
        <v>1.095</v>
      </c>
      <c r="BA81" s="344" t="s">
        <v>97</v>
      </c>
      <c r="BB81" s="244">
        <f t="shared" si="17"/>
        <v>0</v>
      </c>
      <c r="BC81" s="318" t="s">
        <v>97</v>
      </c>
    </row>
    <row r="82" spans="1:55" s="246" customFormat="1" ht="48" customHeight="1"/>
    <row r="83" spans="1:55" s="246" customFormat="1" ht="31.5" customHeight="1"/>
    <row r="84" spans="1:55" s="246" customFormat="1" ht="31.5" customHeight="1"/>
    <row r="85" spans="1:55" s="246" customFormat="1" ht="31.5" customHeight="1"/>
    <row r="86" spans="1:55" s="246" customFormat="1" ht="31.5" customHeight="1"/>
    <row r="87" spans="1:55" s="246" customFormat="1" ht="31.5" customHeight="1"/>
    <row r="88" spans="1:55" s="246" customFormat="1" ht="61.5" customHeight="1"/>
    <row r="89" spans="1:55" s="246" customFormat="1" ht="48.75" customHeight="1"/>
    <row r="90" spans="1:55" s="246" customFormat="1" ht="48" customHeight="1"/>
    <row r="91" spans="1:55" s="246" customFormat="1" ht="32.25" customHeight="1"/>
    <row r="92" spans="1:55" s="246" customFormat="1" ht="32.25" customHeight="1"/>
    <row r="93" spans="1:55" s="246" customFormat="1" ht="32.25" customHeight="1"/>
    <row r="94" spans="1:55" s="246" customFormat="1" ht="32.25" customHeight="1"/>
    <row r="95" spans="1:55" s="246" customFormat="1" ht="32.25" customHeight="1"/>
    <row r="96" spans="1:55" ht="48" customHeight="1"/>
    <row r="97" ht="47.25" customHeight="1"/>
    <row r="98" ht="32.25" customHeight="1"/>
    <row r="102" ht="18" customHeight="1"/>
    <row r="105" ht="30.75" customHeight="1"/>
    <row r="107" ht="33.75" customHeight="1"/>
  </sheetData>
  <sheetProtection selectLockedCells="1" selectUnlockedCells="1"/>
  <mergeCells count="57">
    <mergeCell ref="BB17:BC17"/>
    <mergeCell ref="D19:U19"/>
    <mergeCell ref="V19:AE19"/>
    <mergeCell ref="D20:E20"/>
    <mergeCell ref="F20:G20"/>
    <mergeCell ref="H20:I20"/>
    <mergeCell ref="J20:K20"/>
    <mergeCell ref="L20:M20"/>
    <mergeCell ref="N20:O20"/>
    <mergeCell ref="V20:W20"/>
    <mergeCell ref="AP17:AQ17"/>
    <mergeCell ref="AR17:AS17"/>
    <mergeCell ref="AT17:AU17"/>
    <mergeCell ref="AB17:AC17"/>
    <mergeCell ref="AD17:AE17"/>
    <mergeCell ref="AF17:AG17"/>
    <mergeCell ref="X20:Y20"/>
    <mergeCell ref="Z20:AA20"/>
    <mergeCell ref="AB20:AC20"/>
    <mergeCell ref="R17:S17"/>
    <mergeCell ref="T17:U17"/>
    <mergeCell ref="V17:W17"/>
    <mergeCell ref="X17:Y17"/>
    <mergeCell ref="Z17:AA17"/>
    <mergeCell ref="AH16:AM16"/>
    <mergeCell ref="AN16:AQ16"/>
    <mergeCell ref="AR16:AW16"/>
    <mergeCell ref="AX16:BA16"/>
    <mergeCell ref="AZ17:BA17"/>
    <mergeCell ref="AH17:AI17"/>
    <mergeCell ref="AJ17:AK17"/>
    <mergeCell ref="AL17:AM17"/>
    <mergeCell ref="AN17:AO17"/>
    <mergeCell ref="AV17:AW17"/>
    <mergeCell ref="AX17:AY17"/>
    <mergeCell ref="A10:BA10"/>
    <mergeCell ref="A12:BA12"/>
    <mergeCell ref="A13:BA13"/>
    <mergeCell ref="A14:BA14"/>
    <mergeCell ref="A15:A18"/>
    <mergeCell ref="B15:B18"/>
    <mergeCell ref="C15:C18"/>
    <mergeCell ref="D15:BC15"/>
    <mergeCell ref="D16:U16"/>
    <mergeCell ref="V16:AG16"/>
    <mergeCell ref="BB16:BC16"/>
    <mergeCell ref="D17:E17"/>
    <mergeCell ref="F17:G17"/>
    <mergeCell ref="H17:K17"/>
    <mergeCell ref="L17:O17"/>
    <mergeCell ref="P17:Q17"/>
    <mergeCell ref="A8:BA8"/>
    <mergeCell ref="W2:X2"/>
    <mergeCell ref="Y2:AD2"/>
    <mergeCell ref="A4:BA4"/>
    <mergeCell ref="A5:BA5"/>
    <mergeCell ref="A7:BA7"/>
  </mergeCells>
  <pageMargins left="0.7" right="0.7" top="0.75" bottom="0.75" header="0.51180555555555551" footer="0.51180555555555551"/>
  <pageSetup paperSize="9" scale="75"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A1:IV120"/>
  <sheetViews>
    <sheetView topLeftCell="A7" zoomScale="60" zoomScaleNormal="60" zoomScaleSheetLayoutView="70" workbookViewId="0">
      <pane xSplit="2" ySplit="9" topLeftCell="BF16" activePane="bottomRight" state="frozen"/>
      <selection activeCell="A7" sqref="A7"/>
      <selection pane="topRight" activeCell="C7" sqref="C7"/>
      <selection pane="bottomLeft" activeCell="A16" sqref="A16"/>
      <selection pane="bottomRight" activeCell="AV65" sqref="AV65:AV70"/>
    </sheetView>
  </sheetViews>
  <sheetFormatPr defaultColWidth="9.375" defaultRowHeight="15.75"/>
  <cols>
    <col min="1" max="1" width="12" style="289" customWidth="1"/>
    <col min="2" max="2" width="69.25" style="289" customWidth="1"/>
    <col min="3" max="3" width="17" style="289" customWidth="1"/>
    <col min="4" max="4" width="5.75" style="289" customWidth="1"/>
    <col min="5" max="6" width="6.25" style="289" customWidth="1"/>
    <col min="7" max="8" width="7.875" style="289" customWidth="1"/>
    <col min="9" max="9" width="10.125" style="289" customWidth="1"/>
    <col min="10" max="10" width="8.375" style="289" customWidth="1"/>
    <col min="11" max="11" width="9.875" style="289" customWidth="1"/>
    <col min="12" max="12" width="10.75" style="289" customWidth="1"/>
    <col min="13" max="13" width="8.125" style="289" customWidth="1"/>
    <col min="14" max="14" width="13.5" style="289" customWidth="1"/>
    <col min="15" max="15" width="19.25" style="289" customWidth="1"/>
    <col min="16" max="16" width="18.375" style="289" customWidth="1"/>
    <col min="17" max="17" width="14.625" style="289" customWidth="1"/>
    <col min="18" max="19" width="15.125" style="289" customWidth="1"/>
    <col min="20" max="20" width="12.25" style="289" customWidth="1"/>
    <col min="21" max="22" width="11.125" style="289" customWidth="1"/>
    <col min="23" max="23" width="11.5" style="289" customWidth="1"/>
    <col min="24" max="24" width="10.75" style="289" customWidth="1"/>
    <col min="25" max="25" width="11.5" style="289" customWidth="1"/>
    <col min="26" max="26" width="11.375" style="289" customWidth="1"/>
    <col min="27" max="27" width="10.75" style="29" customWidth="1"/>
    <col min="28" max="28" width="12.375" style="29" customWidth="1"/>
    <col min="29" max="29" width="12.75" style="29" customWidth="1"/>
    <col min="30" max="30" width="12.25" style="29" customWidth="1"/>
    <col min="31" max="31" width="10.75" style="29" customWidth="1"/>
    <col min="32" max="33" width="11.375" style="29" customWidth="1"/>
    <col min="34" max="34" width="10.625" style="29" customWidth="1"/>
    <col min="35" max="35" width="9.375" style="29" customWidth="1"/>
    <col min="36" max="37" width="10.625" style="29" customWidth="1"/>
    <col min="38" max="38" width="15.375" customWidth="1"/>
    <col min="39" max="39" width="14.625" customWidth="1"/>
    <col min="40" max="40" width="17.25" customWidth="1"/>
    <col min="41" max="41" width="14.125" customWidth="1"/>
    <col min="42" max="42" width="15.625" customWidth="1"/>
    <col min="43" max="43" width="16.5" customWidth="1"/>
    <col min="44" max="44" width="15.375" style="29" customWidth="1"/>
    <col min="45" max="45" width="14.625" style="28" customWidth="1"/>
    <col min="46" max="46" width="17.25" style="28" customWidth="1"/>
    <col min="47" max="47" width="14.125" style="28" customWidth="1"/>
    <col min="48" max="48" width="15.625" style="28" customWidth="1"/>
    <col min="49" max="49" width="16.5" style="28" customWidth="1"/>
    <col min="50" max="50" width="18" style="28" customWidth="1"/>
    <col min="51" max="51" width="13" style="28" customWidth="1"/>
    <col min="52" max="52" width="13.75" style="28" customWidth="1"/>
    <col min="53" max="53" width="13.375" style="28" customWidth="1"/>
    <col min="54" max="54" width="18.125" style="28" customWidth="1"/>
    <col min="55" max="55" width="16.25" style="289" customWidth="1"/>
    <col min="56" max="56" width="14.875" style="289" customWidth="1"/>
    <col min="57" max="57" width="13.75" style="289" customWidth="1"/>
    <col min="58" max="58" width="13" style="289" customWidth="1"/>
    <col min="59" max="59" width="16.75" style="289" customWidth="1"/>
    <col min="60" max="60" width="13" style="289" customWidth="1"/>
    <col min="61" max="61" width="15.625" style="289" customWidth="1"/>
    <col min="62" max="62" width="14.125" style="289" customWidth="1"/>
    <col min="63" max="63" width="15.125" style="289" customWidth="1"/>
    <col min="64" max="74" width="15.375" style="289" customWidth="1"/>
    <col min="75" max="75" width="13.75" style="289" customWidth="1"/>
    <col min="76" max="76" width="14.25" style="289" customWidth="1"/>
    <col min="77" max="77" width="13.875" style="289" customWidth="1"/>
    <col min="78" max="78" width="16" style="289" customWidth="1"/>
    <col min="79" max="79" width="13.25" style="289" customWidth="1"/>
    <col min="80" max="80" width="13" style="289" customWidth="1"/>
    <col min="81" max="81" width="14.625" style="289" customWidth="1"/>
    <col min="82" max="82" width="14.125" style="289" customWidth="1"/>
    <col min="83" max="83" width="16.25" style="289" customWidth="1"/>
    <col min="84" max="84" width="13.75" style="289" customWidth="1"/>
    <col min="85" max="85" width="34.875" style="289" customWidth="1"/>
    <col min="86" max="86" width="13.25" style="289" customWidth="1"/>
    <col min="87" max="87" width="13.75" style="289" customWidth="1"/>
    <col min="88" max="88" width="17" style="289" customWidth="1"/>
    <col min="89" max="89" width="13" style="289" customWidth="1"/>
    <col min="90" max="90" width="16" style="289" customWidth="1"/>
    <col min="91" max="91" width="15.375" style="28" customWidth="1"/>
    <col min="92" max="92" width="13.875" style="28" customWidth="1"/>
    <col min="93" max="93" width="14.125" style="28" customWidth="1"/>
    <col min="94" max="94" width="15.625" style="28" customWidth="1"/>
    <col min="95" max="95" width="14.25" style="28" customWidth="1"/>
    <col min="96" max="96" width="13.375" style="28" customWidth="1"/>
    <col min="97" max="16384" width="9.375" style="28"/>
  </cols>
  <sheetData>
    <row r="1" spans="1:256" ht="18.75">
      <c r="A1" s="287"/>
      <c r="B1" s="287"/>
      <c r="C1" s="287"/>
      <c r="D1" s="287"/>
      <c r="E1" s="287"/>
      <c r="F1" s="287"/>
      <c r="G1" s="287"/>
      <c r="H1" s="287"/>
      <c r="I1" s="287"/>
      <c r="J1" s="287"/>
      <c r="K1" s="287"/>
      <c r="L1" s="287"/>
      <c r="M1" s="288"/>
      <c r="N1" s="288"/>
      <c r="O1" s="288"/>
      <c r="P1" s="288"/>
      <c r="Q1" s="288"/>
      <c r="R1" s="288"/>
      <c r="S1" s="288"/>
      <c r="T1" s="288"/>
      <c r="U1" s="288"/>
      <c r="V1" s="288"/>
      <c r="W1" s="288"/>
      <c r="X1" s="288"/>
      <c r="Y1" s="288"/>
      <c r="Z1" s="288"/>
      <c r="AA1"/>
      <c r="AB1"/>
      <c r="AC1"/>
      <c r="AD1"/>
      <c r="AE1"/>
      <c r="AF1"/>
      <c r="AG1"/>
      <c r="AH1" s="31"/>
      <c r="AI1"/>
      <c r="AJ1"/>
      <c r="AK1"/>
      <c r="AR1"/>
      <c r="AS1" s="30"/>
      <c r="AT1" s="30"/>
      <c r="AU1" s="30"/>
      <c r="AV1"/>
      <c r="AW1"/>
      <c r="AX1"/>
      <c r="AY1"/>
      <c r="AZ1"/>
      <c r="BA1"/>
      <c r="BB1"/>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c r="CN1"/>
      <c r="CO1"/>
      <c r="CP1"/>
      <c r="CQ1"/>
      <c r="CR1"/>
      <c r="CS1"/>
      <c r="CT1"/>
      <c r="CU1"/>
      <c r="CV1"/>
      <c r="CW1"/>
      <c r="CX1"/>
      <c r="CY1"/>
      <c r="CZ1"/>
      <c r="DA1"/>
      <c r="DB1"/>
      <c r="DC1"/>
      <c r="DD1"/>
      <c r="DE1"/>
      <c r="DF1"/>
      <c r="DG1"/>
      <c r="DH1"/>
      <c r="DI1"/>
      <c r="DJ1"/>
      <c r="DK1" s="2" t="s">
        <v>198</v>
      </c>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75">
      <c r="A2" s="287"/>
      <c r="B2" s="287"/>
      <c r="C2" s="287"/>
      <c r="D2" s="287"/>
      <c r="E2" s="287"/>
      <c r="F2" s="287"/>
      <c r="G2" s="287"/>
      <c r="H2" s="287"/>
      <c r="I2" s="287"/>
      <c r="J2" s="287"/>
      <c r="K2" s="287"/>
      <c r="L2" s="287"/>
      <c r="M2" s="288"/>
      <c r="N2" s="288"/>
      <c r="O2" s="288"/>
      <c r="P2" s="288"/>
      <c r="Q2" s="288"/>
      <c r="R2" s="288"/>
      <c r="S2" s="288"/>
      <c r="T2" s="288"/>
      <c r="U2" s="288"/>
      <c r="V2" s="288"/>
      <c r="W2" s="288"/>
      <c r="X2" s="288"/>
      <c r="Y2" s="288"/>
      <c r="Z2" s="288"/>
      <c r="AA2"/>
      <c r="AB2"/>
      <c r="AC2"/>
      <c r="AD2"/>
      <c r="AE2"/>
      <c r="AF2"/>
      <c r="AG2"/>
      <c r="AH2" s="32"/>
      <c r="AI2"/>
      <c r="AJ2"/>
      <c r="AK2"/>
      <c r="AR2"/>
      <c r="AS2" s="30"/>
      <c r="AT2" s="30"/>
      <c r="AU2" s="30"/>
      <c r="AV2"/>
      <c r="AW2"/>
      <c r="AX2"/>
      <c r="AY2"/>
      <c r="AZ2"/>
      <c r="BA2"/>
      <c r="BB2"/>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c r="CN2"/>
      <c r="CO2"/>
      <c r="CP2"/>
      <c r="CQ2"/>
      <c r="CR2"/>
      <c r="CS2"/>
      <c r="CT2"/>
      <c r="CU2"/>
      <c r="CV2"/>
      <c r="CW2"/>
      <c r="CX2"/>
      <c r="CY2"/>
      <c r="CZ2"/>
      <c r="DA2"/>
      <c r="DB2"/>
      <c r="DC2"/>
      <c r="DD2"/>
      <c r="DE2"/>
      <c r="DF2"/>
      <c r="DG2"/>
      <c r="DH2"/>
      <c r="DI2"/>
      <c r="DJ2"/>
      <c r="DK2" s="4" t="s">
        <v>1</v>
      </c>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3.75" customHeight="1">
      <c r="A3" s="989" t="s">
        <v>818</v>
      </c>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c r="AB3" s="989"/>
      <c r="AC3" s="989"/>
      <c r="AD3" s="989"/>
      <c r="AE3" s="989"/>
      <c r="AF3" s="989"/>
      <c r="AG3" s="989"/>
      <c r="AH3" s="989"/>
      <c r="AL3" s="29"/>
      <c r="AM3" s="29"/>
      <c r="AN3" s="29"/>
      <c r="AO3" s="29"/>
      <c r="AP3" s="28"/>
      <c r="AQ3" s="28"/>
      <c r="AR3" s="28"/>
      <c r="DI3" s="986" t="s">
        <v>2</v>
      </c>
      <c r="DJ3" s="987"/>
      <c r="DK3" s="987"/>
    </row>
    <row r="4" spans="1:256" ht="19.5" customHeight="1">
      <c r="A4" s="992"/>
      <c r="B4" s="992"/>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2"/>
      <c r="AI4" s="33"/>
      <c r="AJ4" s="33"/>
      <c r="AK4" s="33"/>
      <c r="AL4" s="33"/>
      <c r="AM4" s="33"/>
      <c r="AN4" s="33"/>
      <c r="AO4" s="33"/>
      <c r="AP4" s="33"/>
      <c r="AQ4" s="33"/>
      <c r="AR4" s="33"/>
      <c r="AS4" s="33"/>
      <c r="AT4" s="33"/>
      <c r="AU4" s="33"/>
      <c r="AV4" s="33"/>
      <c r="AW4" s="33"/>
      <c r="AX4" s="33"/>
      <c r="AY4" s="33"/>
      <c r="AZ4" s="33"/>
      <c r="BA4" s="33"/>
      <c r="BB4" s="33"/>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49"/>
      <c r="CA4" s="449"/>
      <c r="CB4" s="449"/>
      <c r="CC4" s="449"/>
      <c r="CD4" s="449"/>
      <c r="CE4" s="449"/>
      <c r="CF4" s="449"/>
      <c r="CG4" s="449"/>
      <c r="DI4" s="430"/>
    </row>
    <row r="5" spans="1:256" ht="19.5" customHeight="1">
      <c r="A5" s="993" t="s">
        <v>620</v>
      </c>
      <c r="B5" s="993"/>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135"/>
      <c r="AJ5" s="135"/>
      <c r="AK5" s="135"/>
      <c r="AL5" s="135"/>
      <c r="AM5" s="136"/>
      <c r="AN5" s="136"/>
      <c r="AO5" s="136"/>
      <c r="AP5" s="136"/>
      <c r="AQ5" s="136"/>
      <c r="AR5" s="136"/>
      <c r="AS5" s="136"/>
      <c r="AT5" s="136"/>
      <c r="AU5" s="136"/>
      <c r="AV5" s="136"/>
      <c r="AW5" s="136"/>
      <c r="AX5" s="136"/>
      <c r="AY5" s="136"/>
      <c r="AZ5" s="136"/>
      <c r="BA5" s="136"/>
      <c r="BB5" s="136"/>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0"/>
      <c r="CD5" s="450"/>
      <c r="CE5" s="450"/>
      <c r="CF5" s="450"/>
      <c r="CG5" s="450"/>
    </row>
    <row r="6" spans="1:256" ht="19.5" customHeight="1">
      <c r="A6" s="994" t="s">
        <v>4</v>
      </c>
      <c r="B6" s="994"/>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c r="AE6" s="994"/>
      <c r="AF6" s="994"/>
      <c r="AG6" s="994"/>
      <c r="AH6" s="994"/>
      <c r="AI6" s="137"/>
      <c r="AJ6" s="137"/>
      <c r="AK6" s="137"/>
      <c r="AL6" s="137"/>
      <c r="AM6" s="138"/>
      <c r="AN6" s="138"/>
      <c r="AO6" s="138"/>
      <c r="AP6" s="138"/>
      <c r="AQ6" s="138"/>
      <c r="AR6" s="138"/>
      <c r="AS6" s="138"/>
      <c r="AT6" s="138"/>
      <c r="AU6" s="138"/>
      <c r="AV6" s="138"/>
      <c r="AW6" s="138"/>
      <c r="AX6" s="138"/>
      <c r="AY6" s="138"/>
      <c r="AZ6" s="138"/>
      <c r="BA6" s="138"/>
      <c r="BB6" s="138"/>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row>
    <row r="7" spans="1:256" ht="14.25" customHeight="1">
      <c r="A7" s="991"/>
      <c r="B7" s="991"/>
      <c r="C7" s="991"/>
      <c r="D7" s="991"/>
      <c r="E7" s="991"/>
      <c r="F7" s="991"/>
      <c r="G7" s="991"/>
      <c r="H7" s="991"/>
      <c r="I7" s="991"/>
      <c r="J7" s="991"/>
      <c r="K7" s="991"/>
      <c r="L7" s="991"/>
      <c r="M7" s="991"/>
      <c r="N7" s="991"/>
      <c r="O7" s="991"/>
      <c r="P7" s="991"/>
      <c r="Q7" s="991"/>
      <c r="R7" s="991"/>
      <c r="S7" s="991"/>
      <c r="T7" s="991"/>
      <c r="U7" s="991"/>
      <c r="V7" s="991"/>
      <c r="W7" s="991"/>
      <c r="X7" s="991"/>
      <c r="Y7" s="991"/>
      <c r="Z7" s="991"/>
      <c r="AA7" s="991"/>
      <c r="AB7" s="991"/>
      <c r="AC7" s="991"/>
      <c r="AD7" s="991"/>
      <c r="AE7" s="991"/>
      <c r="AF7" s="991"/>
      <c r="AG7" s="991"/>
      <c r="AH7" s="991"/>
      <c r="AL7" s="29"/>
      <c r="AM7" s="29"/>
      <c r="AN7" s="29"/>
      <c r="AO7" s="29"/>
      <c r="AP7" s="28"/>
      <c r="AQ7" s="28"/>
      <c r="AR7" s="28"/>
      <c r="CG7" s="452"/>
    </row>
    <row r="8" spans="1:256" ht="20.25" customHeight="1">
      <c r="A8" s="959" t="s">
        <v>837</v>
      </c>
      <c r="B8" s="959"/>
      <c r="C8" s="959"/>
      <c r="D8" s="959"/>
      <c r="E8" s="959"/>
      <c r="F8" s="959"/>
      <c r="G8" s="959"/>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36"/>
      <c r="AJ8" s="36"/>
      <c r="AK8" s="36"/>
      <c r="AL8" s="36"/>
      <c r="AM8" s="36"/>
      <c r="AN8" s="36"/>
      <c r="AO8" s="36"/>
      <c r="AP8" s="36"/>
      <c r="AQ8" s="36"/>
      <c r="AR8" s="36"/>
      <c r="AS8" s="36"/>
      <c r="AT8" s="36"/>
      <c r="AU8" s="36"/>
      <c r="AV8" s="36"/>
      <c r="AW8" s="36"/>
      <c r="AX8" s="36"/>
      <c r="AY8" s="36"/>
      <c r="AZ8" s="36"/>
      <c r="BA8" s="36"/>
      <c r="BB8" s="36"/>
      <c r="BC8" s="453"/>
      <c r="BD8" s="453"/>
      <c r="BE8" s="453"/>
      <c r="BF8" s="453"/>
      <c r="BG8" s="453"/>
      <c r="BH8" s="453"/>
      <c r="BI8" s="453"/>
      <c r="BJ8" s="453"/>
      <c r="BK8" s="453"/>
      <c r="BL8" s="453"/>
      <c r="BM8" s="453"/>
      <c r="BN8" s="453"/>
      <c r="BO8" s="453"/>
      <c r="BP8" s="453"/>
      <c r="BQ8" s="453"/>
      <c r="BR8" s="453"/>
      <c r="BS8" s="453"/>
      <c r="BT8" s="453"/>
      <c r="BU8" s="453"/>
      <c r="BV8" s="453"/>
      <c r="BW8" s="453"/>
      <c r="BX8" s="453"/>
      <c r="BY8" s="453"/>
      <c r="BZ8" s="453"/>
      <c r="CA8" s="453"/>
      <c r="CB8" s="453"/>
      <c r="CC8" s="453"/>
      <c r="CD8" s="453"/>
      <c r="CE8" s="453"/>
      <c r="CF8" s="453"/>
      <c r="CG8" s="453"/>
    </row>
    <row r="9" spans="1:256" ht="19.5" customHeight="1">
      <c r="A9" s="989"/>
      <c r="B9" s="989"/>
      <c r="C9" s="989"/>
      <c r="D9" s="989"/>
      <c r="E9" s="989"/>
      <c r="F9" s="989"/>
      <c r="G9" s="989"/>
      <c r="H9" s="989"/>
      <c r="I9" s="989"/>
      <c r="J9" s="989"/>
      <c r="K9" s="989"/>
      <c r="L9" s="989"/>
      <c r="M9" s="989"/>
      <c r="N9" s="989"/>
      <c r="O9" s="989"/>
      <c r="P9" s="989"/>
      <c r="Q9" s="989"/>
      <c r="R9" s="989"/>
      <c r="S9" s="989"/>
      <c r="T9" s="989"/>
      <c r="U9" s="989"/>
      <c r="V9" s="989"/>
      <c r="W9" s="989"/>
      <c r="X9" s="989"/>
      <c r="Y9" s="989"/>
      <c r="Z9" s="989"/>
      <c r="AA9" s="989"/>
      <c r="AB9" s="989"/>
      <c r="AC9" s="989"/>
      <c r="AD9" s="989"/>
      <c r="AE9" s="989"/>
      <c r="AF9" s="989"/>
      <c r="AG9" s="989"/>
      <c r="AH9" s="989"/>
      <c r="AI9" s="37"/>
      <c r="AJ9" s="37"/>
      <c r="AK9" s="37"/>
      <c r="AL9" s="37"/>
      <c r="AM9" s="37"/>
      <c r="AN9" s="37"/>
      <c r="AO9" s="37"/>
      <c r="AP9" s="37"/>
      <c r="AQ9" s="37"/>
      <c r="AR9" s="37"/>
      <c r="AS9" s="37"/>
      <c r="AT9" s="37"/>
      <c r="AU9" s="37"/>
      <c r="AV9" s="37"/>
      <c r="AW9" s="37"/>
      <c r="AX9" s="37"/>
      <c r="AY9" s="37"/>
      <c r="AZ9" s="37"/>
      <c r="BA9" s="37"/>
      <c r="BB9" s="37"/>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4"/>
      <c r="CD9" s="454"/>
      <c r="CE9" s="454"/>
      <c r="CF9" s="454"/>
      <c r="CG9" s="454"/>
    </row>
    <row r="10" spans="1:256" ht="24" customHeight="1">
      <c r="A10" s="967"/>
      <c r="B10" s="967"/>
      <c r="C10" s="967"/>
      <c r="D10" s="967"/>
      <c r="E10" s="967"/>
      <c r="F10" s="967"/>
      <c r="G10" s="967"/>
      <c r="H10" s="967"/>
      <c r="I10" s="967"/>
      <c r="J10" s="967"/>
      <c r="K10" s="967"/>
      <c r="L10" s="967"/>
      <c r="M10" s="967"/>
      <c r="N10" s="967"/>
      <c r="O10" s="967"/>
      <c r="P10" s="967"/>
      <c r="Q10" s="967"/>
      <c r="R10" s="967"/>
      <c r="S10" s="967"/>
      <c r="T10" s="967"/>
      <c r="U10" s="967"/>
      <c r="V10" s="967"/>
      <c r="W10" s="967"/>
      <c r="X10" s="967"/>
      <c r="Y10" s="967"/>
      <c r="Z10" s="967"/>
      <c r="AA10" s="967"/>
      <c r="AB10" s="967"/>
      <c r="AC10" s="967"/>
      <c r="AD10" s="967"/>
      <c r="AE10" s="967"/>
      <c r="AF10" s="967"/>
      <c r="AG10" s="967"/>
      <c r="AH10" s="967"/>
      <c r="AI10" s="8"/>
      <c r="AJ10" s="8"/>
      <c r="AK10" s="8"/>
      <c r="AL10" s="8"/>
      <c r="AM10" s="8"/>
      <c r="AN10" s="8"/>
      <c r="AO10" s="8"/>
      <c r="AP10" s="8"/>
      <c r="AQ10" s="8"/>
      <c r="AR10" s="8"/>
      <c r="AS10" s="8"/>
      <c r="AT10" s="8"/>
      <c r="AU10" s="8"/>
      <c r="AV10" s="8"/>
      <c r="AW10" s="8"/>
      <c r="AX10" s="8"/>
      <c r="AY10" s="8"/>
      <c r="AZ10" s="8"/>
      <c r="BA10" s="8"/>
      <c r="BB10" s="8"/>
      <c r="BC10" s="378"/>
      <c r="BD10" s="378"/>
      <c r="BE10" s="378"/>
      <c r="BF10" s="378"/>
      <c r="BG10" s="378"/>
      <c r="BH10" s="378"/>
      <c r="BI10" s="378"/>
      <c r="BJ10" s="378"/>
      <c r="BK10" s="378"/>
      <c r="BL10" s="378"/>
      <c r="BM10" s="378"/>
      <c r="BN10" s="378"/>
      <c r="BO10" s="378"/>
      <c r="BP10" s="378"/>
      <c r="BQ10" s="378"/>
      <c r="BR10" s="378"/>
      <c r="BS10" s="378"/>
      <c r="BT10" s="378"/>
      <c r="BU10" s="378"/>
      <c r="BV10" s="378"/>
      <c r="BW10" s="378"/>
      <c r="BX10" s="378"/>
      <c r="BY10" s="378"/>
      <c r="BZ10" s="378"/>
      <c r="CA10" s="378"/>
      <c r="CB10" s="378"/>
      <c r="CC10" s="378"/>
      <c r="CD10" s="378"/>
      <c r="CE10" s="378"/>
      <c r="CF10" s="378"/>
      <c r="CG10" s="378"/>
    </row>
    <row r="11" spans="1:256" ht="19.5" hidden="1" customHeight="1">
      <c r="A11" s="991" t="s">
        <v>199</v>
      </c>
      <c r="B11" s="991"/>
      <c r="C11" s="991"/>
      <c r="D11" s="991"/>
      <c r="E11" s="991"/>
      <c r="F11" s="991"/>
      <c r="G11" s="991"/>
      <c r="H11" s="991"/>
      <c r="I11" s="991"/>
      <c r="J11" s="991"/>
      <c r="K11" s="991"/>
      <c r="L11" s="991"/>
      <c r="M11" s="991"/>
      <c r="N11" s="991"/>
      <c r="O11" s="991"/>
      <c r="P11" s="991"/>
      <c r="Q11" s="991"/>
      <c r="R11" s="991"/>
      <c r="S11" s="991"/>
      <c r="T11" s="991"/>
      <c r="U11" s="991"/>
      <c r="V11" s="991"/>
      <c r="W11" s="991"/>
      <c r="X11" s="991"/>
      <c r="Y11" s="991"/>
      <c r="Z11" s="991"/>
      <c r="AA11" s="991"/>
      <c r="AB11" s="991"/>
      <c r="AC11" s="991"/>
      <c r="AD11" s="991"/>
      <c r="AE11" s="991"/>
      <c r="AF11" s="991"/>
      <c r="AG11" s="991"/>
      <c r="AH11" s="991"/>
      <c r="AI11" s="139"/>
      <c r="AJ11" s="139"/>
      <c r="AK11" s="139"/>
      <c r="AL11" s="139"/>
      <c r="AM11" s="139"/>
      <c r="AN11" s="139"/>
      <c r="AO11" s="139"/>
      <c r="AP11" s="139"/>
      <c r="AQ11" s="139"/>
      <c r="AR11" s="139"/>
      <c r="AS11" s="139"/>
      <c r="AT11" s="139"/>
      <c r="AU11" s="139"/>
      <c r="AV11" s="139"/>
      <c r="AW11" s="139"/>
      <c r="AX11" s="139"/>
      <c r="AY11" s="139"/>
      <c r="AZ11" s="139"/>
      <c r="BA11" s="139"/>
      <c r="BB11" s="139"/>
      <c r="BC11" s="455"/>
      <c r="BD11" s="455"/>
      <c r="BE11" s="455"/>
      <c r="BF11" s="455"/>
      <c r="BG11" s="455"/>
      <c r="BH11" s="455"/>
      <c r="BI11" s="455"/>
      <c r="BJ11" s="455"/>
      <c r="BK11" s="455"/>
      <c r="BL11" s="455"/>
      <c r="BM11" s="455"/>
      <c r="BN11" s="455"/>
      <c r="BO11" s="455"/>
      <c r="BP11" s="455"/>
      <c r="BQ11" s="455"/>
      <c r="BR11" s="455"/>
      <c r="BS11" s="455"/>
      <c r="BT11" s="455"/>
      <c r="BU11" s="455"/>
      <c r="BV11" s="455"/>
      <c r="BW11" s="455"/>
      <c r="BX11" s="455"/>
      <c r="BY11" s="455"/>
      <c r="BZ11" s="455"/>
      <c r="CA11" s="455"/>
      <c r="CB11" s="455"/>
      <c r="CC11" s="455"/>
      <c r="CD11" s="455"/>
      <c r="CE11" s="455"/>
      <c r="CF11" s="455"/>
      <c r="CG11" s="455"/>
    </row>
    <row r="12" spans="1:256" ht="19.5" customHeight="1" thickBot="1">
      <c r="AL12" s="29"/>
      <c r="AM12" s="29"/>
      <c r="AN12" s="29"/>
      <c r="AO12" s="29"/>
      <c r="AP12" s="29"/>
      <c r="AQ12" s="29"/>
      <c r="AS12" s="29"/>
      <c r="AT12" s="29"/>
      <c r="AU12" s="29"/>
      <c r="AV12" s="29"/>
      <c r="AW12" s="29"/>
      <c r="AX12" s="29"/>
      <c r="AY12" s="29"/>
      <c r="AZ12" s="29"/>
      <c r="BA12" s="29"/>
      <c r="BB12" s="29"/>
      <c r="CF12" s="456"/>
    </row>
    <row r="13" spans="1:256" ht="54" customHeight="1" thickBot="1">
      <c r="A13" s="969" t="s">
        <v>6</v>
      </c>
      <c r="B13" s="969" t="s">
        <v>7</v>
      </c>
      <c r="C13" s="990" t="s">
        <v>486</v>
      </c>
      <c r="D13" s="975" t="s">
        <v>200</v>
      </c>
      <c r="E13" s="975" t="s">
        <v>201</v>
      </c>
      <c r="F13" s="969" t="s">
        <v>202</v>
      </c>
      <c r="G13" s="969"/>
      <c r="H13" s="969" t="s">
        <v>203</v>
      </c>
      <c r="I13" s="969"/>
      <c r="J13" s="969"/>
      <c r="K13" s="969"/>
      <c r="L13" s="969"/>
      <c r="M13" s="969"/>
      <c r="N13" s="975" t="s">
        <v>204</v>
      </c>
      <c r="O13" s="970" t="s">
        <v>898</v>
      </c>
      <c r="P13" s="969" t="s">
        <v>205</v>
      </c>
      <c r="Q13" s="969"/>
      <c r="R13" s="969"/>
      <c r="S13" s="969"/>
      <c r="T13" s="969" t="s">
        <v>206</v>
      </c>
      <c r="U13" s="969"/>
      <c r="V13" s="969" t="s">
        <v>207</v>
      </c>
      <c r="W13" s="969"/>
      <c r="X13" s="969"/>
      <c r="Y13" s="970" t="s">
        <v>882</v>
      </c>
      <c r="Z13" s="969"/>
      <c r="AA13" s="969"/>
      <c r="AB13" s="969"/>
      <c r="AC13" s="969"/>
      <c r="AD13" s="969"/>
      <c r="AE13" s="969"/>
      <c r="AF13" s="969"/>
      <c r="AG13" s="969"/>
      <c r="AH13" s="971"/>
      <c r="AI13" s="982" t="s">
        <v>883</v>
      </c>
      <c r="AJ13" s="983"/>
      <c r="AK13" s="983"/>
      <c r="AL13" s="983"/>
      <c r="AM13" s="983"/>
      <c r="AN13" s="983"/>
      <c r="AO13" s="983"/>
      <c r="AP13" s="983"/>
      <c r="AQ13" s="983"/>
      <c r="AR13" s="984"/>
      <c r="AS13" s="985" t="s">
        <v>621</v>
      </c>
      <c r="AT13" s="980"/>
      <c r="AU13" s="980"/>
      <c r="AV13" s="980"/>
      <c r="AW13" s="980"/>
      <c r="AX13" s="980"/>
      <c r="AY13" s="980"/>
      <c r="AZ13" s="980"/>
      <c r="BA13" s="980"/>
      <c r="BB13" s="980"/>
      <c r="BC13" s="980"/>
      <c r="BD13" s="980"/>
      <c r="BE13" s="980"/>
      <c r="BF13" s="980"/>
      <c r="BG13" s="980"/>
      <c r="BH13" s="980"/>
      <c r="BI13" s="980"/>
      <c r="BJ13" s="980"/>
      <c r="BK13" s="980"/>
      <c r="BL13" s="980"/>
      <c r="BM13" s="980"/>
      <c r="BN13" s="980"/>
      <c r="BO13" s="980"/>
      <c r="BP13" s="980"/>
      <c r="BQ13" s="980"/>
      <c r="BR13" s="980"/>
      <c r="BS13" s="980"/>
      <c r="BT13" s="980"/>
      <c r="BU13" s="980"/>
      <c r="BV13" s="980"/>
      <c r="BW13" s="980"/>
      <c r="BX13" s="980"/>
      <c r="BY13" s="980"/>
      <c r="BZ13" s="980"/>
      <c r="CA13" s="980"/>
      <c r="CB13" s="980"/>
      <c r="CC13" s="980"/>
      <c r="CD13" s="980"/>
      <c r="CE13" s="980"/>
      <c r="CF13" s="981"/>
      <c r="CG13" s="969" t="s">
        <v>208</v>
      </c>
    </row>
    <row r="14" spans="1:256" s="510" customFormat="1" ht="55.5" customHeight="1" thickBot="1">
      <c r="A14" s="969"/>
      <c r="B14" s="969"/>
      <c r="C14" s="969"/>
      <c r="D14" s="975"/>
      <c r="E14" s="975"/>
      <c r="F14" s="969"/>
      <c r="G14" s="969"/>
      <c r="H14" s="969" t="s">
        <v>236</v>
      </c>
      <c r="I14" s="969"/>
      <c r="J14" s="969"/>
      <c r="K14" s="978" t="s">
        <v>41</v>
      </c>
      <c r="L14" s="978"/>
      <c r="M14" s="978"/>
      <c r="N14" s="975"/>
      <c r="O14" s="969"/>
      <c r="P14" s="969" t="s">
        <v>236</v>
      </c>
      <c r="Q14" s="969"/>
      <c r="R14" s="969" t="s">
        <v>41</v>
      </c>
      <c r="S14" s="969"/>
      <c r="T14" s="969"/>
      <c r="U14" s="969"/>
      <c r="V14" s="969"/>
      <c r="W14" s="969"/>
      <c r="X14" s="969"/>
      <c r="Y14" s="979" t="s">
        <v>889</v>
      </c>
      <c r="Z14" s="980"/>
      <c r="AA14" s="980"/>
      <c r="AB14" s="980"/>
      <c r="AC14" s="981"/>
      <c r="AD14" s="979" t="s">
        <v>885</v>
      </c>
      <c r="AE14" s="980"/>
      <c r="AF14" s="980"/>
      <c r="AG14" s="980"/>
      <c r="AH14" s="981"/>
      <c r="AI14" s="972" t="s">
        <v>884</v>
      </c>
      <c r="AJ14" s="973"/>
      <c r="AK14" s="973"/>
      <c r="AL14" s="973"/>
      <c r="AM14" s="973"/>
      <c r="AN14" s="972" t="s">
        <v>886</v>
      </c>
      <c r="AO14" s="973"/>
      <c r="AP14" s="973"/>
      <c r="AQ14" s="973"/>
      <c r="AR14" s="973"/>
      <c r="AS14" s="972" t="s">
        <v>888</v>
      </c>
      <c r="AT14" s="973"/>
      <c r="AU14" s="973"/>
      <c r="AV14" s="973"/>
      <c r="AW14" s="973"/>
      <c r="AX14" s="972" t="s">
        <v>887</v>
      </c>
      <c r="AY14" s="973"/>
      <c r="AZ14" s="973"/>
      <c r="BA14" s="973"/>
      <c r="BB14" s="973"/>
      <c r="BC14" s="972" t="s">
        <v>890</v>
      </c>
      <c r="BD14" s="973"/>
      <c r="BE14" s="973"/>
      <c r="BF14" s="973"/>
      <c r="BG14" s="973"/>
      <c r="BH14" s="972" t="s">
        <v>891</v>
      </c>
      <c r="BI14" s="973"/>
      <c r="BJ14" s="973"/>
      <c r="BK14" s="973"/>
      <c r="BL14" s="973"/>
      <c r="BM14" s="972" t="s">
        <v>892</v>
      </c>
      <c r="BN14" s="973"/>
      <c r="BO14" s="973"/>
      <c r="BP14" s="973"/>
      <c r="BQ14" s="973"/>
      <c r="BR14" s="972" t="s">
        <v>893</v>
      </c>
      <c r="BS14" s="973"/>
      <c r="BT14" s="973"/>
      <c r="BU14" s="973"/>
      <c r="BV14" s="973"/>
      <c r="BW14" s="969" t="s">
        <v>239</v>
      </c>
      <c r="BX14" s="969"/>
      <c r="BY14" s="969"/>
      <c r="BZ14" s="969"/>
      <c r="CA14" s="969"/>
      <c r="CB14" s="969" t="s">
        <v>622</v>
      </c>
      <c r="CC14" s="969"/>
      <c r="CD14" s="969"/>
      <c r="CE14" s="969"/>
      <c r="CF14" s="969"/>
      <c r="CG14" s="969"/>
      <c r="CH14" s="509"/>
      <c r="CI14" s="509"/>
      <c r="CJ14" s="509"/>
      <c r="CK14" s="509"/>
      <c r="CL14" s="509"/>
    </row>
    <row r="15" spans="1:256" ht="236.25" customHeight="1" thickBot="1">
      <c r="A15" s="977"/>
      <c r="B15" s="977"/>
      <c r="C15" s="977"/>
      <c r="D15" s="976"/>
      <c r="E15" s="976"/>
      <c r="F15" s="214" t="s">
        <v>241</v>
      </c>
      <c r="G15" s="218" t="s">
        <v>41</v>
      </c>
      <c r="H15" s="437" t="s">
        <v>209</v>
      </c>
      <c r="I15" s="437" t="s">
        <v>210</v>
      </c>
      <c r="J15" s="437" t="s">
        <v>211</v>
      </c>
      <c r="K15" s="437" t="s">
        <v>209</v>
      </c>
      <c r="L15" s="437" t="s">
        <v>210</v>
      </c>
      <c r="M15" s="437" t="s">
        <v>211</v>
      </c>
      <c r="N15" s="976"/>
      <c r="O15" s="977"/>
      <c r="P15" s="437" t="s">
        <v>212</v>
      </c>
      <c r="Q15" s="437" t="s">
        <v>213</v>
      </c>
      <c r="R15" s="437" t="s">
        <v>212</v>
      </c>
      <c r="S15" s="437" t="s">
        <v>213</v>
      </c>
      <c r="T15" s="214" t="s">
        <v>236</v>
      </c>
      <c r="U15" s="214" t="s">
        <v>41</v>
      </c>
      <c r="V15" s="219" t="s">
        <v>918</v>
      </c>
      <c r="W15" s="219" t="s">
        <v>842</v>
      </c>
      <c r="X15" s="219" t="s">
        <v>843</v>
      </c>
      <c r="Y15" s="437" t="s">
        <v>214</v>
      </c>
      <c r="Z15" s="437" t="s">
        <v>215</v>
      </c>
      <c r="AA15" s="210" t="s">
        <v>216</v>
      </c>
      <c r="AB15" s="214" t="s">
        <v>217</v>
      </c>
      <c r="AC15" s="214" t="s">
        <v>218</v>
      </c>
      <c r="AD15" s="210" t="s">
        <v>214</v>
      </c>
      <c r="AE15" s="210" t="s">
        <v>215</v>
      </c>
      <c r="AF15" s="210" t="s">
        <v>216</v>
      </c>
      <c r="AG15" s="214" t="s">
        <v>217</v>
      </c>
      <c r="AH15" s="214" t="s">
        <v>218</v>
      </c>
      <c r="AI15" s="210" t="s">
        <v>214</v>
      </c>
      <c r="AJ15" s="210" t="s">
        <v>215</v>
      </c>
      <c r="AK15" s="210" t="s">
        <v>216</v>
      </c>
      <c r="AL15" s="214" t="s">
        <v>217</v>
      </c>
      <c r="AM15" s="214" t="s">
        <v>218</v>
      </c>
      <c r="AN15" s="210" t="s">
        <v>214</v>
      </c>
      <c r="AO15" s="210" t="s">
        <v>215</v>
      </c>
      <c r="AP15" s="210" t="s">
        <v>216</v>
      </c>
      <c r="AQ15" s="214" t="s">
        <v>217</v>
      </c>
      <c r="AR15" s="214" t="s">
        <v>218</v>
      </c>
      <c r="AS15" s="210" t="s">
        <v>214</v>
      </c>
      <c r="AT15" s="210" t="s">
        <v>215</v>
      </c>
      <c r="AU15" s="210" t="s">
        <v>216</v>
      </c>
      <c r="AV15" s="214" t="s">
        <v>217</v>
      </c>
      <c r="AW15" s="214" t="s">
        <v>218</v>
      </c>
      <c r="AX15" s="210" t="s">
        <v>214</v>
      </c>
      <c r="AY15" s="210" t="s">
        <v>215</v>
      </c>
      <c r="AZ15" s="210" t="s">
        <v>216</v>
      </c>
      <c r="BA15" s="214" t="s">
        <v>217</v>
      </c>
      <c r="BB15" s="214" t="s">
        <v>218</v>
      </c>
      <c r="BC15" s="437" t="s">
        <v>214</v>
      </c>
      <c r="BD15" s="437" t="s">
        <v>215</v>
      </c>
      <c r="BE15" s="437" t="s">
        <v>216</v>
      </c>
      <c r="BF15" s="214" t="s">
        <v>217</v>
      </c>
      <c r="BG15" s="214" t="s">
        <v>218</v>
      </c>
      <c r="BH15" s="437" t="s">
        <v>214</v>
      </c>
      <c r="BI15" s="437" t="s">
        <v>215</v>
      </c>
      <c r="BJ15" s="437" t="s">
        <v>216</v>
      </c>
      <c r="BK15" s="214" t="s">
        <v>217</v>
      </c>
      <c r="BL15" s="214" t="s">
        <v>218</v>
      </c>
      <c r="BM15" s="501" t="s">
        <v>214</v>
      </c>
      <c r="BN15" s="501" t="s">
        <v>215</v>
      </c>
      <c r="BO15" s="501" t="s">
        <v>216</v>
      </c>
      <c r="BP15" s="214" t="s">
        <v>217</v>
      </c>
      <c r="BQ15" s="214" t="s">
        <v>218</v>
      </c>
      <c r="BR15" s="501" t="s">
        <v>214</v>
      </c>
      <c r="BS15" s="501" t="s">
        <v>215</v>
      </c>
      <c r="BT15" s="501" t="s">
        <v>216</v>
      </c>
      <c r="BU15" s="214" t="s">
        <v>217</v>
      </c>
      <c r="BV15" s="214" t="s">
        <v>218</v>
      </c>
      <c r="BW15" s="437" t="s">
        <v>214</v>
      </c>
      <c r="BX15" s="437" t="s">
        <v>215</v>
      </c>
      <c r="BY15" s="421" t="s">
        <v>216</v>
      </c>
      <c r="BZ15" s="214" t="s">
        <v>217</v>
      </c>
      <c r="CA15" s="214" t="s">
        <v>218</v>
      </c>
      <c r="CB15" s="437" t="s">
        <v>214</v>
      </c>
      <c r="CC15" s="437" t="s">
        <v>215</v>
      </c>
      <c r="CD15" s="437" t="s">
        <v>216</v>
      </c>
      <c r="CE15" s="214" t="s">
        <v>217</v>
      </c>
      <c r="CF15" s="437" t="s">
        <v>218</v>
      </c>
      <c r="CG15" s="977"/>
    </row>
    <row r="16" spans="1:256" ht="40.5" customHeight="1" thickBot="1">
      <c r="A16" s="220">
        <v>1</v>
      </c>
      <c r="B16" s="438">
        <v>2</v>
      </c>
      <c r="C16" s="438">
        <v>3</v>
      </c>
      <c r="D16" s="438">
        <v>4</v>
      </c>
      <c r="E16" s="438">
        <v>5</v>
      </c>
      <c r="F16" s="438">
        <v>6</v>
      </c>
      <c r="G16" s="438">
        <v>7</v>
      </c>
      <c r="H16" s="438">
        <v>8</v>
      </c>
      <c r="I16" s="438">
        <v>9</v>
      </c>
      <c r="J16" s="438">
        <v>10</v>
      </c>
      <c r="K16" s="438">
        <v>11</v>
      </c>
      <c r="L16" s="438">
        <v>12</v>
      </c>
      <c r="M16" s="438">
        <v>13</v>
      </c>
      <c r="N16" s="438">
        <v>14</v>
      </c>
      <c r="O16" s="438">
        <v>15</v>
      </c>
      <c r="P16" s="222" t="s">
        <v>219</v>
      </c>
      <c r="Q16" s="222" t="s">
        <v>220</v>
      </c>
      <c r="R16" s="222" t="s">
        <v>221</v>
      </c>
      <c r="S16" s="222" t="s">
        <v>222</v>
      </c>
      <c r="T16" s="223">
        <v>17</v>
      </c>
      <c r="U16" s="220">
        <v>18</v>
      </c>
      <c r="V16" s="438">
        <v>19</v>
      </c>
      <c r="W16" s="438">
        <v>20</v>
      </c>
      <c r="X16" s="438">
        <v>21</v>
      </c>
      <c r="Y16" s="438">
        <v>22</v>
      </c>
      <c r="Z16" s="438">
        <v>23</v>
      </c>
      <c r="AA16" s="221">
        <v>24</v>
      </c>
      <c r="AB16" s="221">
        <v>25</v>
      </c>
      <c r="AC16" s="221">
        <v>26</v>
      </c>
      <c r="AD16" s="221">
        <v>27</v>
      </c>
      <c r="AE16" s="221">
        <v>28</v>
      </c>
      <c r="AF16" s="221">
        <v>29</v>
      </c>
      <c r="AG16" s="221">
        <v>30</v>
      </c>
      <c r="AH16" s="221">
        <v>31</v>
      </c>
      <c r="AI16" s="857">
        <v>32</v>
      </c>
      <c r="AJ16" s="857">
        <v>33</v>
      </c>
      <c r="AK16" s="857">
        <v>34</v>
      </c>
      <c r="AL16" s="857">
        <v>35</v>
      </c>
      <c r="AM16" s="857">
        <v>36</v>
      </c>
      <c r="AN16" s="857">
        <v>37</v>
      </c>
      <c r="AO16" s="857">
        <v>38</v>
      </c>
      <c r="AP16" s="857">
        <v>39</v>
      </c>
      <c r="AQ16" s="857">
        <v>40</v>
      </c>
      <c r="AR16" s="857">
        <v>41</v>
      </c>
      <c r="AS16" s="857">
        <v>42</v>
      </c>
      <c r="AT16" s="857">
        <v>43</v>
      </c>
      <c r="AU16" s="857">
        <v>44</v>
      </c>
      <c r="AV16" s="857">
        <v>45</v>
      </c>
      <c r="AW16" s="857">
        <v>46</v>
      </c>
      <c r="AX16" s="857">
        <v>47</v>
      </c>
      <c r="AY16" s="857">
        <v>48</v>
      </c>
      <c r="AZ16" s="857">
        <v>49</v>
      </c>
      <c r="BA16" s="857">
        <v>50</v>
      </c>
      <c r="BB16" s="857">
        <v>51</v>
      </c>
      <c r="BC16" s="857">
        <v>52</v>
      </c>
      <c r="BD16" s="857">
        <v>53</v>
      </c>
      <c r="BE16" s="857">
        <v>54</v>
      </c>
      <c r="BF16" s="857">
        <v>55</v>
      </c>
      <c r="BG16" s="857">
        <v>56</v>
      </c>
      <c r="BH16" s="857">
        <v>57</v>
      </c>
      <c r="BI16" s="857">
        <v>58</v>
      </c>
      <c r="BJ16" s="857">
        <v>59</v>
      </c>
      <c r="BK16" s="857">
        <v>60</v>
      </c>
      <c r="BL16" s="857">
        <v>61</v>
      </c>
      <c r="BM16" s="857">
        <v>62</v>
      </c>
      <c r="BN16" s="857">
        <v>63</v>
      </c>
      <c r="BO16" s="857">
        <v>64</v>
      </c>
      <c r="BP16" s="857">
        <v>65</v>
      </c>
      <c r="BQ16" s="857">
        <v>66</v>
      </c>
      <c r="BR16" s="857">
        <v>67</v>
      </c>
      <c r="BS16" s="857">
        <v>68</v>
      </c>
      <c r="BT16" s="857">
        <v>69</v>
      </c>
      <c r="BU16" s="857">
        <v>70</v>
      </c>
      <c r="BV16" s="857">
        <v>71</v>
      </c>
      <c r="BW16" s="857">
        <v>72</v>
      </c>
      <c r="BX16" s="857">
        <v>73</v>
      </c>
      <c r="BY16" s="857">
        <v>74</v>
      </c>
      <c r="BZ16" s="857">
        <v>75</v>
      </c>
      <c r="CA16" s="857">
        <v>76</v>
      </c>
      <c r="CB16" s="857">
        <v>77</v>
      </c>
      <c r="CC16" s="857">
        <v>78</v>
      </c>
      <c r="CD16" s="857">
        <v>79</v>
      </c>
      <c r="CE16" s="857">
        <v>80</v>
      </c>
      <c r="CF16" s="857">
        <v>81</v>
      </c>
      <c r="CG16" s="857">
        <v>82</v>
      </c>
    </row>
    <row r="17" spans="1:90" s="420" customFormat="1" ht="38.25" customHeight="1">
      <c r="A17" s="224" t="s">
        <v>425</v>
      </c>
      <c r="B17" s="225" t="s">
        <v>96</v>
      </c>
      <c r="C17" s="417" t="s">
        <v>97</v>
      </c>
      <c r="D17" s="417" t="s">
        <v>97</v>
      </c>
      <c r="E17" s="418" t="s">
        <v>97</v>
      </c>
      <c r="F17" s="417" t="s">
        <v>97</v>
      </c>
      <c r="G17" s="417" t="s">
        <v>97</v>
      </c>
      <c r="H17" s="417" t="s">
        <v>97</v>
      </c>
      <c r="I17" s="418">
        <f>I19+I21+I23+I18</f>
        <v>77.553640000000001</v>
      </c>
      <c r="J17" s="418" t="s">
        <v>97</v>
      </c>
      <c r="K17" s="233" t="s">
        <v>97</v>
      </c>
      <c r="L17" s="233" t="s">
        <v>97</v>
      </c>
      <c r="M17" s="418" t="str">
        <f>M19</f>
        <v>нд</v>
      </c>
      <c r="N17" s="418">
        <v>0</v>
      </c>
      <c r="O17" s="418">
        <f>O21+O28</f>
        <v>0</v>
      </c>
      <c r="P17" s="418">
        <f>P19+P21+P23+P18</f>
        <v>132.75399999999999</v>
      </c>
      <c r="Q17" s="418">
        <f>Q19+Q21+Q23+Q18</f>
        <v>162.93899999999999</v>
      </c>
      <c r="R17" s="308" t="s">
        <v>97</v>
      </c>
      <c r="S17" s="233" t="s">
        <v>97</v>
      </c>
      <c r="T17" s="418">
        <f>T19+T21+T23+T18</f>
        <v>77.553540000000012</v>
      </c>
      <c r="U17" s="308" t="str">
        <f>R17</f>
        <v>нд</v>
      </c>
      <c r="V17" s="418">
        <f>V19+V21+V23+V18</f>
        <v>77.553539999999998</v>
      </c>
      <c r="W17" s="418">
        <f>W19+W21+W23+W18</f>
        <v>77.553539999999998</v>
      </c>
      <c r="X17" s="418" t="s">
        <v>97</v>
      </c>
      <c r="Y17" s="418">
        <f>AB17</f>
        <v>15.992150000000002</v>
      </c>
      <c r="Z17" s="418">
        <v>0</v>
      </c>
      <c r="AA17" s="418">
        <v>0</v>
      </c>
      <c r="AB17" s="418">
        <f>AB19+AB21+AB23</f>
        <v>15.992150000000002</v>
      </c>
      <c r="AC17" s="418">
        <v>0</v>
      </c>
      <c r="AD17" s="418" t="s">
        <v>97</v>
      </c>
      <c r="AE17" s="418" t="s">
        <v>97</v>
      </c>
      <c r="AF17" s="418" t="s">
        <v>97</v>
      </c>
      <c r="AG17" s="418" t="s">
        <v>97</v>
      </c>
      <c r="AH17" s="418" t="s">
        <v>97</v>
      </c>
      <c r="AI17" s="418">
        <f>AL17</f>
        <v>17.063000000000002</v>
      </c>
      <c r="AJ17" s="418">
        <v>0</v>
      </c>
      <c r="AK17" s="418">
        <v>0</v>
      </c>
      <c r="AL17" s="418">
        <f>AL19+AL21+AL23</f>
        <v>17.063000000000002</v>
      </c>
      <c r="AM17" s="418">
        <v>0</v>
      </c>
      <c r="AN17" s="418" t="s">
        <v>97</v>
      </c>
      <c r="AO17" s="418" t="s">
        <v>97</v>
      </c>
      <c r="AP17" s="418" t="s">
        <v>97</v>
      </c>
      <c r="AQ17" s="418" t="s">
        <v>97</v>
      </c>
      <c r="AR17" s="418" t="s">
        <v>97</v>
      </c>
      <c r="AS17" s="418">
        <f>AV17</f>
        <v>14.7494</v>
      </c>
      <c r="AT17" s="418">
        <f t="shared" ref="AT17:AU17" si="0">AT19+AT21+AT23</f>
        <v>0</v>
      </c>
      <c r="AU17" s="418">
        <f t="shared" si="0"/>
        <v>0</v>
      </c>
      <c r="AV17" s="418">
        <f>AV19+AV21+AV23</f>
        <v>14.7494</v>
      </c>
      <c r="AW17" s="418" t="s">
        <v>97</v>
      </c>
      <c r="AX17" s="418" t="s">
        <v>97</v>
      </c>
      <c r="AY17" s="418" t="s">
        <v>97</v>
      </c>
      <c r="AZ17" s="418" t="s">
        <v>97</v>
      </c>
      <c r="BA17" s="418" t="s">
        <v>97</v>
      </c>
      <c r="BB17" s="418" t="s">
        <v>97</v>
      </c>
      <c r="BC17" s="418">
        <f>BC19+BC21+BC23+BC18</f>
        <v>14.553800000000003</v>
      </c>
      <c r="BD17" s="418">
        <f t="shared" ref="BD17:BE17" si="1">BD19+BD21+BD23</f>
        <v>0</v>
      </c>
      <c r="BE17" s="418">
        <f t="shared" si="1"/>
        <v>0</v>
      </c>
      <c r="BF17" s="418">
        <f>BF19+BF21+BF23+BF18</f>
        <v>14.553800000000003</v>
      </c>
      <c r="BG17" s="418">
        <f t="shared" ref="BG17:BQ17" si="2">BG19+BG21+BG23+BG18</f>
        <v>0</v>
      </c>
      <c r="BH17" s="234" t="str">
        <f t="shared" ref="BG17:BQ18" si="3">BH23</f>
        <v>нд</v>
      </c>
      <c r="BI17" s="234" t="str">
        <f t="shared" si="3"/>
        <v>нд</v>
      </c>
      <c r="BJ17" s="234" t="str">
        <f t="shared" si="3"/>
        <v>нд</v>
      </c>
      <c r="BK17" s="234" t="str">
        <f t="shared" si="3"/>
        <v>нд</v>
      </c>
      <c r="BL17" s="234" t="str">
        <f t="shared" si="3"/>
        <v>нд</v>
      </c>
      <c r="BM17" s="418">
        <f t="shared" si="2"/>
        <v>15.195500000000001</v>
      </c>
      <c r="BN17" s="234">
        <f t="shared" si="3"/>
        <v>0</v>
      </c>
      <c r="BO17" s="234">
        <f t="shared" si="3"/>
        <v>0</v>
      </c>
      <c r="BP17" s="418">
        <f t="shared" si="2"/>
        <v>15.195500000000001</v>
      </c>
      <c r="BQ17" s="418">
        <f t="shared" si="2"/>
        <v>0</v>
      </c>
      <c r="BR17" s="418" t="s">
        <v>97</v>
      </c>
      <c r="BS17" s="418" t="s">
        <v>97</v>
      </c>
      <c r="BT17" s="418" t="s">
        <v>97</v>
      </c>
      <c r="BU17" s="418" t="s">
        <v>97</v>
      </c>
      <c r="BV17" s="418" t="s">
        <v>97</v>
      </c>
      <c r="BW17" s="418">
        <f>Y17+AI17+AS17+BC17+BM17</f>
        <v>77.553850000000011</v>
      </c>
      <c r="BX17" s="418">
        <f t="shared" ref="BX17:BZ32" si="4">Z17+AJ17+AT17+BD17+BN17</f>
        <v>0</v>
      </c>
      <c r="BY17" s="418">
        <f t="shared" si="4"/>
        <v>0</v>
      </c>
      <c r="BZ17" s="418">
        <f>AB17+AL17+AV17+BF17+BP17</f>
        <v>77.553850000000011</v>
      </c>
      <c r="CA17" s="418" t="s">
        <v>97</v>
      </c>
      <c r="CB17" s="418" t="s">
        <v>97</v>
      </c>
      <c r="CC17" s="418" t="s">
        <v>97</v>
      </c>
      <c r="CD17" s="418" t="s">
        <v>97</v>
      </c>
      <c r="CE17" s="418" t="s">
        <v>97</v>
      </c>
      <c r="CF17" s="418" t="s">
        <v>97</v>
      </c>
      <c r="CG17" s="419" t="s">
        <v>97</v>
      </c>
      <c r="CH17" s="457"/>
      <c r="CI17" s="457"/>
      <c r="CJ17" s="457"/>
      <c r="CK17" s="457"/>
      <c r="CL17" s="457"/>
    </row>
    <row r="18" spans="1:90" ht="30" customHeight="1">
      <c r="A18" s="227" t="s">
        <v>98</v>
      </c>
      <c r="B18" s="228" t="s">
        <v>99</v>
      </c>
      <c r="C18" s="230" t="s">
        <v>97</v>
      </c>
      <c r="D18" s="230" t="s">
        <v>97</v>
      </c>
      <c r="E18" s="234" t="s">
        <v>97</v>
      </c>
      <c r="F18" s="230" t="s">
        <v>97</v>
      </c>
      <c r="G18" s="233" t="s">
        <v>97</v>
      </c>
      <c r="H18" s="233" t="s">
        <v>97</v>
      </c>
      <c r="I18" s="308">
        <f>I24</f>
        <v>0</v>
      </c>
      <c r="J18" s="233" t="s">
        <v>97</v>
      </c>
      <c r="K18" s="233" t="s">
        <v>97</v>
      </c>
      <c r="L18" s="233" t="s">
        <v>97</v>
      </c>
      <c r="M18" s="233" t="s">
        <v>97</v>
      </c>
      <c r="N18" s="234">
        <v>0</v>
      </c>
      <c r="O18" s="234">
        <v>0</v>
      </c>
      <c r="P18" s="308">
        <f>P24</f>
        <v>0</v>
      </c>
      <c r="Q18" s="308">
        <f>Q24</f>
        <v>0</v>
      </c>
      <c r="R18" s="308" t="s">
        <v>97</v>
      </c>
      <c r="S18" s="308" t="s">
        <v>97</v>
      </c>
      <c r="T18" s="308">
        <f>T24</f>
        <v>0</v>
      </c>
      <c r="U18" s="308" t="s">
        <v>97</v>
      </c>
      <c r="V18" s="308">
        <f>V24</f>
        <v>0</v>
      </c>
      <c r="W18" s="308">
        <f>W24</f>
        <v>0</v>
      </c>
      <c r="X18" s="308" t="s">
        <v>97</v>
      </c>
      <c r="Y18" s="234">
        <v>0</v>
      </c>
      <c r="Z18" s="234">
        <v>0</v>
      </c>
      <c r="AA18" s="234">
        <v>0</v>
      </c>
      <c r="AB18" s="234">
        <v>0</v>
      </c>
      <c r="AC18" s="234">
        <v>0</v>
      </c>
      <c r="AD18" s="308" t="s">
        <v>97</v>
      </c>
      <c r="AE18" s="308" t="s">
        <v>97</v>
      </c>
      <c r="AF18" s="308" t="s">
        <v>97</v>
      </c>
      <c r="AG18" s="308" t="s">
        <v>97</v>
      </c>
      <c r="AH18" s="308" t="s">
        <v>97</v>
      </c>
      <c r="AI18" s="234">
        <v>0</v>
      </c>
      <c r="AJ18" s="234">
        <v>0</v>
      </c>
      <c r="AK18" s="234">
        <v>0</v>
      </c>
      <c r="AL18" s="234">
        <v>0</v>
      </c>
      <c r="AM18" s="234">
        <v>0</v>
      </c>
      <c r="AN18" s="308" t="s">
        <v>97</v>
      </c>
      <c r="AO18" s="308" t="s">
        <v>97</v>
      </c>
      <c r="AP18" s="308" t="s">
        <v>97</v>
      </c>
      <c r="AQ18" s="308" t="s">
        <v>97</v>
      </c>
      <c r="AR18" s="308" t="s">
        <v>97</v>
      </c>
      <c r="AS18" s="234">
        <v>0</v>
      </c>
      <c r="AT18" s="234">
        <v>0</v>
      </c>
      <c r="AU18" s="234">
        <v>0</v>
      </c>
      <c r="AV18" s="234">
        <v>0</v>
      </c>
      <c r="AW18" s="234" t="s">
        <v>97</v>
      </c>
      <c r="AX18" s="308" t="s">
        <v>97</v>
      </c>
      <c r="AY18" s="308" t="s">
        <v>97</v>
      </c>
      <c r="AZ18" s="308" t="s">
        <v>97</v>
      </c>
      <c r="BA18" s="308" t="s">
        <v>97</v>
      </c>
      <c r="BB18" s="308" t="s">
        <v>97</v>
      </c>
      <c r="BC18" s="234">
        <f>BF18</f>
        <v>0</v>
      </c>
      <c r="BD18" s="234">
        <v>0</v>
      </c>
      <c r="BE18" s="234">
        <v>0</v>
      </c>
      <c r="BF18" s="234">
        <f>BF24</f>
        <v>0</v>
      </c>
      <c r="BG18" s="234">
        <f t="shared" si="3"/>
        <v>0</v>
      </c>
      <c r="BH18" s="234" t="str">
        <f t="shared" si="3"/>
        <v>нд</v>
      </c>
      <c r="BI18" s="234" t="str">
        <f t="shared" si="3"/>
        <v>нд</v>
      </c>
      <c r="BJ18" s="234" t="str">
        <f t="shared" si="3"/>
        <v>нд</v>
      </c>
      <c r="BK18" s="234" t="str">
        <f t="shared" si="3"/>
        <v>нд</v>
      </c>
      <c r="BL18" s="234" t="str">
        <f t="shared" si="3"/>
        <v>нд</v>
      </c>
      <c r="BM18" s="234">
        <f t="shared" si="3"/>
        <v>0</v>
      </c>
      <c r="BN18" s="234">
        <f t="shared" si="3"/>
        <v>0</v>
      </c>
      <c r="BO18" s="234">
        <f t="shared" si="3"/>
        <v>0</v>
      </c>
      <c r="BP18" s="234">
        <f t="shared" si="3"/>
        <v>0</v>
      </c>
      <c r="BQ18" s="234">
        <f t="shared" si="3"/>
        <v>0</v>
      </c>
      <c r="BR18" s="308" t="s">
        <v>97</v>
      </c>
      <c r="BS18" s="308" t="s">
        <v>97</v>
      </c>
      <c r="BT18" s="308" t="s">
        <v>97</v>
      </c>
      <c r="BU18" s="308" t="s">
        <v>97</v>
      </c>
      <c r="BV18" s="308" t="s">
        <v>97</v>
      </c>
      <c r="BW18" s="418">
        <f t="shared" ref="BW18:BW70" si="5">Y18+AI18+AS18+BC18+BM18</f>
        <v>0</v>
      </c>
      <c r="BX18" s="418">
        <f t="shared" si="4"/>
        <v>0</v>
      </c>
      <c r="BY18" s="418">
        <f t="shared" si="4"/>
        <v>0</v>
      </c>
      <c r="BZ18" s="418">
        <f t="shared" si="4"/>
        <v>0</v>
      </c>
      <c r="CA18" s="418" t="s">
        <v>97</v>
      </c>
      <c r="CB18" s="418" t="s">
        <v>97</v>
      </c>
      <c r="CC18" s="418" t="s">
        <v>97</v>
      </c>
      <c r="CD18" s="418" t="s">
        <v>97</v>
      </c>
      <c r="CE18" s="418" t="s">
        <v>97</v>
      </c>
      <c r="CF18" s="418" t="s">
        <v>97</v>
      </c>
      <c r="CG18" s="226" t="s">
        <v>97</v>
      </c>
    </row>
    <row r="19" spans="1:90" ht="30.75" customHeight="1">
      <c r="A19" s="231" t="s">
        <v>100</v>
      </c>
      <c r="B19" s="232" t="s">
        <v>101</v>
      </c>
      <c r="C19" s="230" t="s">
        <v>97</v>
      </c>
      <c r="D19" s="230" t="s">
        <v>97</v>
      </c>
      <c r="E19" s="234" t="s">
        <v>97</v>
      </c>
      <c r="F19" s="230" t="s">
        <v>97</v>
      </c>
      <c r="G19" s="233" t="s">
        <v>97</v>
      </c>
      <c r="H19" s="233" t="s">
        <v>97</v>
      </c>
      <c r="I19" s="308">
        <f>I28</f>
        <v>65.59029000000001</v>
      </c>
      <c r="J19" s="233" t="str">
        <f>J28</f>
        <v>нд</v>
      </c>
      <c r="K19" s="233" t="s">
        <v>97</v>
      </c>
      <c r="L19" s="233" t="s">
        <v>97</v>
      </c>
      <c r="M19" s="233" t="str">
        <f>M28</f>
        <v>нд</v>
      </c>
      <c r="N19" s="234">
        <v>0</v>
      </c>
      <c r="O19" s="234">
        <v>0</v>
      </c>
      <c r="P19" s="308">
        <f>P28</f>
        <v>118.61499999999999</v>
      </c>
      <c r="Q19" s="308">
        <f>Q28</f>
        <v>148.03199999999998</v>
      </c>
      <c r="R19" s="308" t="s">
        <v>97</v>
      </c>
      <c r="S19" s="308" t="s">
        <v>97</v>
      </c>
      <c r="T19" s="308">
        <f>T28</f>
        <v>65.590390000000014</v>
      </c>
      <c r="U19" s="308" t="s">
        <v>97</v>
      </c>
      <c r="V19" s="308">
        <f>V28</f>
        <v>65.590490000000003</v>
      </c>
      <c r="W19" s="308">
        <f>W28</f>
        <v>65.590490000000003</v>
      </c>
      <c r="X19" s="308" t="s">
        <v>97</v>
      </c>
      <c r="Y19" s="308">
        <f>AB19</f>
        <v>13.147200000000002</v>
      </c>
      <c r="Z19" s="308">
        <v>0</v>
      </c>
      <c r="AA19" s="308">
        <v>0</v>
      </c>
      <c r="AB19" s="308">
        <f>AB28</f>
        <v>13.147200000000002</v>
      </c>
      <c r="AC19" s="308">
        <v>0</v>
      </c>
      <c r="AD19" s="308" t="s">
        <v>97</v>
      </c>
      <c r="AE19" s="308" t="s">
        <v>97</v>
      </c>
      <c r="AF19" s="308" t="s">
        <v>97</v>
      </c>
      <c r="AG19" s="308" t="s">
        <v>97</v>
      </c>
      <c r="AH19" s="308" t="s">
        <v>97</v>
      </c>
      <c r="AI19" s="308">
        <f>AL19</f>
        <v>12.733000000000001</v>
      </c>
      <c r="AJ19" s="308">
        <v>0</v>
      </c>
      <c r="AK19" s="308">
        <v>0</v>
      </c>
      <c r="AL19" s="308">
        <f>AL28</f>
        <v>12.733000000000001</v>
      </c>
      <c r="AM19" s="308">
        <f t="shared" ref="AM19:AU19" si="6">AM28</f>
        <v>0</v>
      </c>
      <c r="AN19" s="308" t="s">
        <v>97</v>
      </c>
      <c r="AO19" s="308" t="s">
        <v>97</v>
      </c>
      <c r="AP19" s="308" t="s">
        <v>97</v>
      </c>
      <c r="AQ19" s="308" t="s">
        <v>97</v>
      </c>
      <c r="AR19" s="308" t="s">
        <v>97</v>
      </c>
      <c r="AS19" s="308">
        <f>AV19</f>
        <v>12.504999999999999</v>
      </c>
      <c r="AT19" s="234">
        <v>0</v>
      </c>
      <c r="AU19" s="308">
        <f t="shared" si="6"/>
        <v>0</v>
      </c>
      <c r="AV19" s="308">
        <f>AV28</f>
        <v>12.504999999999999</v>
      </c>
      <c r="AW19" s="234" t="str">
        <f>AZ19</f>
        <v>нд</v>
      </c>
      <c r="AX19" s="308" t="s">
        <v>97</v>
      </c>
      <c r="AY19" s="308" t="s">
        <v>97</v>
      </c>
      <c r="AZ19" s="308" t="s">
        <v>97</v>
      </c>
      <c r="BA19" s="308" t="s">
        <v>97</v>
      </c>
      <c r="BB19" s="308" t="s">
        <v>97</v>
      </c>
      <c r="BC19" s="308">
        <f>BF19</f>
        <v>14.553800000000003</v>
      </c>
      <c r="BD19" s="234">
        <v>0</v>
      </c>
      <c r="BE19" s="234">
        <v>0</v>
      </c>
      <c r="BF19" s="308">
        <f>BF28</f>
        <v>14.553800000000003</v>
      </c>
      <c r="BG19" s="308">
        <f t="shared" ref="BG19:BQ19" si="7">BG28</f>
        <v>0</v>
      </c>
      <c r="BH19" s="308" t="str">
        <f t="shared" si="7"/>
        <v>нд</v>
      </c>
      <c r="BI19" s="308" t="str">
        <f t="shared" si="7"/>
        <v>нд</v>
      </c>
      <c r="BJ19" s="308" t="str">
        <f t="shared" si="7"/>
        <v>нд</v>
      </c>
      <c r="BK19" s="308" t="str">
        <f t="shared" si="7"/>
        <v>нд</v>
      </c>
      <c r="BL19" s="308" t="str">
        <f t="shared" si="7"/>
        <v>нд</v>
      </c>
      <c r="BM19" s="308">
        <f>BP19</f>
        <v>12.651</v>
      </c>
      <c r="BN19" s="308" t="str">
        <f t="shared" si="7"/>
        <v>нд</v>
      </c>
      <c r="BO19" s="308" t="str">
        <f t="shared" si="7"/>
        <v>нд</v>
      </c>
      <c r="BP19" s="308">
        <f>BP28</f>
        <v>12.651</v>
      </c>
      <c r="BQ19" s="308">
        <f t="shared" si="7"/>
        <v>0</v>
      </c>
      <c r="BR19" s="308" t="s">
        <v>97</v>
      </c>
      <c r="BS19" s="308" t="s">
        <v>97</v>
      </c>
      <c r="BT19" s="308" t="s">
        <v>97</v>
      </c>
      <c r="BU19" s="308" t="s">
        <v>97</v>
      </c>
      <c r="BV19" s="308" t="s">
        <v>97</v>
      </c>
      <c r="BW19" s="418">
        <f>Y19+AI19+AS19+BC19+BM19</f>
        <v>65.59</v>
      </c>
      <c r="BX19" s="418">
        <v>0</v>
      </c>
      <c r="BY19" s="418">
        <v>0</v>
      </c>
      <c r="BZ19" s="418">
        <f>AB19+AL19+AV19+BF19+BP19</f>
        <v>65.59</v>
      </c>
      <c r="CA19" s="418" t="s">
        <v>97</v>
      </c>
      <c r="CB19" s="418" t="s">
        <v>97</v>
      </c>
      <c r="CC19" s="418" t="s">
        <v>97</v>
      </c>
      <c r="CD19" s="418" t="s">
        <v>97</v>
      </c>
      <c r="CE19" s="418" t="s">
        <v>97</v>
      </c>
      <c r="CF19" s="418" t="s">
        <v>97</v>
      </c>
      <c r="CG19" s="226" t="s">
        <v>97</v>
      </c>
    </row>
    <row r="20" spans="1:90" ht="37.5" customHeight="1">
      <c r="A20" s="231" t="s">
        <v>102</v>
      </c>
      <c r="B20" s="232" t="s">
        <v>103</v>
      </c>
      <c r="C20" s="230" t="s">
        <v>97</v>
      </c>
      <c r="D20" s="230" t="s">
        <v>97</v>
      </c>
      <c r="E20" s="234" t="s">
        <v>97</v>
      </c>
      <c r="F20" s="230" t="s">
        <v>97</v>
      </c>
      <c r="G20" s="233" t="s">
        <v>97</v>
      </c>
      <c r="H20" s="233" t="s">
        <v>97</v>
      </c>
      <c r="I20" s="233" t="s">
        <v>97</v>
      </c>
      <c r="J20" s="233" t="s">
        <v>97</v>
      </c>
      <c r="K20" s="233" t="s">
        <v>97</v>
      </c>
      <c r="L20" s="233" t="s">
        <v>97</v>
      </c>
      <c r="M20" s="233" t="s">
        <v>97</v>
      </c>
      <c r="N20" s="234">
        <v>0</v>
      </c>
      <c r="O20" s="234">
        <v>0</v>
      </c>
      <c r="P20" s="233" t="s">
        <v>97</v>
      </c>
      <c r="Q20" s="233" t="s">
        <v>97</v>
      </c>
      <c r="R20" s="308" t="s">
        <v>97</v>
      </c>
      <c r="S20" s="308" t="s">
        <v>97</v>
      </c>
      <c r="T20" s="233" t="s">
        <v>97</v>
      </c>
      <c r="U20" s="308" t="s">
        <v>97</v>
      </c>
      <c r="V20" s="233" t="s">
        <v>97</v>
      </c>
      <c r="W20" s="233" t="s">
        <v>97</v>
      </c>
      <c r="X20" s="308" t="s">
        <v>97</v>
      </c>
      <c r="Y20" s="308" t="s">
        <v>97</v>
      </c>
      <c r="Z20" s="308" t="s">
        <v>97</v>
      </c>
      <c r="AA20" s="308" t="s">
        <v>97</v>
      </c>
      <c r="AB20" s="308" t="s">
        <v>97</v>
      </c>
      <c r="AC20" s="308" t="s">
        <v>97</v>
      </c>
      <c r="AD20" s="308" t="s">
        <v>97</v>
      </c>
      <c r="AE20" s="308" t="s">
        <v>97</v>
      </c>
      <c r="AF20" s="308" t="s">
        <v>97</v>
      </c>
      <c r="AG20" s="308" t="s">
        <v>97</v>
      </c>
      <c r="AH20" s="308" t="s">
        <v>97</v>
      </c>
      <c r="AI20" s="308" t="s">
        <v>97</v>
      </c>
      <c r="AJ20" s="308" t="s">
        <v>97</v>
      </c>
      <c r="AK20" s="308" t="s">
        <v>97</v>
      </c>
      <c r="AL20" s="308" t="s">
        <v>97</v>
      </c>
      <c r="AM20" s="234">
        <v>0</v>
      </c>
      <c r="AN20" s="308" t="s">
        <v>97</v>
      </c>
      <c r="AO20" s="308" t="s">
        <v>97</v>
      </c>
      <c r="AP20" s="308" t="s">
        <v>97</v>
      </c>
      <c r="AQ20" s="308" t="s">
        <v>97</v>
      </c>
      <c r="AR20" s="308" t="s">
        <v>97</v>
      </c>
      <c r="AS20" s="308">
        <v>0</v>
      </c>
      <c r="AT20" s="234">
        <v>0</v>
      </c>
      <c r="AU20" s="234">
        <v>0</v>
      </c>
      <c r="AV20" s="308">
        <v>0</v>
      </c>
      <c r="AW20" s="234" t="s">
        <v>97</v>
      </c>
      <c r="AX20" s="308" t="s">
        <v>97</v>
      </c>
      <c r="AY20" s="308" t="s">
        <v>97</v>
      </c>
      <c r="AZ20" s="308" t="s">
        <v>97</v>
      </c>
      <c r="BA20" s="308" t="s">
        <v>97</v>
      </c>
      <c r="BB20" s="308" t="s">
        <v>97</v>
      </c>
      <c r="BC20" s="308">
        <v>0</v>
      </c>
      <c r="BD20" s="234">
        <v>0</v>
      </c>
      <c r="BE20" s="234">
        <v>0</v>
      </c>
      <c r="BF20" s="234">
        <v>0</v>
      </c>
      <c r="BG20" s="234">
        <v>0</v>
      </c>
      <c r="BH20" s="308" t="s">
        <v>97</v>
      </c>
      <c r="BI20" s="308" t="s">
        <v>97</v>
      </c>
      <c r="BJ20" s="308" t="s">
        <v>97</v>
      </c>
      <c r="BK20" s="308" t="s">
        <v>97</v>
      </c>
      <c r="BL20" s="308" t="s">
        <v>97</v>
      </c>
      <c r="BM20" s="308">
        <v>0</v>
      </c>
      <c r="BN20" s="308">
        <v>0</v>
      </c>
      <c r="BO20" s="308">
        <v>0</v>
      </c>
      <c r="BP20" s="308">
        <v>0</v>
      </c>
      <c r="BQ20" s="308">
        <v>0</v>
      </c>
      <c r="BR20" s="308" t="s">
        <v>97</v>
      </c>
      <c r="BS20" s="308" t="s">
        <v>97</v>
      </c>
      <c r="BT20" s="308" t="s">
        <v>97</v>
      </c>
      <c r="BU20" s="308" t="s">
        <v>97</v>
      </c>
      <c r="BV20" s="308" t="s">
        <v>97</v>
      </c>
      <c r="BW20" s="308" t="s">
        <v>97</v>
      </c>
      <c r="BX20" s="308" t="s">
        <v>97</v>
      </c>
      <c r="BY20" s="308" t="s">
        <v>97</v>
      </c>
      <c r="BZ20" s="308" t="s">
        <v>97</v>
      </c>
      <c r="CA20" s="418" t="s">
        <v>97</v>
      </c>
      <c r="CB20" s="418" t="s">
        <v>97</v>
      </c>
      <c r="CC20" s="418" t="s">
        <v>97</v>
      </c>
      <c r="CD20" s="418" t="s">
        <v>97</v>
      </c>
      <c r="CE20" s="418" t="s">
        <v>97</v>
      </c>
      <c r="CF20" s="418" t="s">
        <v>97</v>
      </c>
      <c r="CG20" s="226" t="s">
        <v>97</v>
      </c>
    </row>
    <row r="21" spans="1:90" s="289" customFormat="1">
      <c r="A21" s="231" t="s">
        <v>104</v>
      </c>
      <c r="B21" s="228" t="s">
        <v>105</v>
      </c>
      <c r="C21" s="230" t="s">
        <v>97</v>
      </c>
      <c r="D21" s="230" t="s">
        <v>97</v>
      </c>
      <c r="E21" s="234" t="s">
        <v>97</v>
      </c>
      <c r="F21" s="230" t="s">
        <v>97</v>
      </c>
      <c r="G21" s="233" t="s">
        <v>97</v>
      </c>
      <c r="H21" s="233" t="s">
        <v>97</v>
      </c>
      <c r="I21" s="234">
        <f>I53</f>
        <v>3.2883500000000003</v>
      </c>
      <c r="J21" s="230" t="s">
        <v>97</v>
      </c>
      <c r="K21" s="233" t="s">
        <v>97</v>
      </c>
      <c r="L21" s="233" t="s">
        <v>97</v>
      </c>
      <c r="M21" s="230" t="str">
        <f>M53</f>
        <v>нд</v>
      </c>
      <c r="N21" s="234">
        <v>0</v>
      </c>
      <c r="O21" s="234">
        <v>0</v>
      </c>
      <c r="P21" s="234">
        <f>P53</f>
        <v>5.4640000000000004</v>
      </c>
      <c r="Q21" s="234">
        <f>Q53</f>
        <v>6.2320000000000002</v>
      </c>
      <c r="R21" s="308" t="s">
        <v>97</v>
      </c>
      <c r="S21" s="308" t="s">
        <v>97</v>
      </c>
      <c r="T21" s="234">
        <f>T53</f>
        <v>3.2881500000000004</v>
      </c>
      <c r="U21" s="308" t="s">
        <v>97</v>
      </c>
      <c r="V21" s="234">
        <f>V53</f>
        <v>3.2880500000000001</v>
      </c>
      <c r="W21" s="234">
        <f>W53</f>
        <v>3.2880500000000001</v>
      </c>
      <c r="X21" s="308" t="s">
        <v>97</v>
      </c>
      <c r="Y21" s="234">
        <f>AB21</f>
        <v>1.0949500000000001</v>
      </c>
      <c r="Z21" s="234">
        <v>0</v>
      </c>
      <c r="AA21" s="234">
        <v>0</v>
      </c>
      <c r="AB21" s="234">
        <f>AB53</f>
        <v>1.0949500000000001</v>
      </c>
      <c r="AC21" s="234">
        <v>0</v>
      </c>
      <c r="AD21" s="308" t="s">
        <v>97</v>
      </c>
      <c r="AE21" s="308" t="s">
        <v>97</v>
      </c>
      <c r="AF21" s="308" t="s">
        <v>97</v>
      </c>
      <c r="AG21" s="308" t="s">
        <v>97</v>
      </c>
      <c r="AH21" s="308" t="s">
        <v>97</v>
      </c>
      <c r="AI21" s="234">
        <f>AL21</f>
        <v>0</v>
      </c>
      <c r="AJ21" s="234">
        <v>0</v>
      </c>
      <c r="AK21" s="234">
        <v>0</v>
      </c>
      <c r="AL21" s="234">
        <f>AL53</f>
        <v>0</v>
      </c>
      <c r="AM21" s="234">
        <v>0</v>
      </c>
      <c r="AN21" s="308" t="s">
        <v>97</v>
      </c>
      <c r="AO21" s="308" t="s">
        <v>97</v>
      </c>
      <c r="AP21" s="308" t="s">
        <v>97</v>
      </c>
      <c r="AQ21" s="308" t="s">
        <v>97</v>
      </c>
      <c r="AR21" s="308" t="s">
        <v>97</v>
      </c>
      <c r="AS21" s="234">
        <f>AV21</f>
        <v>0.74440000000000006</v>
      </c>
      <c r="AT21" s="234">
        <v>0</v>
      </c>
      <c r="AU21" s="234">
        <v>0</v>
      </c>
      <c r="AV21" s="234">
        <f>AV53</f>
        <v>0.74440000000000006</v>
      </c>
      <c r="AW21" s="234" t="s">
        <v>97</v>
      </c>
      <c r="AX21" s="234" t="str">
        <f t="shared" ref="AX21:BE21" si="8">AX53</f>
        <v>нд</v>
      </c>
      <c r="AY21" s="234" t="str">
        <f t="shared" si="8"/>
        <v>нд</v>
      </c>
      <c r="AZ21" s="234" t="str">
        <f t="shared" si="8"/>
        <v>нд</v>
      </c>
      <c r="BA21" s="234" t="str">
        <f t="shared" si="8"/>
        <v>нд</v>
      </c>
      <c r="BB21" s="234" t="str">
        <f t="shared" si="8"/>
        <v>нд</v>
      </c>
      <c r="BC21" s="234">
        <f t="shared" si="8"/>
        <v>0</v>
      </c>
      <c r="BD21" s="234">
        <f t="shared" si="8"/>
        <v>0</v>
      </c>
      <c r="BE21" s="234">
        <f t="shared" si="8"/>
        <v>0</v>
      </c>
      <c r="BF21" s="234">
        <f>BF53</f>
        <v>0</v>
      </c>
      <c r="BG21" s="234">
        <f t="shared" ref="BG21:BQ21" si="9">BG53</f>
        <v>0</v>
      </c>
      <c r="BH21" s="234" t="str">
        <f t="shared" si="9"/>
        <v>нд</v>
      </c>
      <c r="BI21" s="234" t="str">
        <f t="shared" si="9"/>
        <v>нд</v>
      </c>
      <c r="BJ21" s="234" t="str">
        <f t="shared" si="9"/>
        <v>нд</v>
      </c>
      <c r="BK21" s="234" t="str">
        <f t="shared" si="9"/>
        <v>нд</v>
      </c>
      <c r="BL21" s="234" t="str">
        <f t="shared" si="9"/>
        <v>нд</v>
      </c>
      <c r="BM21" s="234">
        <f t="shared" si="9"/>
        <v>1.4495</v>
      </c>
      <c r="BN21" s="234">
        <f t="shared" si="9"/>
        <v>0</v>
      </c>
      <c r="BO21" s="234">
        <f t="shared" si="9"/>
        <v>0</v>
      </c>
      <c r="BP21" s="234">
        <f>BP53</f>
        <v>1.4495</v>
      </c>
      <c r="BQ21" s="234">
        <f t="shared" si="9"/>
        <v>0</v>
      </c>
      <c r="BR21" s="308" t="s">
        <v>97</v>
      </c>
      <c r="BS21" s="308" t="s">
        <v>97</v>
      </c>
      <c r="BT21" s="308" t="s">
        <v>97</v>
      </c>
      <c r="BU21" s="308" t="s">
        <v>97</v>
      </c>
      <c r="BV21" s="308" t="s">
        <v>97</v>
      </c>
      <c r="BW21" s="418">
        <f>Y21+AI21+AS21+BC21+BM21</f>
        <v>3.2888500000000001</v>
      </c>
      <c r="BX21" s="418">
        <f t="shared" si="4"/>
        <v>0</v>
      </c>
      <c r="BY21" s="418">
        <f t="shared" si="4"/>
        <v>0</v>
      </c>
      <c r="BZ21" s="418">
        <f>AB21+AL21+AV21+BF21+BP21</f>
        <v>3.2888500000000001</v>
      </c>
      <c r="CA21" s="418" t="s">
        <v>97</v>
      </c>
      <c r="CB21" s="418" t="s">
        <v>97</v>
      </c>
      <c r="CC21" s="418" t="s">
        <v>97</v>
      </c>
      <c r="CD21" s="418" t="s">
        <v>97</v>
      </c>
      <c r="CE21" s="418" t="s">
        <v>97</v>
      </c>
      <c r="CF21" s="418" t="s">
        <v>97</v>
      </c>
      <c r="CG21" s="226" t="s">
        <v>97</v>
      </c>
    </row>
    <row r="22" spans="1:90" s="289" customFormat="1" ht="30">
      <c r="A22" s="231" t="s">
        <v>106</v>
      </c>
      <c r="B22" s="228" t="s">
        <v>107</v>
      </c>
      <c r="C22" s="230" t="s">
        <v>97</v>
      </c>
      <c r="D22" s="230" t="s">
        <v>97</v>
      </c>
      <c r="E22" s="234" t="s">
        <v>97</v>
      </c>
      <c r="F22" s="230" t="s">
        <v>97</v>
      </c>
      <c r="G22" s="233" t="s">
        <v>97</v>
      </c>
      <c r="H22" s="233" t="s">
        <v>97</v>
      </c>
      <c r="I22" s="233" t="s">
        <v>97</v>
      </c>
      <c r="J22" s="233" t="s">
        <v>97</v>
      </c>
      <c r="K22" s="233" t="s">
        <v>97</v>
      </c>
      <c r="L22" s="233" t="s">
        <v>97</v>
      </c>
      <c r="M22" s="233" t="s">
        <v>97</v>
      </c>
      <c r="N22" s="234">
        <v>0</v>
      </c>
      <c r="O22" s="234">
        <v>0</v>
      </c>
      <c r="P22" s="233" t="s">
        <v>97</v>
      </c>
      <c r="Q22" s="233" t="s">
        <v>97</v>
      </c>
      <c r="R22" s="308" t="s">
        <v>97</v>
      </c>
      <c r="S22" s="308" t="s">
        <v>97</v>
      </c>
      <c r="T22" s="233" t="s">
        <v>97</v>
      </c>
      <c r="U22" s="308" t="s">
        <v>97</v>
      </c>
      <c r="V22" s="233" t="s">
        <v>97</v>
      </c>
      <c r="W22" s="233" t="s">
        <v>97</v>
      </c>
      <c r="X22" s="308" t="s">
        <v>97</v>
      </c>
      <c r="Y22" s="234">
        <v>0</v>
      </c>
      <c r="Z22" s="234">
        <v>0</v>
      </c>
      <c r="AA22" s="234">
        <v>0</v>
      </c>
      <c r="AB22" s="234">
        <v>0</v>
      </c>
      <c r="AC22" s="234">
        <v>0</v>
      </c>
      <c r="AD22" s="308" t="s">
        <v>97</v>
      </c>
      <c r="AE22" s="308" t="s">
        <v>97</v>
      </c>
      <c r="AF22" s="308" t="s">
        <v>97</v>
      </c>
      <c r="AG22" s="308" t="s">
        <v>97</v>
      </c>
      <c r="AH22" s="308" t="s">
        <v>97</v>
      </c>
      <c r="AI22" s="234">
        <v>0</v>
      </c>
      <c r="AJ22" s="234">
        <v>0</v>
      </c>
      <c r="AK22" s="234">
        <v>0</v>
      </c>
      <c r="AL22" s="234">
        <v>0</v>
      </c>
      <c r="AM22" s="234">
        <v>0</v>
      </c>
      <c r="AN22" s="308" t="s">
        <v>97</v>
      </c>
      <c r="AO22" s="308" t="s">
        <v>97</v>
      </c>
      <c r="AP22" s="308" t="s">
        <v>97</v>
      </c>
      <c r="AQ22" s="308" t="s">
        <v>97</v>
      </c>
      <c r="AR22" s="308" t="s">
        <v>97</v>
      </c>
      <c r="AS22" s="234">
        <v>0</v>
      </c>
      <c r="AT22" s="234">
        <v>0</v>
      </c>
      <c r="AU22" s="234">
        <v>0</v>
      </c>
      <c r="AV22" s="234">
        <v>0</v>
      </c>
      <c r="AW22" s="234" t="s">
        <v>97</v>
      </c>
      <c r="AX22" s="308" t="s">
        <v>97</v>
      </c>
      <c r="AY22" s="308" t="s">
        <v>97</v>
      </c>
      <c r="AZ22" s="308" t="s">
        <v>97</v>
      </c>
      <c r="BA22" s="308" t="s">
        <v>97</v>
      </c>
      <c r="BB22" s="308" t="s">
        <v>97</v>
      </c>
      <c r="BC22" s="234">
        <v>0</v>
      </c>
      <c r="BD22" s="234">
        <v>0</v>
      </c>
      <c r="BE22" s="234">
        <v>0</v>
      </c>
      <c r="BF22" s="234">
        <v>0</v>
      </c>
      <c r="BG22" s="234">
        <v>0</v>
      </c>
      <c r="BH22" s="308" t="s">
        <v>97</v>
      </c>
      <c r="BI22" s="308" t="s">
        <v>97</v>
      </c>
      <c r="BJ22" s="308" t="s">
        <v>97</v>
      </c>
      <c r="BK22" s="308" t="s">
        <v>97</v>
      </c>
      <c r="BL22" s="308" t="s">
        <v>97</v>
      </c>
      <c r="BM22" s="308">
        <v>0</v>
      </c>
      <c r="BN22" s="308">
        <v>0</v>
      </c>
      <c r="BO22" s="308">
        <v>0</v>
      </c>
      <c r="BP22" s="308">
        <v>0</v>
      </c>
      <c r="BQ22" s="308">
        <v>0</v>
      </c>
      <c r="BR22" s="308" t="s">
        <v>97</v>
      </c>
      <c r="BS22" s="308" t="s">
        <v>97</v>
      </c>
      <c r="BT22" s="308" t="s">
        <v>97</v>
      </c>
      <c r="BU22" s="308" t="s">
        <v>97</v>
      </c>
      <c r="BV22" s="308" t="s">
        <v>97</v>
      </c>
      <c r="BW22" s="418">
        <f t="shared" si="5"/>
        <v>0</v>
      </c>
      <c r="BX22" s="418">
        <f t="shared" si="4"/>
        <v>0</v>
      </c>
      <c r="BY22" s="418">
        <f t="shared" si="4"/>
        <v>0</v>
      </c>
      <c r="BZ22" s="418">
        <f t="shared" si="4"/>
        <v>0</v>
      </c>
      <c r="CA22" s="418" t="s">
        <v>97</v>
      </c>
      <c r="CB22" s="418" t="s">
        <v>97</v>
      </c>
      <c r="CC22" s="418" t="s">
        <v>97</v>
      </c>
      <c r="CD22" s="418" t="s">
        <v>97</v>
      </c>
      <c r="CE22" s="418" t="s">
        <v>97</v>
      </c>
      <c r="CF22" s="418" t="s">
        <v>97</v>
      </c>
      <c r="CG22" s="226" t="s">
        <v>97</v>
      </c>
    </row>
    <row r="23" spans="1:90" s="289" customFormat="1">
      <c r="A23" s="231" t="s">
        <v>108</v>
      </c>
      <c r="B23" s="228" t="s">
        <v>109</v>
      </c>
      <c r="C23" s="230" t="s">
        <v>97</v>
      </c>
      <c r="D23" s="230" t="s">
        <v>97</v>
      </c>
      <c r="E23" s="234" t="s">
        <v>97</v>
      </c>
      <c r="F23" s="230" t="s">
        <v>97</v>
      </c>
      <c r="G23" s="233" t="s">
        <v>97</v>
      </c>
      <c r="H23" s="233" t="s">
        <v>97</v>
      </c>
      <c r="I23" s="234">
        <f>I64</f>
        <v>8.6750000000000007</v>
      </c>
      <c r="J23" s="233" t="s">
        <v>97</v>
      </c>
      <c r="K23" s="233" t="s">
        <v>97</v>
      </c>
      <c r="L23" s="233" t="s">
        <v>97</v>
      </c>
      <c r="M23" s="233" t="s">
        <v>97</v>
      </c>
      <c r="N23" s="234">
        <v>0</v>
      </c>
      <c r="O23" s="234">
        <v>0</v>
      </c>
      <c r="P23" s="234">
        <f>P64</f>
        <v>8.6750000000000007</v>
      </c>
      <c r="Q23" s="234">
        <f>Q64</f>
        <v>8.6750000000000007</v>
      </c>
      <c r="R23" s="308" t="s">
        <v>97</v>
      </c>
      <c r="S23" s="308" t="s">
        <v>97</v>
      </c>
      <c r="T23" s="234">
        <f>T64</f>
        <v>8.6750000000000007</v>
      </c>
      <c r="U23" s="308" t="s">
        <v>97</v>
      </c>
      <c r="V23" s="234">
        <f>V64</f>
        <v>8.6750000000000007</v>
      </c>
      <c r="W23" s="234">
        <f>W64</f>
        <v>8.6750000000000007</v>
      </c>
      <c r="X23" s="308" t="s">
        <v>97</v>
      </c>
      <c r="Y23" s="234">
        <f>AB23</f>
        <v>1.75</v>
      </c>
      <c r="Z23" s="234">
        <v>0</v>
      </c>
      <c r="AA23" s="234">
        <v>0</v>
      </c>
      <c r="AB23" s="234">
        <f>AB64</f>
        <v>1.75</v>
      </c>
      <c r="AC23" s="234">
        <v>0</v>
      </c>
      <c r="AD23" s="308" t="s">
        <v>97</v>
      </c>
      <c r="AE23" s="308" t="s">
        <v>97</v>
      </c>
      <c r="AF23" s="308" t="s">
        <v>97</v>
      </c>
      <c r="AG23" s="308" t="s">
        <v>97</v>
      </c>
      <c r="AH23" s="308" t="s">
        <v>97</v>
      </c>
      <c r="AI23" s="234">
        <f>AL23</f>
        <v>4.33</v>
      </c>
      <c r="AJ23" s="234">
        <v>0</v>
      </c>
      <c r="AK23" s="234">
        <v>0</v>
      </c>
      <c r="AL23" s="234">
        <f>AL64</f>
        <v>4.33</v>
      </c>
      <c r="AM23" s="234">
        <f t="shared" ref="AM23:BQ23" si="10">AM64</f>
        <v>0</v>
      </c>
      <c r="AN23" s="308" t="s">
        <v>97</v>
      </c>
      <c r="AO23" s="308" t="s">
        <v>97</v>
      </c>
      <c r="AP23" s="308" t="s">
        <v>97</v>
      </c>
      <c r="AQ23" s="308" t="s">
        <v>97</v>
      </c>
      <c r="AR23" s="308" t="s">
        <v>97</v>
      </c>
      <c r="AS23" s="234">
        <f>AS64</f>
        <v>1.5</v>
      </c>
      <c r="AT23" s="234">
        <v>0</v>
      </c>
      <c r="AU23" s="234">
        <f>AU64</f>
        <v>0</v>
      </c>
      <c r="AV23" s="234">
        <f>AV64</f>
        <v>1.5</v>
      </c>
      <c r="AW23" s="234" t="s">
        <v>97</v>
      </c>
      <c r="AX23" s="308" t="s">
        <v>97</v>
      </c>
      <c r="AY23" s="308" t="s">
        <v>97</v>
      </c>
      <c r="AZ23" s="308" t="s">
        <v>97</v>
      </c>
      <c r="BA23" s="308" t="s">
        <v>97</v>
      </c>
      <c r="BB23" s="308" t="s">
        <v>97</v>
      </c>
      <c r="BC23" s="234">
        <f t="shared" ref="BC23:BE23" si="11">BC64</f>
        <v>0</v>
      </c>
      <c r="BD23" s="234">
        <f t="shared" si="11"/>
        <v>0</v>
      </c>
      <c r="BE23" s="234">
        <f t="shared" si="11"/>
        <v>0</v>
      </c>
      <c r="BF23" s="234">
        <f>BF64</f>
        <v>0</v>
      </c>
      <c r="BG23" s="234">
        <f t="shared" si="10"/>
        <v>0</v>
      </c>
      <c r="BH23" s="234" t="str">
        <f t="shared" si="10"/>
        <v>нд</v>
      </c>
      <c r="BI23" s="234" t="str">
        <f t="shared" si="10"/>
        <v>нд</v>
      </c>
      <c r="BJ23" s="234" t="str">
        <f t="shared" si="10"/>
        <v>нд</v>
      </c>
      <c r="BK23" s="234" t="str">
        <f t="shared" si="10"/>
        <v>нд</v>
      </c>
      <c r="BL23" s="234" t="str">
        <f t="shared" si="10"/>
        <v>нд</v>
      </c>
      <c r="BM23" s="234">
        <f t="shared" si="10"/>
        <v>1.095</v>
      </c>
      <c r="BN23" s="234">
        <f t="shared" si="10"/>
        <v>0</v>
      </c>
      <c r="BO23" s="234">
        <f t="shared" si="10"/>
        <v>0</v>
      </c>
      <c r="BP23" s="234">
        <f t="shared" si="10"/>
        <v>1.095</v>
      </c>
      <c r="BQ23" s="234">
        <f t="shared" si="10"/>
        <v>0</v>
      </c>
      <c r="BR23" s="308" t="s">
        <v>97</v>
      </c>
      <c r="BS23" s="308" t="s">
        <v>97</v>
      </c>
      <c r="BT23" s="308" t="s">
        <v>97</v>
      </c>
      <c r="BU23" s="308" t="s">
        <v>97</v>
      </c>
      <c r="BV23" s="308" t="s">
        <v>97</v>
      </c>
      <c r="BW23" s="418">
        <f t="shared" si="5"/>
        <v>8.6750000000000007</v>
      </c>
      <c r="BX23" s="418">
        <f t="shared" si="4"/>
        <v>0</v>
      </c>
      <c r="BY23" s="418">
        <f t="shared" si="4"/>
        <v>0</v>
      </c>
      <c r="BZ23" s="418">
        <f t="shared" si="4"/>
        <v>8.6750000000000007</v>
      </c>
      <c r="CA23" s="418" t="s">
        <v>97</v>
      </c>
      <c r="CB23" s="418" t="s">
        <v>97</v>
      </c>
      <c r="CC23" s="418" t="s">
        <v>97</v>
      </c>
      <c r="CD23" s="418" t="s">
        <v>97</v>
      </c>
      <c r="CE23" s="418" t="s">
        <v>97</v>
      </c>
      <c r="CF23" s="418" t="s">
        <v>97</v>
      </c>
      <c r="CG23" s="226" t="s">
        <v>97</v>
      </c>
    </row>
    <row r="24" spans="1:90" s="289" customFormat="1" ht="21.75" customHeight="1">
      <c r="A24" s="238" t="s">
        <v>110</v>
      </c>
      <c r="B24" s="436" t="s">
        <v>111</v>
      </c>
      <c r="C24" s="230" t="s">
        <v>97</v>
      </c>
      <c r="D24" s="230" t="s">
        <v>97</v>
      </c>
      <c r="E24" s="234" t="s">
        <v>97</v>
      </c>
      <c r="F24" s="230" t="s">
        <v>97</v>
      </c>
      <c r="G24" s="233" t="s">
        <v>97</v>
      </c>
      <c r="H24" s="233" t="s">
        <v>97</v>
      </c>
      <c r="I24" s="308">
        <v>0</v>
      </c>
      <c r="J24" s="233" t="s">
        <v>97</v>
      </c>
      <c r="K24" s="233" t="s">
        <v>97</v>
      </c>
      <c r="L24" s="233" t="s">
        <v>97</v>
      </c>
      <c r="M24" s="233" t="s">
        <v>97</v>
      </c>
      <c r="N24" s="234">
        <v>0</v>
      </c>
      <c r="O24" s="234">
        <v>0</v>
      </c>
      <c r="P24" s="308">
        <v>0</v>
      </c>
      <c r="Q24" s="308">
        <v>0</v>
      </c>
      <c r="R24" s="308" t="s">
        <v>97</v>
      </c>
      <c r="S24" s="308" t="s">
        <v>97</v>
      </c>
      <c r="T24" s="308">
        <v>0</v>
      </c>
      <c r="U24" s="308" t="s">
        <v>97</v>
      </c>
      <c r="V24" s="308">
        <v>0</v>
      </c>
      <c r="W24" s="308">
        <v>0</v>
      </c>
      <c r="X24" s="308" t="s">
        <v>97</v>
      </c>
      <c r="Y24" s="234">
        <v>0</v>
      </c>
      <c r="Z24" s="234">
        <v>0</v>
      </c>
      <c r="AA24" s="234">
        <v>0</v>
      </c>
      <c r="AB24" s="234">
        <v>0</v>
      </c>
      <c r="AC24" s="234">
        <v>0</v>
      </c>
      <c r="AD24" s="308" t="s">
        <v>97</v>
      </c>
      <c r="AE24" s="308" t="s">
        <v>97</v>
      </c>
      <c r="AF24" s="308" t="s">
        <v>97</v>
      </c>
      <c r="AG24" s="308" t="s">
        <v>97</v>
      </c>
      <c r="AH24" s="308" t="s">
        <v>97</v>
      </c>
      <c r="AI24" s="234">
        <v>0</v>
      </c>
      <c r="AJ24" s="234">
        <v>0</v>
      </c>
      <c r="AK24" s="234">
        <v>0</v>
      </c>
      <c r="AL24" s="234">
        <v>0</v>
      </c>
      <c r="AM24" s="234">
        <v>0</v>
      </c>
      <c r="AN24" s="308" t="s">
        <v>97</v>
      </c>
      <c r="AO24" s="308" t="s">
        <v>97</v>
      </c>
      <c r="AP24" s="308" t="s">
        <v>97</v>
      </c>
      <c r="AQ24" s="308" t="s">
        <v>97</v>
      </c>
      <c r="AR24" s="308" t="s">
        <v>97</v>
      </c>
      <c r="AS24" s="234">
        <v>0</v>
      </c>
      <c r="AT24" s="234">
        <v>0</v>
      </c>
      <c r="AU24" s="234">
        <v>0</v>
      </c>
      <c r="AV24" s="234">
        <v>0</v>
      </c>
      <c r="AW24" s="234" t="s">
        <v>97</v>
      </c>
      <c r="AX24" s="308" t="s">
        <v>97</v>
      </c>
      <c r="AY24" s="308" t="s">
        <v>97</v>
      </c>
      <c r="AZ24" s="308" t="s">
        <v>97</v>
      </c>
      <c r="BA24" s="308" t="s">
        <v>97</v>
      </c>
      <c r="BB24" s="308" t="s">
        <v>97</v>
      </c>
      <c r="BC24" s="234">
        <f>BF24</f>
        <v>0</v>
      </c>
      <c r="BD24" s="234">
        <v>0</v>
      </c>
      <c r="BE24" s="234">
        <v>0</v>
      </c>
      <c r="BF24" s="308">
        <f t="shared" ref="BF24:BF25" si="12">BF25</f>
        <v>0</v>
      </c>
      <c r="BG24" s="234">
        <v>0</v>
      </c>
      <c r="BH24" s="308" t="s">
        <v>97</v>
      </c>
      <c r="BI24" s="308" t="s">
        <v>97</v>
      </c>
      <c r="BJ24" s="308" t="s">
        <v>97</v>
      </c>
      <c r="BK24" s="308" t="s">
        <v>97</v>
      </c>
      <c r="BL24" s="308" t="s">
        <v>97</v>
      </c>
      <c r="BM24" s="308">
        <v>0</v>
      </c>
      <c r="BN24" s="308">
        <v>0</v>
      </c>
      <c r="BO24" s="308">
        <v>0</v>
      </c>
      <c r="BP24" s="308">
        <v>0</v>
      </c>
      <c r="BQ24" s="308">
        <v>0</v>
      </c>
      <c r="BR24" s="308" t="s">
        <v>97</v>
      </c>
      <c r="BS24" s="308" t="s">
        <v>97</v>
      </c>
      <c r="BT24" s="308" t="s">
        <v>97</v>
      </c>
      <c r="BU24" s="308" t="s">
        <v>97</v>
      </c>
      <c r="BV24" s="308" t="s">
        <v>97</v>
      </c>
      <c r="BW24" s="418">
        <f t="shared" si="5"/>
        <v>0</v>
      </c>
      <c r="BX24" s="418">
        <f t="shared" si="4"/>
        <v>0</v>
      </c>
      <c r="BY24" s="418">
        <f t="shared" si="4"/>
        <v>0</v>
      </c>
      <c r="BZ24" s="418">
        <f t="shared" si="4"/>
        <v>0</v>
      </c>
      <c r="CA24" s="418" t="s">
        <v>97</v>
      </c>
      <c r="CB24" s="418" t="s">
        <v>97</v>
      </c>
      <c r="CC24" s="418" t="s">
        <v>97</v>
      </c>
      <c r="CD24" s="418" t="s">
        <v>97</v>
      </c>
      <c r="CE24" s="418" t="s">
        <v>97</v>
      </c>
      <c r="CF24" s="418" t="s">
        <v>97</v>
      </c>
      <c r="CG24" s="226" t="s">
        <v>97</v>
      </c>
    </row>
    <row r="25" spans="1:90" s="289" customFormat="1" ht="39" customHeight="1">
      <c r="A25" s="238" t="s">
        <v>112</v>
      </c>
      <c r="B25" s="436" t="s">
        <v>113</v>
      </c>
      <c r="C25" s="230" t="s">
        <v>97</v>
      </c>
      <c r="D25" s="230" t="s">
        <v>97</v>
      </c>
      <c r="E25" s="234" t="s">
        <v>97</v>
      </c>
      <c r="F25" s="230" t="s">
        <v>97</v>
      </c>
      <c r="G25" s="233" t="s">
        <v>97</v>
      </c>
      <c r="H25" s="233" t="s">
        <v>97</v>
      </c>
      <c r="I25" s="308">
        <v>0</v>
      </c>
      <c r="J25" s="233" t="s">
        <v>97</v>
      </c>
      <c r="K25" s="233" t="s">
        <v>97</v>
      </c>
      <c r="L25" s="233" t="s">
        <v>97</v>
      </c>
      <c r="M25" s="233" t="s">
        <v>97</v>
      </c>
      <c r="N25" s="234">
        <v>0</v>
      </c>
      <c r="O25" s="234">
        <v>0</v>
      </c>
      <c r="P25" s="308">
        <v>0</v>
      </c>
      <c r="Q25" s="308">
        <v>0</v>
      </c>
      <c r="R25" s="308" t="s">
        <v>97</v>
      </c>
      <c r="S25" s="308" t="s">
        <v>97</v>
      </c>
      <c r="T25" s="308">
        <v>0</v>
      </c>
      <c r="U25" s="308" t="s">
        <v>97</v>
      </c>
      <c r="V25" s="308">
        <v>0</v>
      </c>
      <c r="W25" s="308">
        <v>0</v>
      </c>
      <c r="X25" s="308" t="s">
        <v>97</v>
      </c>
      <c r="Y25" s="234">
        <v>0</v>
      </c>
      <c r="Z25" s="234">
        <v>0</v>
      </c>
      <c r="AA25" s="234">
        <v>0</v>
      </c>
      <c r="AB25" s="234">
        <v>0</v>
      </c>
      <c r="AC25" s="234">
        <v>0</v>
      </c>
      <c r="AD25" s="308" t="s">
        <v>97</v>
      </c>
      <c r="AE25" s="308" t="s">
        <v>97</v>
      </c>
      <c r="AF25" s="308" t="s">
        <v>97</v>
      </c>
      <c r="AG25" s="308" t="s">
        <v>97</v>
      </c>
      <c r="AH25" s="308" t="s">
        <v>97</v>
      </c>
      <c r="AI25" s="234">
        <v>0</v>
      </c>
      <c r="AJ25" s="234">
        <v>0</v>
      </c>
      <c r="AK25" s="234">
        <v>0</v>
      </c>
      <c r="AL25" s="234">
        <v>0</v>
      </c>
      <c r="AM25" s="234">
        <v>0</v>
      </c>
      <c r="AN25" s="308" t="s">
        <v>97</v>
      </c>
      <c r="AO25" s="308" t="s">
        <v>97</v>
      </c>
      <c r="AP25" s="308" t="s">
        <v>97</v>
      </c>
      <c r="AQ25" s="308" t="s">
        <v>97</v>
      </c>
      <c r="AR25" s="308" t="s">
        <v>97</v>
      </c>
      <c r="AS25" s="234">
        <v>0</v>
      </c>
      <c r="AT25" s="234">
        <v>0</v>
      </c>
      <c r="AU25" s="234">
        <v>0</v>
      </c>
      <c r="AV25" s="234">
        <v>0</v>
      </c>
      <c r="AW25" s="234" t="s">
        <v>97</v>
      </c>
      <c r="AX25" s="308" t="s">
        <v>97</v>
      </c>
      <c r="AY25" s="308" t="s">
        <v>97</v>
      </c>
      <c r="AZ25" s="308" t="s">
        <v>97</v>
      </c>
      <c r="BA25" s="308" t="s">
        <v>97</v>
      </c>
      <c r="BB25" s="308" t="s">
        <v>97</v>
      </c>
      <c r="BC25" s="234">
        <f t="shared" ref="BC25" si="13">BF25</f>
        <v>0</v>
      </c>
      <c r="BD25" s="234">
        <v>0</v>
      </c>
      <c r="BE25" s="234">
        <v>0</v>
      </c>
      <c r="BF25" s="308">
        <f t="shared" si="12"/>
        <v>0</v>
      </c>
      <c r="BG25" s="234">
        <v>0</v>
      </c>
      <c r="BH25" s="308" t="s">
        <v>97</v>
      </c>
      <c r="BI25" s="308" t="s">
        <v>97</v>
      </c>
      <c r="BJ25" s="308" t="s">
        <v>97</v>
      </c>
      <c r="BK25" s="308" t="s">
        <v>97</v>
      </c>
      <c r="BL25" s="308" t="s">
        <v>97</v>
      </c>
      <c r="BM25" s="308">
        <v>0</v>
      </c>
      <c r="BN25" s="308">
        <v>0</v>
      </c>
      <c r="BO25" s="308">
        <v>0</v>
      </c>
      <c r="BP25" s="308">
        <v>0</v>
      </c>
      <c r="BQ25" s="308">
        <v>0</v>
      </c>
      <c r="BR25" s="308" t="s">
        <v>97</v>
      </c>
      <c r="BS25" s="308" t="s">
        <v>97</v>
      </c>
      <c r="BT25" s="308" t="s">
        <v>97</v>
      </c>
      <c r="BU25" s="308" t="s">
        <v>97</v>
      </c>
      <c r="BV25" s="308" t="s">
        <v>97</v>
      </c>
      <c r="BW25" s="418">
        <f t="shared" si="5"/>
        <v>0</v>
      </c>
      <c r="BX25" s="418">
        <f t="shared" si="4"/>
        <v>0</v>
      </c>
      <c r="BY25" s="418">
        <f t="shared" si="4"/>
        <v>0</v>
      </c>
      <c r="BZ25" s="418">
        <f t="shared" si="4"/>
        <v>0</v>
      </c>
      <c r="CA25" s="418" t="s">
        <v>97</v>
      </c>
      <c r="CB25" s="418" t="s">
        <v>97</v>
      </c>
      <c r="CC25" s="418" t="s">
        <v>97</v>
      </c>
      <c r="CD25" s="418" t="s">
        <v>97</v>
      </c>
      <c r="CE25" s="418" t="s">
        <v>97</v>
      </c>
      <c r="CF25" s="418" t="s">
        <v>97</v>
      </c>
      <c r="CG25" s="226" t="s">
        <v>97</v>
      </c>
    </row>
    <row r="26" spans="1:90" s="289" customFormat="1" ht="36.75" customHeight="1">
      <c r="A26" s="238" t="s">
        <v>114</v>
      </c>
      <c r="B26" s="436" t="s">
        <v>115</v>
      </c>
      <c r="C26" s="230" t="s">
        <v>97</v>
      </c>
      <c r="D26" s="230" t="s">
        <v>97</v>
      </c>
      <c r="E26" s="234" t="s">
        <v>97</v>
      </c>
      <c r="F26" s="230" t="s">
        <v>97</v>
      </c>
      <c r="G26" s="233" t="s">
        <v>97</v>
      </c>
      <c r="H26" s="233" t="s">
        <v>97</v>
      </c>
      <c r="I26" s="308">
        <v>0</v>
      </c>
      <c r="J26" s="233" t="s">
        <v>97</v>
      </c>
      <c r="K26" s="233" t="s">
        <v>97</v>
      </c>
      <c r="L26" s="233" t="s">
        <v>97</v>
      </c>
      <c r="M26" s="233" t="s">
        <v>97</v>
      </c>
      <c r="N26" s="234">
        <v>0</v>
      </c>
      <c r="O26" s="234">
        <v>0</v>
      </c>
      <c r="P26" s="308">
        <v>0</v>
      </c>
      <c r="Q26" s="308">
        <v>0</v>
      </c>
      <c r="R26" s="308" t="s">
        <v>97</v>
      </c>
      <c r="S26" s="308" t="s">
        <v>97</v>
      </c>
      <c r="T26" s="308">
        <v>0</v>
      </c>
      <c r="U26" s="308" t="s">
        <v>97</v>
      </c>
      <c r="V26" s="308">
        <v>0</v>
      </c>
      <c r="W26" s="308">
        <v>0</v>
      </c>
      <c r="X26" s="308" t="s">
        <v>97</v>
      </c>
      <c r="Y26" s="234">
        <v>0</v>
      </c>
      <c r="Z26" s="234">
        <v>0</v>
      </c>
      <c r="AA26" s="234">
        <v>0</v>
      </c>
      <c r="AB26" s="234">
        <v>0</v>
      </c>
      <c r="AC26" s="234">
        <v>0</v>
      </c>
      <c r="AD26" s="308" t="s">
        <v>97</v>
      </c>
      <c r="AE26" s="308" t="s">
        <v>97</v>
      </c>
      <c r="AF26" s="308" t="s">
        <v>97</v>
      </c>
      <c r="AG26" s="308" t="s">
        <v>97</v>
      </c>
      <c r="AH26" s="308" t="s">
        <v>97</v>
      </c>
      <c r="AI26" s="234">
        <v>0</v>
      </c>
      <c r="AJ26" s="234">
        <v>0</v>
      </c>
      <c r="AK26" s="234">
        <v>0</v>
      </c>
      <c r="AL26" s="234">
        <v>0</v>
      </c>
      <c r="AM26" s="234">
        <v>0</v>
      </c>
      <c r="AN26" s="308" t="s">
        <v>97</v>
      </c>
      <c r="AO26" s="308" t="s">
        <v>97</v>
      </c>
      <c r="AP26" s="308" t="s">
        <v>97</v>
      </c>
      <c r="AQ26" s="308" t="s">
        <v>97</v>
      </c>
      <c r="AR26" s="308" t="s">
        <v>97</v>
      </c>
      <c r="AS26" s="234">
        <v>0</v>
      </c>
      <c r="AT26" s="234">
        <v>0</v>
      </c>
      <c r="AU26" s="234">
        <v>0</v>
      </c>
      <c r="AV26" s="234">
        <v>0</v>
      </c>
      <c r="AW26" s="234" t="s">
        <v>97</v>
      </c>
      <c r="AX26" s="308" t="s">
        <v>97</v>
      </c>
      <c r="AY26" s="308" t="s">
        <v>97</v>
      </c>
      <c r="AZ26" s="308" t="s">
        <v>97</v>
      </c>
      <c r="BA26" s="308" t="s">
        <v>97</v>
      </c>
      <c r="BB26" s="308" t="s">
        <v>97</v>
      </c>
      <c r="BC26" s="234">
        <v>0</v>
      </c>
      <c r="BD26" s="234">
        <v>0</v>
      </c>
      <c r="BE26" s="234">
        <v>0</v>
      </c>
      <c r="BF26" s="308">
        <v>0</v>
      </c>
      <c r="BG26" s="234">
        <v>0</v>
      </c>
      <c r="BH26" s="308" t="s">
        <v>97</v>
      </c>
      <c r="BI26" s="308" t="s">
        <v>97</v>
      </c>
      <c r="BJ26" s="308" t="s">
        <v>97</v>
      </c>
      <c r="BK26" s="308" t="s">
        <v>97</v>
      </c>
      <c r="BL26" s="308" t="s">
        <v>97</v>
      </c>
      <c r="BM26" s="308">
        <v>0</v>
      </c>
      <c r="BN26" s="308">
        <v>0</v>
      </c>
      <c r="BO26" s="308">
        <v>0</v>
      </c>
      <c r="BP26" s="308">
        <v>0</v>
      </c>
      <c r="BQ26" s="308">
        <v>0</v>
      </c>
      <c r="BR26" s="308" t="s">
        <v>97</v>
      </c>
      <c r="BS26" s="308" t="s">
        <v>97</v>
      </c>
      <c r="BT26" s="308" t="s">
        <v>97</v>
      </c>
      <c r="BU26" s="308" t="s">
        <v>97</v>
      </c>
      <c r="BV26" s="308" t="s">
        <v>97</v>
      </c>
      <c r="BW26" s="418">
        <f t="shared" si="5"/>
        <v>0</v>
      </c>
      <c r="BX26" s="418">
        <f t="shared" si="4"/>
        <v>0</v>
      </c>
      <c r="BY26" s="418">
        <f t="shared" si="4"/>
        <v>0</v>
      </c>
      <c r="BZ26" s="418">
        <f t="shared" si="4"/>
        <v>0</v>
      </c>
      <c r="CA26" s="418" t="s">
        <v>97</v>
      </c>
      <c r="CB26" s="418" t="s">
        <v>97</v>
      </c>
      <c r="CC26" s="418" t="s">
        <v>97</v>
      </c>
      <c r="CD26" s="418" t="s">
        <v>97</v>
      </c>
      <c r="CE26" s="418" t="s">
        <v>97</v>
      </c>
      <c r="CF26" s="418" t="s">
        <v>97</v>
      </c>
      <c r="CG26" s="226" t="s">
        <v>97</v>
      </c>
    </row>
    <row r="27" spans="1:90" s="289" customFormat="1" ht="27" customHeight="1">
      <c r="A27" s="235" t="s">
        <v>522</v>
      </c>
      <c r="B27" s="236" t="s">
        <v>510</v>
      </c>
      <c r="C27" s="230" t="s">
        <v>97</v>
      </c>
      <c r="D27" s="230" t="s">
        <v>97</v>
      </c>
      <c r="E27" s="234" t="s">
        <v>97</v>
      </c>
      <c r="F27" s="230" t="s">
        <v>97</v>
      </c>
      <c r="G27" s="233" t="s">
        <v>97</v>
      </c>
      <c r="H27" s="233" t="s">
        <v>97</v>
      </c>
      <c r="I27" s="233" t="s">
        <v>97</v>
      </c>
      <c r="J27" s="233" t="s">
        <v>97</v>
      </c>
      <c r="K27" s="233" t="s">
        <v>97</v>
      </c>
      <c r="L27" s="233" t="s">
        <v>97</v>
      </c>
      <c r="M27" s="233" t="s">
        <v>97</v>
      </c>
      <c r="N27" s="234">
        <v>0</v>
      </c>
      <c r="O27" s="234">
        <v>0</v>
      </c>
      <c r="P27" s="233" t="s">
        <v>97</v>
      </c>
      <c r="Q27" s="233" t="s">
        <v>97</v>
      </c>
      <c r="R27" s="308" t="s">
        <v>97</v>
      </c>
      <c r="S27" s="308" t="s">
        <v>97</v>
      </c>
      <c r="T27" s="233" t="s">
        <v>97</v>
      </c>
      <c r="U27" s="308" t="s">
        <v>97</v>
      </c>
      <c r="V27" s="233" t="s">
        <v>97</v>
      </c>
      <c r="W27" s="233" t="s">
        <v>97</v>
      </c>
      <c r="X27" s="308" t="s">
        <v>97</v>
      </c>
      <c r="Y27" s="308" t="s">
        <v>97</v>
      </c>
      <c r="Z27" s="308" t="s">
        <v>97</v>
      </c>
      <c r="AA27" s="308" t="s">
        <v>97</v>
      </c>
      <c r="AB27" s="308" t="s">
        <v>97</v>
      </c>
      <c r="AC27" s="308" t="s">
        <v>97</v>
      </c>
      <c r="AD27" s="308" t="s">
        <v>97</v>
      </c>
      <c r="AE27" s="308" t="s">
        <v>97</v>
      </c>
      <c r="AF27" s="308" t="s">
        <v>97</v>
      </c>
      <c r="AG27" s="308" t="s">
        <v>97</v>
      </c>
      <c r="AH27" s="308" t="s">
        <v>97</v>
      </c>
      <c r="AI27" s="308" t="s">
        <v>97</v>
      </c>
      <c r="AJ27" s="308" t="s">
        <v>97</v>
      </c>
      <c r="AK27" s="308" t="s">
        <v>97</v>
      </c>
      <c r="AL27" s="308" t="s">
        <v>97</v>
      </c>
      <c r="AM27" s="308" t="s">
        <v>97</v>
      </c>
      <c r="AN27" s="308" t="s">
        <v>97</v>
      </c>
      <c r="AO27" s="308" t="s">
        <v>97</v>
      </c>
      <c r="AP27" s="308" t="s">
        <v>97</v>
      </c>
      <c r="AQ27" s="308" t="s">
        <v>97</v>
      </c>
      <c r="AR27" s="308" t="s">
        <v>97</v>
      </c>
      <c r="AS27" s="308" t="s">
        <v>97</v>
      </c>
      <c r="AT27" s="234">
        <v>0</v>
      </c>
      <c r="AU27" s="308" t="s">
        <v>97</v>
      </c>
      <c r="AV27" s="308" t="s">
        <v>97</v>
      </c>
      <c r="AW27" s="308" t="s">
        <v>97</v>
      </c>
      <c r="AX27" s="308" t="s">
        <v>97</v>
      </c>
      <c r="AY27" s="308" t="s">
        <v>97</v>
      </c>
      <c r="AZ27" s="308" t="s">
        <v>97</v>
      </c>
      <c r="BA27" s="308" t="s">
        <v>97</v>
      </c>
      <c r="BB27" s="308" t="s">
        <v>97</v>
      </c>
      <c r="BC27" s="308" t="s">
        <v>97</v>
      </c>
      <c r="BD27" s="308" t="s">
        <v>97</v>
      </c>
      <c r="BE27" s="308" t="s">
        <v>97</v>
      </c>
      <c r="BF27" s="308" t="s">
        <v>97</v>
      </c>
      <c r="BG27" s="234" t="s">
        <v>97</v>
      </c>
      <c r="BH27" s="308" t="s">
        <v>97</v>
      </c>
      <c r="BI27" s="308" t="s">
        <v>97</v>
      </c>
      <c r="BJ27" s="308" t="s">
        <v>97</v>
      </c>
      <c r="BK27" s="308" t="s">
        <v>97</v>
      </c>
      <c r="BL27" s="308" t="s">
        <v>97</v>
      </c>
      <c r="BM27" s="308" t="s">
        <v>97</v>
      </c>
      <c r="BN27" s="308" t="s">
        <v>97</v>
      </c>
      <c r="BO27" s="308" t="s">
        <v>97</v>
      </c>
      <c r="BP27" s="308" t="s">
        <v>97</v>
      </c>
      <c r="BQ27" s="308" t="s">
        <v>97</v>
      </c>
      <c r="BR27" s="308" t="s">
        <v>97</v>
      </c>
      <c r="BS27" s="308" t="s">
        <v>97</v>
      </c>
      <c r="BT27" s="308" t="s">
        <v>97</v>
      </c>
      <c r="BU27" s="308" t="s">
        <v>97</v>
      </c>
      <c r="BV27" s="308" t="s">
        <v>97</v>
      </c>
      <c r="BW27" s="308" t="s">
        <v>97</v>
      </c>
      <c r="BX27" s="308" t="s">
        <v>97</v>
      </c>
      <c r="BY27" s="308" t="s">
        <v>97</v>
      </c>
      <c r="BZ27" s="308" t="s">
        <v>97</v>
      </c>
      <c r="CA27" s="418" t="s">
        <v>97</v>
      </c>
      <c r="CB27" s="418" t="s">
        <v>97</v>
      </c>
      <c r="CC27" s="418" t="s">
        <v>97</v>
      </c>
      <c r="CD27" s="418" t="s">
        <v>97</v>
      </c>
      <c r="CE27" s="418" t="s">
        <v>97</v>
      </c>
      <c r="CF27" s="418" t="s">
        <v>97</v>
      </c>
      <c r="CG27" s="511" t="s">
        <v>97</v>
      </c>
    </row>
    <row r="28" spans="1:90" s="457" customFormat="1" ht="28.5">
      <c r="A28" s="235" t="s">
        <v>141</v>
      </c>
      <c r="B28" s="236" t="s">
        <v>623</v>
      </c>
      <c r="C28" s="487" t="s">
        <v>97</v>
      </c>
      <c r="D28" s="487" t="s">
        <v>97</v>
      </c>
      <c r="E28" s="516" t="s">
        <v>97</v>
      </c>
      <c r="F28" s="487" t="s">
        <v>97</v>
      </c>
      <c r="G28" s="417" t="s">
        <v>97</v>
      </c>
      <c r="H28" s="417" t="s">
        <v>97</v>
      </c>
      <c r="I28" s="516">
        <f>I31+I50</f>
        <v>65.59029000000001</v>
      </c>
      <c r="J28" s="487" t="s">
        <v>97</v>
      </c>
      <c r="K28" s="417" t="s">
        <v>97</v>
      </c>
      <c r="L28" s="417" t="s">
        <v>97</v>
      </c>
      <c r="M28" s="417" t="s">
        <v>97</v>
      </c>
      <c r="N28" s="516">
        <v>0</v>
      </c>
      <c r="O28" s="516">
        <v>0</v>
      </c>
      <c r="P28" s="516">
        <f>P31</f>
        <v>118.61499999999999</v>
      </c>
      <c r="Q28" s="516">
        <f>Q31</f>
        <v>148.03199999999998</v>
      </c>
      <c r="R28" s="516" t="s">
        <v>97</v>
      </c>
      <c r="S28" s="516" t="s">
        <v>97</v>
      </c>
      <c r="T28" s="516">
        <f>T31+T50</f>
        <v>65.590390000000014</v>
      </c>
      <c r="U28" s="418" t="s">
        <v>97</v>
      </c>
      <c r="V28" s="516">
        <f>V31+V50</f>
        <v>65.590490000000003</v>
      </c>
      <c r="W28" s="516">
        <f>W31+W50</f>
        <v>65.590490000000003</v>
      </c>
      <c r="X28" s="516" t="s">
        <v>97</v>
      </c>
      <c r="Y28" s="516">
        <f>Y31+Y50</f>
        <v>13.147200000000002</v>
      </c>
      <c r="Z28" s="516">
        <f t="shared" ref="Z28:AK28" si="14">Z31+Z50</f>
        <v>0</v>
      </c>
      <c r="AA28" s="516">
        <f t="shared" si="14"/>
        <v>0</v>
      </c>
      <c r="AB28" s="516">
        <f>AB31+AB50</f>
        <v>13.147200000000002</v>
      </c>
      <c r="AC28" s="418" t="s">
        <v>97</v>
      </c>
      <c r="AD28" s="418" t="s">
        <v>97</v>
      </c>
      <c r="AE28" s="418" t="s">
        <v>97</v>
      </c>
      <c r="AF28" s="418" t="s">
        <v>97</v>
      </c>
      <c r="AG28" s="418" t="s">
        <v>97</v>
      </c>
      <c r="AH28" s="418" t="s">
        <v>97</v>
      </c>
      <c r="AI28" s="516">
        <f t="shared" si="14"/>
        <v>12.733000000000001</v>
      </c>
      <c r="AJ28" s="516">
        <f t="shared" si="14"/>
        <v>0</v>
      </c>
      <c r="AK28" s="516">
        <f t="shared" si="14"/>
        <v>0</v>
      </c>
      <c r="AL28" s="516">
        <f>AL31+AL50</f>
        <v>12.733000000000001</v>
      </c>
      <c r="AM28" s="516">
        <f>AM31+AM50</f>
        <v>0</v>
      </c>
      <c r="AN28" s="418" t="s">
        <v>97</v>
      </c>
      <c r="AO28" s="418" t="s">
        <v>97</v>
      </c>
      <c r="AP28" s="418" t="s">
        <v>97</v>
      </c>
      <c r="AQ28" s="418" t="s">
        <v>97</v>
      </c>
      <c r="AR28" s="418" t="s">
        <v>97</v>
      </c>
      <c r="AS28" s="516">
        <f>AV28</f>
        <v>12.504999999999999</v>
      </c>
      <c r="AT28" s="516">
        <v>0</v>
      </c>
      <c r="AU28" s="516">
        <v>0</v>
      </c>
      <c r="AV28" s="516">
        <f>AV31+AV50</f>
        <v>12.504999999999999</v>
      </c>
      <c r="AW28" s="516" t="s">
        <v>97</v>
      </c>
      <c r="AX28" s="418" t="s">
        <v>97</v>
      </c>
      <c r="AY28" s="418" t="s">
        <v>97</v>
      </c>
      <c r="AZ28" s="418" t="s">
        <v>97</v>
      </c>
      <c r="BA28" s="418" t="s">
        <v>97</v>
      </c>
      <c r="BB28" s="418" t="s">
        <v>97</v>
      </c>
      <c r="BC28" s="516">
        <f>BF28</f>
        <v>14.553800000000003</v>
      </c>
      <c r="BD28" s="516">
        <f t="shared" ref="BD28:BE28" si="15">BD31+BD50</f>
        <v>0</v>
      </c>
      <c r="BE28" s="516">
        <f t="shared" si="15"/>
        <v>0</v>
      </c>
      <c r="BF28" s="516">
        <f>BF31+BF50</f>
        <v>14.553800000000003</v>
      </c>
      <c r="BG28" s="516">
        <f t="shared" ref="BG28" si="16">BG31+BG50</f>
        <v>0</v>
      </c>
      <c r="BH28" s="418" t="s">
        <v>97</v>
      </c>
      <c r="BI28" s="418" t="s">
        <v>97</v>
      </c>
      <c r="BJ28" s="418" t="s">
        <v>97</v>
      </c>
      <c r="BK28" s="418" t="s">
        <v>97</v>
      </c>
      <c r="BL28" s="418" t="s">
        <v>97</v>
      </c>
      <c r="BM28" s="516">
        <f>BP28</f>
        <v>12.651</v>
      </c>
      <c r="BN28" s="516" t="s">
        <v>97</v>
      </c>
      <c r="BO28" s="516" t="s">
        <v>97</v>
      </c>
      <c r="BP28" s="516">
        <f>BP31+BP50</f>
        <v>12.651</v>
      </c>
      <c r="BQ28" s="516">
        <f>BQ31+BQ50</f>
        <v>0</v>
      </c>
      <c r="BR28" s="418" t="s">
        <v>97</v>
      </c>
      <c r="BS28" s="418" t="s">
        <v>97</v>
      </c>
      <c r="BT28" s="418" t="s">
        <v>97</v>
      </c>
      <c r="BU28" s="418" t="s">
        <v>97</v>
      </c>
      <c r="BV28" s="418" t="s">
        <v>97</v>
      </c>
      <c r="BW28" s="418">
        <f>Y28+AI28+AS28+BC28+BM28</f>
        <v>65.59</v>
      </c>
      <c r="BX28" s="418">
        <v>0</v>
      </c>
      <c r="BY28" s="418">
        <v>0</v>
      </c>
      <c r="BZ28" s="418">
        <f t="shared" si="4"/>
        <v>65.59</v>
      </c>
      <c r="CA28" s="418" t="s">
        <v>97</v>
      </c>
      <c r="CB28" s="418" t="s">
        <v>97</v>
      </c>
      <c r="CC28" s="418" t="s">
        <v>97</v>
      </c>
      <c r="CD28" s="418" t="s">
        <v>97</v>
      </c>
      <c r="CE28" s="418" t="s">
        <v>97</v>
      </c>
      <c r="CF28" s="418" t="s">
        <v>97</v>
      </c>
      <c r="CG28" s="419" t="s">
        <v>97</v>
      </c>
    </row>
    <row r="29" spans="1:90" s="287" customFormat="1" ht="30">
      <c r="A29" s="231" t="s">
        <v>143</v>
      </c>
      <c r="B29" s="228" t="s">
        <v>624</v>
      </c>
      <c r="C29" s="506" t="s">
        <v>97</v>
      </c>
      <c r="D29" s="506" t="s">
        <v>97</v>
      </c>
      <c r="E29" s="234" t="s">
        <v>97</v>
      </c>
      <c r="F29" s="506" t="s">
        <v>97</v>
      </c>
      <c r="G29" s="233" t="s">
        <v>97</v>
      </c>
      <c r="H29" s="233" t="s">
        <v>97</v>
      </c>
      <c r="I29" s="234">
        <v>0</v>
      </c>
      <c r="J29" s="233" t="s">
        <v>97</v>
      </c>
      <c r="K29" s="233" t="s">
        <v>97</v>
      </c>
      <c r="L29" s="233" t="s">
        <v>97</v>
      </c>
      <c r="M29" s="233" t="s">
        <v>97</v>
      </c>
      <c r="N29" s="234">
        <v>0</v>
      </c>
      <c r="O29" s="234">
        <v>0</v>
      </c>
      <c r="P29" s="234">
        <v>0</v>
      </c>
      <c r="Q29" s="234">
        <v>0</v>
      </c>
      <c r="R29" s="308" t="s">
        <v>97</v>
      </c>
      <c r="S29" s="308" t="s">
        <v>97</v>
      </c>
      <c r="T29" s="234">
        <v>0</v>
      </c>
      <c r="U29" s="308" t="s">
        <v>97</v>
      </c>
      <c r="V29" s="234">
        <v>0</v>
      </c>
      <c r="W29" s="234">
        <v>0</v>
      </c>
      <c r="X29" s="308" t="s">
        <v>97</v>
      </c>
      <c r="Y29" s="234">
        <v>0</v>
      </c>
      <c r="Z29" s="234">
        <v>0</v>
      </c>
      <c r="AA29" s="234">
        <v>0</v>
      </c>
      <c r="AB29" s="234">
        <v>0</v>
      </c>
      <c r="AC29" s="234">
        <v>0</v>
      </c>
      <c r="AD29" s="308" t="s">
        <v>97</v>
      </c>
      <c r="AE29" s="308" t="s">
        <v>97</v>
      </c>
      <c r="AF29" s="308" t="s">
        <v>97</v>
      </c>
      <c r="AG29" s="308" t="s">
        <v>97</v>
      </c>
      <c r="AH29" s="308" t="s">
        <v>97</v>
      </c>
      <c r="AI29" s="234">
        <v>0</v>
      </c>
      <c r="AJ29" s="234">
        <v>0</v>
      </c>
      <c r="AK29" s="234">
        <v>0</v>
      </c>
      <c r="AL29" s="234">
        <v>0</v>
      </c>
      <c r="AM29" s="234">
        <v>0</v>
      </c>
      <c r="AN29" s="308" t="s">
        <v>97</v>
      </c>
      <c r="AO29" s="308" t="s">
        <v>97</v>
      </c>
      <c r="AP29" s="308" t="s">
        <v>97</v>
      </c>
      <c r="AQ29" s="308" t="s">
        <v>97</v>
      </c>
      <c r="AR29" s="308" t="s">
        <v>97</v>
      </c>
      <c r="AS29" s="234">
        <v>0</v>
      </c>
      <c r="AT29" s="234">
        <v>0</v>
      </c>
      <c r="AU29" s="234">
        <f t="shared" ref="AU29:AW29" si="17">AU31</f>
        <v>0</v>
      </c>
      <c r="AV29" s="234">
        <v>0</v>
      </c>
      <c r="AW29" s="234" t="str">
        <f t="shared" si="17"/>
        <v>нд</v>
      </c>
      <c r="AX29" s="308" t="s">
        <v>97</v>
      </c>
      <c r="AY29" s="308" t="s">
        <v>97</v>
      </c>
      <c r="AZ29" s="308" t="s">
        <v>97</v>
      </c>
      <c r="BA29" s="308" t="s">
        <v>97</v>
      </c>
      <c r="BB29" s="308" t="s">
        <v>97</v>
      </c>
      <c r="BC29" s="234">
        <v>0</v>
      </c>
      <c r="BD29" s="234">
        <f t="shared" ref="BD29:BE29" si="18">BD31</f>
        <v>0</v>
      </c>
      <c r="BE29" s="234">
        <f t="shared" si="18"/>
        <v>0</v>
      </c>
      <c r="BF29" s="234">
        <v>0</v>
      </c>
      <c r="BG29" s="234">
        <f t="shared" ref="BG29:BQ29" si="19">BG31</f>
        <v>0</v>
      </c>
      <c r="BH29" s="234" t="str">
        <f t="shared" si="19"/>
        <v>нд</v>
      </c>
      <c r="BI29" s="234" t="str">
        <f t="shared" si="19"/>
        <v>нд</v>
      </c>
      <c r="BJ29" s="234" t="str">
        <f t="shared" si="19"/>
        <v>нд</v>
      </c>
      <c r="BK29" s="234" t="str">
        <f t="shared" si="19"/>
        <v>нд</v>
      </c>
      <c r="BL29" s="234" t="str">
        <f t="shared" si="19"/>
        <v>нд</v>
      </c>
      <c r="BM29" s="234">
        <v>0</v>
      </c>
      <c r="BN29" s="234" t="s">
        <v>97</v>
      </c>
      <c r="BO29" s="234" t="s">
        <v>97</v>
      </c>
      <c r="BP29" s="234">
        <v>0</v>
      </c>
      <c r="BQ29" s="234">
        <f t="shared" si="19"/>
        <v>0</v>
      </c>
      <c r="BR29" s="308" t="s">
        <v>97</v>
      </c>
      <c r="BS29" s="308" t="s">
        <v>97</v>
      </c>
      <c r="BT29" s="308" t="s">
        <v>97</v>
      </c>
      <c r="BU29" s="308" t="s">
        <v>97</v>
      </c>
      <c r="BV29" s="308" t="s">
        <v>97</v>
      </c>
      <c r="BW29" s="308">
        <f t="shared" si="5"/>
        <v>0</v>
      </c>
      <c r="BX29" s="308">
        <v>0</v>
      </c>
      <c r="BY29" s="308">
        <v>0</v>
      </c>
      <c r="BZ29" s="308">
        <f>AB29+AL29+AV29+BF29+BP29</f>
        <v>0</v>
      </c>
      <c r="CA29" s="308" t="s">
        <v>97</v>
      </c>
      <c r="CB29" s="308" t="s">
        <v>97</v>
      </c>
      <c r="CC29" s="308" t="s">
        <v>97</v>
      </c>
      <c r="CD29" s="308" t="s">
        <v>97</v>
      </c>
      <c r="CE29" s="308" t="s">
        <v>97</v>
      </c>
      <c r="CF29" s="308" t="s">
        <v>97</v>
      </c>
      <c r="CG29" s="226" t="s">
        <v>97</v>
      </c>
    </row>
    <row r="30" spans="1:90" s="289" customFormat="1">
      <c r="A30" s="231" t="s">
        <v>145</v>
      </c>
      <c r="B30" s="228" t="s">
        <v>146</v>
      </c>
      <c r="C30" s="230" t="s">
        <v>97</v>
      </c>
      <c r="D30" s="230" t="s">
        <v>97</v>
      </c>
      <c r="E30" s="234" t="s">
        <v>97</v>
      </c>
      <c r="F30" s="230" t="s">
        <v>97</v>
      </c>
      <c r="G30" s="233" t="s">
        <v>97</v>
      </c>
      <c r="H30" s="233" t="s">
        <v>97</v>
      </c>
      <c r="I30" s="230" t="s">
        <v>97</v>
      </c>
      <c r="J30" s="233" t="s">
        <v>97</v>
      </c>
      <c r="K30" s="233" t="s">
        <v>97</v>
      </c>
      <c r="L30" s="233" t="s">
        <v>97</v>
      </c>
      <c r="M30" s="233" t="s">
        <v>97</v>
      </c>
      <c r="N30" s="234">
        <v>0</v>
      </c>
      <c r="O30" s="234">
        <v>0</v>
      </c>
      <c r="P30" s="502" t="s">
        <v>97</v>
      </c>
      <c r="Q30" s="502" t="s">
        <v>97</v>
      </c>
      <c r="R30" s="308" t="s">
        <v>97</v>
      </c>
      <c r="S30" s="308" t="s">
        <v>97</v>
      </c>
      <c r="T30" s="502" t="s">
        <v>97</v>
      </c>
      <c r="U30" s="308" t="s">
        <v>97</v>
      </c>
      <c r="V30" s="506" t="s">
        <v>97</v>
      </c>
      <c r="W30" s="502" t="s">
        <v>97</v>
      </c>
      <c r="X30" s="308" t="s">
        <v>97</v>
      </c>
      <c r="Y30" s="234">
        <f>AB30</f>
        <v>0</v>
      </c>
      <c r="Z30" s="234">
        <v>0</v>
      </c>
      <c r="AA30" s="234">
        <v>0</v>
      </c>
      <c r="AB30" s="234">
        <v>0</v>
      </c>
      <c r="AC30" s="234">
        <v>0</v>
      </c>
      <c r="AD30" s="308" t="s">
        <v>97</v>
      </c>
      <c r="AE30" s="308" t="s">
        <v>97</v>
      </c>
      <c r="AF30" s="308" t="s">
        <v>97</v>
      </c>
      <c r="AG30" s="308" t="s">
        <v>97</v>
      </c>
      <c r="AH30" s="308" t="s">
        <v>97</v>
      </c>
      <c r="AI30" s="234">
        <f t="shared" ref="AI30:AI37" si="20">AL30</f>
        <v>0</v>
      </c>
      <c r="AJ30" s="234">
        <v>0</v>
      </c>
      <c r="AK30" s="234">
        <v>0</v>
      </c>
      <c r="AL30" s="234">
        <v>0</v>
      </c>
      <c r="AM30" s="234">
        <v>0</v>
      </c>
      <c r="AN30" s="308" t="s">
        <v>97</v>
      </c>
      <c r="AO30" s="308" t="s">
        <v>97</v>
      </c>
      <c r="AP30" s="308" t="s">
        <v>97</v>
      </c>
      <c r="AQ30" s="308" t="s">
        <v>97</v>
      </c>
      <c r="AR30" s="308" t="s">
        <v>97</v>
      </c>
      <c r="AS30" s="234">
        <f t="shared" ref="AS30:AS31" si="21">AV30</f>
        <v>0</v>
      </c>
      <c r="AT30" s="234">
        <v>0</v>
      </c>
      <c r="AU30" s="234">
        <v>0</v>
      </c>
      <c r="AV30" s="234">
        <v>0</v>
      </c>
      <c r="AW30" s="234" t="str">
        <f t="shared" ref="AW30:AW33" si="22">AZ30</f>
        <v>нд</v>
      </c>
      <c r="AX30" s="308" t="s">
        <v>97</v>
      </c>
      <c r="AY30" s="308" t="s">
        <v>97</v>
      </c>
      <c r="AZ30" s="308" t="s">
        <v>97</v>
      </c>
      <c r="BA30" s="308" t="s">
        <v>97</v>
      </c>
      <c r="BB30" s="308" t="s">
        <v>97</v>
      </c>
      <c r="BC30" s="234">
        <f t="shared" ref="BC30" si="23">BF30</f>
        <v>0</v>
      </c>
      <c r="BD30" s="234">
        <v>0</v>
      </c>
      <c r="BE30" s="234">
        <v>0</v>
      </c>
      <c r="BF30" s="234">
        <v>0</v>
      </c>
      <c r="BG30" s="234">
        <v>0</v>
      </c>
      <c r="BH30" s="308" t="s">
        <v>97</v>
      </c>
      <c r="BI30" s="308" t="s">
        <v>97</v>
      </c>
      <c r="BJ30" s="308" t="s">
        <v>97</v>
      </c>
      <c r="BK30" s="308" t="s">
        <v>97</v>
      </c>
      <c r="BL30" s="308" t="s">
        <v>97</v>
      </c>
      <c r="BM30" s="308" t="s">
        <v>97</v>
      </c>
      <c r="BN30" s="308" t="s">
        <v>97</v>
      </c>
      <c r="BO30" s="308" t="s">
        <v>97</v>
      </c>
      <c r="BP30" s="308" t="s">
        <v>97</v>
      </c>
      <c r="BQ30" s="308" t="s">
        <v>97</v>
      </c>
      <c r="BR30" s="308" t="s">
        <v>97</v>
      </c>
      <c r="BS30" s="308" t="s">
        <v>97</v>
      </c>
      <c r="BT30" s="308" t="s">
        <v>97</v>
      </c>
      <c r="BU30" s="308" t="s">
        <v>97</v>
      </c>
      <c r="BV30" s="308" t="s">
        <v>97</v>
      </c>
      <c r="BW30" s="418">
        <v>0</v>
      </c>
      <c r="BX30" s="418">
        <v>0</v>
      </c>
      <c r="BY30" s="418">
        <v>0</v>
      </c>
      <c r="BZ30" s="418">
        <v>0</v>
      </c>
      <c r="CA30" s="418" t="s">
        <v>97</v>
      </c>
      <c r="CB30" s="418" t="s">
        <v>97</v>
      </c>
      <c r="CC30" s="418" t="s">
        <v>97</v>
      </c>
      <c r="CD30" s="418" t="s">
        <v>97</v>
      </c>
      <c r="CE30" s="418" t="s">
        <v>97</v>
      </c>
      <c r="CF30" s="418" t="s">
        <v>97</v>
      </c>
      <c r="CG30" s="226" t="s">
        <v>97</v>
      </c>
    </row>
    <row r="31" spans="1:90" s="457" customFormat="1" ht="28.5">
      <c r="A31" s="235" t="s">
        <v>150</v>
      </c>
      <c r="B31" s="236" t="s">
        <v>625</v>
      </c>
      <c r="C31" s="487" t="s">
        <v>97</v>
      </c>
      <c r="D31" s="487" t="s">
        <v>97</v>
      </c>
      <c r="E31" s="516" t="s">
        <v>97</v>
      </c>
      <c r="F31" s="487" t="s">
        <v>97</v>
      </c>
      <c r="G31" s="417" t="s">
        <v>97</v>
      </c>
      <c r="H31" s="417" t="s">
        <v>97</v>
      </c>
      <c r="I31" s="516">
        <f>I32</f>
        <v>50.488590000000009</v>
      </c>
      <c r="J31" s="487" t="str">
        <f>J32</f>
        <v>нд</v>
      </c>
      <c r="K31" s="417" t="s">
        <v>97</v>
      </c>
      <c r="L31" s="417" t="s">
        <v>97</v>
      </c>
      <c r="M31" s="417" t="s">
        <v>97</v>
      </c>
      <c r="N31" s="516">
        <v>0</v>
      </c>
      <c r="O31" s="516">
        <v>0</v>
      </c>
      <c r="P31" s="516">
        <f>P32</f>
        <v>118.61499999999999</v>
      </c>
      <c r="Q31" s="516">
        <f>Q32</f>
        <v>148.03199999999998</v>
      </c>
      <c r="R31" s="418" t="s">
        <v>97</v>
      </c>
      <c r="S31" s="418" t="s">
        <v>97</v>
      </c>
      <c r="T31" s="516">
        <f>T32</f>
        <v>50.488590000000009</v>
      </c>
      <c r="U31" s="418" t="s">
        <v>97</v>
      </c>
      <c r="V31" s="516">
        <f>V32</f>
        <v>50.488590000000009</v>
      </c>
      <c r="W31" s="516">
        <f>W32</f>
        <v>50.488590000000009</v>
      </c>
      <c r="X31" s="418" t="s">
        <v>97</v>
      </c>
      <c r="Y31" s="516">
        <f>AB31</f>
        <v>10.300200000000002</v>
      </c>
      <c r="Z31" s="516">
        <v>0</v>
      </c>
      <c r="AA31" s="516">
        <v>0</v>
      </c>
      <c r="AB31" s="516">
        <f>AB32</f>
        <v>10.300200000000002</v>
      </c>
      <c r="AC31" s="516">
        <v>0</v>
      </c>
      <c r="AD31" s="418" t="s">
        <v>97</v>
      </c>
      <c r="AE31" s="418" t="s">
        <v>97</v>
      </c>
      <c r="AF31" s="418" t="s">
        <v>97</v>
      </c>
      <c r="AG31" s="418" t="s">
        <v>97</v>
      </c>
      <c r="AH31" s="418" t="s">
        <v>97</v>
      </c>
      <c r="AI31" s="516">
        <f t="shared" si="20"/>
        <v>9.8020000000000014</v>
      </c>
      <c r="AJ31" s="516">
        <v>0</v>
      </c>
      <c r="AK31" s="516">
        <v>0</v>
      </c>
      <c r="AL31" s="516">
        <f>AL32</f>
        <v>9.8020000000000014</v>
      </c>
      <c r="AM31" s="516">
        <v>0</v>
      </c>
      <c r="AN31" s="418" t="s">
        <v>97</v>
      </c>
      <c r="AO31" s="418" t="s">
        <v>97</v>
      </c>
      <c r="AP31" s="418" t="s">
        <v>97</v>
      </c>
      <c r="AQ31" s="418" t="s">
        <v>97</v>
      </c>
      <c r="AR31" s="418" t="s">
        <v>97</v>
      </c>
      <c r="AS31" s="516">
        <f t="shared" si="21"/>
        <v>9.4879999999999995</v>
      </c>
      <c r="AT31" s="516">
        <v>0</v>
      </c>
      <c r="AU31" s="516">
        <v>0</v>
      </c>
      <c r="AV31" s="516">
        <f>AV32</f>
        <v>9.4879999999999995</v>
      </c>
      <c r="AW31" s="516" t="str">
        <f t="shared" si="22"/>
        <v>нд</v>
      </c>
      <c r="AX31" s="418" t="s">
        <v>97</v>
      </c>
      <c r="AY31" s="418" t="s">
        <v>97</v>
      </c>
      <c r="AZ31" s="418" t="s">
        <v>97</v>
      </c>
      <c r="BA31" s="418" t="s">
        <v>97</v>
      </c>
      <c r="BB31" s="418" t="s">
        <v>97</v>
      </c>
      <c r="BC31" s="516">
        <f>BF31</f>
        <v>11.446800000000001</v>
      </c>
      <c r="BD31" s="516">
        <v>0</v>
      </c>
      <c r="BE31" s="516">
        <v>0</v>
      </c>
      <c r="BF31" s="516">
        <f>BF32</f>
        <v>11.446800000000001</v>
      </c>
      <c r="BG31" s="516">
        <v>0</v>
      </c>
      <c r="BH31" s="418" t="s">
        <v>97</v>
      </c>
      <c r="BI31" s="418" t="s">
        <v>97</v>
      </c>
      <c r="BJ31" s="418" t="s">
        <v>97</v>
      </c>
      <c r="BK31" s="418" t="s">
        <v>97</v>
      </c>
      <c r="BL31" s="418" t="s">
        <v>97</v>
      </c>
      <c r="BM31" s="418">
        <f>BM32</f>
        <v>9.452</v>
      </c>
      <c r="BN31" s="418">
        <v>0</v>
      </c>
      <c r="BO31" s="418">
        <v>0</v>
      </c>
      <c r="BP31" s="418">
        <f>BP32</f>
        <v>9.452</v>
      </c>
      <c r="BQ31" s="418">
        <v>0</v>
      </c>
      <c r="BR31" s="418" t="s">
        <v>97</v>
      </c>
      <c r="BS31" s="418" t="s">
        <v>97</v>
      </c>
      <c r="BT31" s="418" t="s">
        <v>97</v>
      </c>
      <c r="BU31" s="418" t="s">
        <v>97</v>
      </c>
      <c r="BV31" s="418" t="s">
        <v>97</v>
      </c>
      <c r="BW31" s="418">
        <f>Y31+AI31+AS31+BC31+BM31</f>
        <v>50.489000000000004</v>
      </c>
      <c r="BX31" s="418">
        <f t="shared" si="4"/>
        <v>0</v>
      </c>
      <c r="BY31" s="418">
        <f t="shared" si="4"/>
        <v>0</v>
      </c>
      <c r="BZ31" s="418">
        <f>AB31+AL31+AV31+BF31+BP31</f>
        <v>50.489000000000004</v>
      </c>
      <c r="CA31" s="418" t="s">
        <v>97</v>
      </c>
      <c r="CB31" s="418" t="s">
        <v>97</v>
      </c>
      <c r="CC31" s="418" t="s">
        <v>97</v>
      </c>
      <c r="CD31" s="418" t="s">
        <v>97</v>
      </c>
      <c r="CE31" s="418" t="s">
        <v>97</v>
      </c>
      <c r="CF31" s="418" t="s">
        <v>97</v>
      </c>
      <c r="CG31" s="419" t="s">
        <v>97</v>
      </c>
    </row>
    <row r="32" spans="1:90" s="457" customFormat="1">
      <c r="A32" s="235" t="s">
        <v>152</v>
      </c>
      <c r="B32" s="236" t="s">
        <v>626</v>
      </c>
      <c r="C32" s="487" t="s">
        <v>97</v>
      </c>
      <c r="D32" s="487" t="s">
        <v>97</v>
      </c>
      <c r="E32" s="516" t="s">
        <v>97</v>
      </c>
      <c r="F32" s="487" t="s">
        <v>97</v>
      </c>
      <c r="G32" s="417" t="s">
        <v>97</v>
      </c>
      <c r="H32" s="417" t="s">
        <v>97</v>
      </c>
      <c r="I32" s="516">
        <f>SUM(I33:I48)</f>
        <v>50.488590000000009</v>
      </c>
      <c r="J32" s="487" t="s">
        <v>97</v>
      </c>
      <c r="K32" s="417" t="s">
        <v>97</v>
      </c>
      <c r="L32" s="417" t="s">
        <v>97</v>
      </c>
      <c r="M32" s="417" t="s">
        <v>97</v>
      </c>
      <c r="N32" s="516">
        <v>0</v>
      </c>
      <c r="O32" s="516">
        <v>0</v>
      </c>
      <c r="P32" s="516">
        <f>SUM(P33:P48)</f>
        <v>118.61499999999999</v>
      </c>
      <c r="Q32" s="516">
        <f>SUM(Q33:Q48)</f>
        <v>148.03199999999998</v>
      </c>
      <c r="R32" s="418" t="s">
        <v>97</v>
      </c>
      <c r="S32" s="418" t="s">
        <v>97</v>
      </c>
      <c r="T32" s="516">
        <f>SUM(T33:T48)</f>
        <v>50.488590000000009</v>
      </c>
      <c r="U32" s="418" t="s">
        <v>97</v>
      </c>
      <c r="V32" s="516">
        <f>SUM(V33:V48)</f>
        <v>50.488590000000009</v>
      </c>
      <c r="W32" s="516">
        <f>SUM(W33:W48)</f>
        <v>50.488590000000009</v>
      </c>
      <c r="X32" s="418" t="s">
        <v>97</v>
      </c>
      <c r="Y32" s="516">
        <f>AB32</f>
        <v>10.300200000000002</v>
      </c>
      <c r="Z32" s="516">
        <v>0</v>
      </c>
      <c r="AA32" s="516">
        <v>0</v>
      </c>
      <c r="AB32" s="516">
        <f>SUM(AB33:AB48)</f>
        <v>10.300200000000002</v>
      </c>
      <c r="AC32" s="516">
        <v>0</v>
      </c>
      <c r="AD32" s="418" t="s">
        <v>97</v>
      </c>
      <c r="AE32" s="418" t="s">
        <v>97</v>
      </c>
      <c r="AF32" s="418" t="s">
        <v>97</v>
      </c>
      <c r="AG32" s="418" t="s">
        <v>97</v>
      </c>
      <c r="AH32" s="418" t="s">
        <v>97</v>
      </c>
      <c r="AI32" s="516">
        <f t="shared" si="20"/>
        <v>9.8020000000000014</v>
      </c>
      <c r="AJ32" s="516">
        <f t="shared" ref="AJ32:AK32" si="24">SUM(AJ33:AJ40)</f>
        <v>0</v>
      </c>
      <c r="AK32" s="516">
        <f t="shared" si="24"/>
        <v>0</v>
      </c>
      <c r="AL32" s="516">
        <f>SUM(AL33:AL48)</f>
        <v>9.8020000000000014</v>
      </c>
      <c r="AM32" s="516">
        <v>0</v>
      </c>
      <c r="AN32" s="418" t="s">
        <v>97</v>
      </c>
      <c r="AO32" s="418" t="s">
        <v>97</v>
      </c>
      <c r="AP32" s="418" t="s">
        <v>97</v>
      </c>
      <c r="AQ32" s="418" t="s">
        <v>97</v>
      </c>
      <c r="AR32" s="418" t="s">
        <v>97</v>
      </c>
      <c r="AS32" s="516">
        <f>AV32</f>
        <v>9.4879999999999995</v>
      </c>
      <c r="AT32" s="516">
        <v>0</v>
      </c>
      <c r="AU32" s="516">
        <v>0</v>
      </c>
      <c r="AV32" s="516">
        <f>AV41+AV42</f>
        <v>9.4879999999999995</v>
      </c>
      <c r="AW32" s="516" t="str">
        <f t="shared" si="22"/>
        <v>нд</v>
      </c>
      <c r="AX32" s="418" t="s">
        <v>97</v>
      </c>
      <c r="AY32" s="418" t="s">
        <v>97</v>
      </c>
      <c r="AZ32" s="418" t="s">
        <v>97</v>
      </c>
      <c r="BA32" s="418" t="s">
        <v>97</v>
      </c>
      <c r="BB32" s="418" t="s">
        <v>97</v>
      </c>
      <c r="BC32" s="516">
        <f t="shared" ref="BC32:BE32" si="25">SUM(BC33:BC48)</f>
        <v>11.446800000000001</v>
      </c>
      <c r="BD32" s="516">
        <f t="shared" si="25"/>
        <v>0</v>
      </c>
      <c r="BE32" s="516">
        <f t="shared" si="25"/>
        <v>0</v>
      </c>
      <c r="BF32" s="516">
        <f>SUM(BF33:BF48)</f>
        <v>11.446800000000001</v>
      </c>
      <c r="BG32" s="516">
        <v>0</v>
      </c>
      <c r="BH32" s="418" t="s">
        <v>97</v>
      </c>
      <c r="BI32" s="418" t="s">
        <v>97</v>
      </c>
      <c r="BJ32" s="418" t="s">
        <v>97</v>
      </c>
      <c r="BK32" s="418" t="s">
        <v>97</v>
      </c>
      <c r="BL32" s="418" t="s">
        <v>97</v>
      </c>
      <c r="BM32" s="418">
        <f>BP32</f>
        <v>9.452</v>
      </c>
      <c r="BN32" s="418">
        <v>0</v>
      </c>
      <c r="BO32" s="418">
        <v>0</v>
      </c>
      <c r="BP32" s="418">
        <f>BP47+BP48</f>
        <v>9.452</v>
      </c>
      <c r="BQ32" s="418">
        <v>0</v>
      </c>
      <c r="BR32" s="418" t="s">
        <v>97</v>
      </c>
      <c r="BS32" s="418" t="s">
        <v>97</v>
      </c>
      <c r="BT32" s="418" t="s">
        <v>97</v>
      </c>
      <c r="BU32" s="418" t="s">
        <v>97</v>
      </c>
      <c r="BV32" s="418" t="s">
        <v>97</v>
      </c>
      <c r="BW32" s="418">
        <f>Y32+AI32+AS32+BC32+BM32</f>
        <v>50.489000000000004</v>
      </c>
      <c r="BX32" s="418">
        <f t="shared" si="4"/>
        <v>0</v>
      </c>
      <c r="BY32" s="418">
        <f t="shared" si="4"/>
        <v>0</v>
      </c>
      <c r="BZ32" s="418">
        <f t="shared" si="4"/>
        <v>50.489000000000004</v>
      </c>
      <c r="CA32" s="418" t="s">
        <v>97</v>
      </c>
      <c r="CB32" s="418" t="s">
        <v>97</v>
      </c>
      <c r="CC32" s="418" t="s">
        <v>97</v>
      </c>
      <c r="CD32" s="418" t="s">
        <v>97</v>
      </c>
      <c r="CE32" s="418" t="s">
        <v>97</v>
      </c>
      <c r="CF32" s="418" t="s">
        <v>97</v>
      </c>
      <c r="CG32" s="419" t="s">
        <v>97</v>
      </c>
    </row>
    <row r="33" spans="1:86" s="289" customFormat="1" ht="30">
      <c r="A33" s="390" t="s">
        <v>627</v>
      </c>
      <c r="B33" s="491" t="s">
        <v>857</v>
      </c>
      <c r="C33" s="217" t="s">
        <v>992</v>
      </c>
      <c r="D33" s="389" t="s">
        <v>807</v>
      </c>
      <c r="E33" s="371">
        <v>2020</v>
      </c>
      <c r="F33" s="371">
        <v>2020</v>
      </c>
      <c r="G33" s="233" t="s">
        <v>97</v>
      </c>
      <c r="H33" s="233" t="s">
        <v>97</v>
      </c>
      <c r="I33" s="230">
        <v>4.649</v>
      </c>
      <c r="J33" s="372">
        <v>43497</v>
      </c>
      <c r="K33" s="233" t="s">
        <v>97</v>
      </c>
      <c r="L33" s="233" t="s">
        <v>97</v>
      </c>
      <c r="M33" s="233" t="s">
        <v>97</v>
      </c>
      <c r="N33" s="234">
        <v>0</v>
      </c>
      <c r="O33" s="234">
        <v>0</v>
      </c>
      <c r="P33" s="506">
        <v>13.307</v>
      </c>
      <c r="Q33" s="506">
        <v>16.606999999999999</v>
      </c>
      <c r="R33" s="308" t="s">
        <v>97</v>
      </c>
      <c r="S33" s="308" t="s">
        <v>97</v>
      </c>
      <c r="T33" s="506">
        <v>4.649</v>
      </c>
      <c r="U33" s="308" t="s">
        <v>97</v>
      </c>
      <c r="V33" s="506">
        <v>4.649</v>
      </c>
      <c r="W33" s="506">
        <v>4.649</v>
      </c>
      <c r="X33" s="308" t="s">
        <v>97</v>
      </c>
      <c r="Y33" s="506">
        <v>4.649</v>
      </c>
      <c r="Z33" s="234">
        <v>0</v>
      </c>
      <c r="AA33" s="234">
        <v>0</v>
      </c>
      <c r="AB33" s="502">
        <v>4.649</v>
      </c>
      <c r="AC33" s="234">
        <v>0</v>
      </c>
      <c r="AD33" s="308" t="s">
        <v>97</v>
      </c>
      <c r="AE33" s="308" t="s">
        <v>97</v>
      </c>
      <c r="AF33" s="308" t="s">
        <v>97</v>
      </c>
      <c r="AG33" s="308" t="s">
        <v>97</v>
      </c>
      <c r="AH33" s="308" t="s">
        <v>97</v>
      </c>
      <c r="AI33" s="234">
        <f t="shared" si="20"/>
        <v>0</v>
      </c>
      <c r="AJ33" s="234">
        <v>0</v>
      </c>
      <c r="AK33" s="234">
        <v>0</v>
      </c>
      <c r="AL33" s="234">
        <v>0</v>
      </c>
      <c r="AM33" s="234">
        <v>0</v>
      </c>
      <c r="AN33" s="308" t="s">
        <v>97</v>
      </c>
      <c r="AO33" s="308" t="s">
        <v>97</v>
      </c>
      <c r="AP33" s="308" t="s">
        <v>97</v>
      </c>
      <c r="AQ33" s="308" t="s">
        <v>97</v>
      </c>
      <c r="AR33" s="308" t="s">
        <v>97</v>
      </c>
      <c r="AS33" s="234">
        <f t="shared" ref="AS33:AS36" si="26">AV33</f>
        <v>0</v>
      </c>
      <c r="AT33" s="234">
        <v>0</v>
      </c>
      <c r="AU33" s="234">
        <v>0</v>
      </c>
      <c r="AV33" s="234">
        <v>0</v>
      </c>
      <c r="AW33" s="234" t="str">
        <f t="shared" si="22"/>
        <v>нд</v>
      </c>
      <c r="AX33" s="308" t="s">
        <v>97</v>
      </c>
      <c r="AY33" s="308" t="s">
        <v>97</v>
      </c>
      <c r="AZ33" s="308" t="s">
        <v>97</v>
      </c>
      <c r="BA33" s="308" t="s">
        <v>97</v>
      </c>
      <c r="BB33" s="308" t="s">
        <v>97</v>
      </c>
      <c r="BC33" s="308">
        <v>0</v>
      </c>
      <c r="BD33" s="308">
        <v>0</v>
      </c>
      <c r="BE33" s="308">
        <v>0</v>
      </c>
      <c r="BF33" s="308">
        <v>0</v>
      </c>
      <c r="BG33" s="234">
        <v>0</v>
      </c>
      <c r="BH33" s="308" t="s">
        <v>97</v>
      </c>
      <c r="BI33" s="308" t="s">
        <v>97</v>
      </c>
      <c r="BJ33" s="308" t="s">
        <v>97</v>
      </c>
      <c r="BK33" s="308" t="s">
        <v>97</v>
      </c>
      <c r="BL33" s="308" t="s">
        <v>97</v>
      </c>
      <c r="BM33" s="308">
        <v>0</v>
      </c>
      <c r="BN33" s="308">
        <v>0</v>
      </c>
      <c r="BO33" s="308">
        <v>0</v>
      </c>
      <c r="BP33" s="308">
        <v>0</v>
      </c>
      <c r="BQ33" s="308">
        <v>0</v>
      </c>
      <c r="BR33" s="308" t="s">
        <v>97</v>
      </c>
      <c r="BS33" s="308" t="s">
        <v>97</v>
      </c>
      <c r="BT33" s="308" t="s">
        <v>97</v>
      </c>
      <c r="BU33" s="308" t="s">
        <v>97</v>
      </c>
      <c r="BV33" s="308" t="s">
        <v>97</v>
      </c>
      <c r="BW33" s="418">
        <f t="shared" si="5"/>
        <v>4.649</v>
      </c>
      <c r="BX33" s="418">
        <f t="shared" ref="BX33:BX70" si="27">Z33+AJ33+AT33+BD33+BN33</f>
        <v>0</v>
      </c>
      <c r="BY33" s="418">
        <f t="shared" ref="BY33:BY70" si="28">AA33+AK33+AU33+BE33+BO33</f>
        <v>0</v>
      </c>
      <c r="BZ33" s="418">
        <f t="shared" ref="BZ33:BZ70" si="29">AB33+AL33+AV33+BF33+BP33</f>
        <v>4.649</v>
      </c>
      <c r="CA33" s="418" t="s">
        <v>97</v>
      </c>
      <c r="CB33" s="418" t="s">
        <v>97</v>
      </c>
      <c r="CC33" s="418" t="s">
        <v>97</v>
      </c>
      <c r="CD33" s="418" t="s">
        <v>97</v>
      </c>
      <c r="CE33" s="418" t="s">
        <v>97</v>
      </c>
      <c r="CF33" s="418" t="s">
        <v>97</v>
      </c>
      <c r="CG33" s="226" t="s">
        <v>97</v>
      </c>
    </row>
    <row r="34" spans="1:86" s="289" customFormat="1" ht="30">
      <c r="A34" s="390" t="s">
        <v>865</v>
      </c>
      <c r="B34" s="491" t="s">
        <v>857</v>
      </c>
      <c r="C34" s="217" t="s">
        <v>993</v>
      </c>
      <c r="D34" s="389" t="s">
        <v>808</v>
      </c>
      <c r="E34" s="371">
        <v>2020</v>
      </c>
      <c r="F34" s="371">
        <v>2020</v>
      </c>
      <c r="G34" s="233" t="s">
        <v>97</v>
      </c>
      <c r="H34" s="233" t="s">
        <v>97</v>
      </c>
      <c r="I34" s="234">
        <v>0.77400000000000002</v>
      </c>
      <c r="J34" s="372">
        <v>43497</v>
      </c>
      <c r="K34" s="233" t="s">
        <v>97</v>
      </c>
      <c r="L34" s="233" t="s">
        <v>97</v>
      </c>
      <c r="M34" s="233" t="s">
        <v>97</v>
      </c>
      <c r="N34" s="234">
        <v>0</v>
      </c>
      <c r="O34" s="234">
        <v>0</v>
      </c>
      <c r="P34" s="234" t="s">
        <v>97</v>
      </c>
      <c r="Q34" s="234" t="s">
        <v>97</v>
      </c>
      <c r="R34" s="308" t="s">
        <v>97</v>
      </c>
      <c r="S34" s="308" t="s">
        <v>97</v>
      </c>
      <c r="T34" s="234">
        <v>0.77400000000000002</v>
      </c>
      <c r="U34" s="308" t="s">
        <v>97</v>
      </c>
      <c r="V34" s="234">
        <v>0.77400000000000002</v>
      </c>
      <c r="W34" s="234">
        <v>0.77400000000000002</v>
      </c>
      <c r="X34" s="308" t="s">
        <v>97</v>
      </c>
      <c r="Y34" s="234">
        <v>0.77390000000000003</v>
      </c>
      <c r="Z34" s="234">
        <v>0</v>
      </c>
      <c r="AA34" s="234">
        <v>0</v>
      </c>
      <c r="AB34" s="234">
        <v>0.77390000000000003</v>
      </c>
      <c r="AC34" s="234">
        <v>0</v>
      </c>
      <c r="AD34" s="308" t="s">
        <v>97</v>
      </c>
      <c r="AE34" s="308" t="s">
        <v>97</v>
      </c>
      <c r="AF34" s="308" t="s">
        <v>97</v>
      </c>
      <c r="AG34" s="308" t="s">
        <v>97</v>
      </c>
      <c r="AH34" s="308" t="s">
        <v>97</v>
      </c>
      <c r="AI34" s="234">
        <f t="shared" si="20"/>
        <v>0</v>
      </c>
      <c r="AJ34" s="234">
        <v>0</v>
      </c>
      <c r="AK34" s="234">
        <v>0</v>
      </c>
      <c r="AL34" s="234">
        <v>0</v>
      </c>
      <c r="AM34" s="234">
        <v>0</v>
      </c>
      <c r="AN34" s="308" t="s">
        <v>97</v>
      </c>
      <c r="AO34" s="308" t="s">
        <v>97</v>
      </c>
      <c r="AP34" s="308" t="s">
        <v>97</v>
      </c>
      <c r="AQ34" s="308" t="s">
        <v>97</v>
      </c>
      <c r="AR34" s="308" t="s">
        <v>97</v>
      </c>
      <c r="AS34" s="234">
        <f t="shared" si="26"/>
        <v>0</v>
      </c>
      <c r="AT34" s="234">
        <v>0</v>
      </c>
      <c r="AU34" s="234">
        <v>0</v>
      </c>
      <c r="AV34" s="234">
        <v>0</v>
      </c>
      <c r="AW34" s="234" t="s">
        <v>97</v>
      </c>
      <c r="AX34" s="308" t="s">
        <v>97</v>
      </c>
      <c r="AY34" s="308" t="s">
        <v>97</v>
      </c>
      <c r="AZ34" s="308" t="s">
        <v>97</v>
      </c>
      <c r="BA34" s="308" t="s">
        <v>97</v>
      </c>
      <c r="BB34" s="308" t="s">
        <v>97</v>
      </c>
      <c r="BC34" s="308">
        <v>0</v>
      </c>
      <c r="BD34" s="308">
        <v>0</v>
      </c>
      <c r="BE34" s="308">
        <v>0</v>
      </c>
      <c r="BF34" s="308">
        <v>0</v>
      </c>
      <c r="BG34" s="234">
        <v>0</v>
      </c>
      <c r="BH34" s="308" t="s">
        <v>97</v>
      </c>
      <c r="BI34" s="308" t="s">
        <v>97</v>
      </c>
      <c r="BJ34" s="308" t="s">
        <v>97</v>
      </c>
      <c r="BK34" s="308" t="s">
        <v>97</v>
      </c>
      <c r="BL34" s="308" t="s">
        <v>97</v>
      </c>
      <c r="BM34" s="308">
        <v>0</v>
      </c>
      <c r="BN34" s="308">
        <v>0</v>
      </c>
      <c r="BO34" s="308">
        <v>0</v>
      </c>
      <c r="BP34" s="308">
        <v>0</v>
      </c>
      <c r="BQ34" s="308">
        <v>0</v>
      </c>
      <c r="BR34" s="308" t="s">
        <v>97</v>
      </c>
      <c r="BS34" s="308" t="s">
        <v>97</v>
      </c>
      <c r="BT34" s="308" t="s">
        <v>97</v>
      </c>
      <c r="BU34" s="308" t="s">
        <v>97</v>
      </c>
      <c r="BV34" s="308" t="s">
        <v>97</v>
      </c>
      <c r="BW34" s="418">
        <f t="shared" si="5"/>
        <v>0.77390000000000003</v>
      </c>
      <c r="BX34" s="418">
        <f t="shared" si="27"/>
        <v>0</v>
      </c>
      <c r="BY34" s="418">
        <f t="shared" si="28"/>
        <v>0</v>
      </c>
      <c r="BZ34" s="418">
        <f t="shared" si="29"/>
        <v>0.77390000000000003</v>
      </c>
      <c r="CA34" s="418" t="s">
        <v>97</v>
      </c>
      <c r="CB34" s="418" t="s">
        <v>97</v>
      </c>
      <c r="CC34" s="418" t="s">
        <v>97</v>
      </c>
      <c r="CD34" s="418" t="s">
        <v>97</v>
      </c>
      <c r="CE34" s="418" t="s">
        <v>97</v>
      </c>
      <c r="CF34" s="418" t="s">
        <v>97</v>
      </c>
      <c r="CG34" s="226" t="s">
        <v>97</v>
      </c>
    </row>
    <row r="35" spans="1:86" s="289" customFormat="1" ht="30">
      <c r="A35" s="399" t="s">
        <v>628</v>
      </c>
      <c r="B35" s="492" t="s">
        <v>858</v>
      </c>
      <c r="C35" s="217" t="s">
        <v>994</v>
      </c>
      <c r="D35" s="389" t="s">
        <v>807</v>
      </c>
      <c r="E35" s="371">
        <v>2020</v>
      </c>
      <c r="F35" s="371">
        <v>2020</v>
      </c>
      <c r="G35" s="233" t="s">
        <v>97</v>
      </c>
      <c r="H35" s="233" t="s">
        <v>97</v>
      </c>
      <c r="I35" s="234">
        <v>4.2290000000000001</v>
      </c>
      <c r="J35" s="372">
        <v>43497</v>
      </c>
      <c r="K35" s="233" t="s">
        <v>97</v>
      </c>
      <c r="L35" s="233" t="s">
        <v>97</v>
      </c>
      <c r="M35" s="233" t="s">
        <v>97</v>
      </c>
      <c r="N35" s="234">
        <v>0</v>
      </c>
      <c r="O35" s="234">
        <v>0</v>
      </c>
      <c r="P35" s="234">
        <v>12.039</v>
      </c>
      <c r="Q35" s="234">
        <v>15.025</v>
      </c>
      <c r="R35" s="308" t="s">
        <v>97</v>
      </c>
      <c r="S35" s="308" t="s">
        <v>97</v>
      </c>
      <c r="T35" s="234">
        <v>4.2290000000000001</v>
      </c>
      <c r="U35" s="308" t="s">
        <v>97</v>
      </c>
      <c r="V35" s="234">
        <v>4.2290000000000001</v>
      </c>
      <c r="W35" s="234">
        <v>4.2290000000000001</v>
      </c>
      <c r="X35" s="308" t="s">
        <v>97</v>
      </c>
      <c r="Y35" s="234">
        <v>4.2290000000000001</v>
      </c>
      <c r="Z35" s="234">
        <v>0</v>
      </c>
      <c r="AA35" s="234">
        <v>0</v>
      </c>
      <c r="AB35" s="234">
        <v>4.2290000000000001</v>
      </c>
      <c r="AC35" s="234">
        <v>0</v>
      </c>
      <c r="AD35" s="308" t="s">
        <v>97</v>
      </c>
      <c r="AE35" s="308" t="s">
        <v>97</v>
      </c>
      <c r="AF35" s="308" t="s">
        <v>97</v>
      </c>
      <c r="AG35" s="308" t="s">
        <v>97</v>
      </c>
      <c r="AH35" s="308" t="s">
        <v>97</v>
      </c>
      <c r="AI35" s="234">
        <f t="shared" si="20"/>
        <v>0</v>
      </c>
      <c r="AJ35" s="234">
        <v>0</v>
      </c>
      <c r="AK35" s="234">
        <v>0</v>
      </c>
      <c r="AL35" s="234">
        <v>0</v>
      </c>
      <c r="AM35" s="234">
        <v>0</v>
      </c>
      <c r="AN35" s="308" t="s">
        <v>97</v>
      </c>
      <c r="AO35" s="308" t="s">
        <v>97</v>
      </c>
      <c r="AP35" s="308" t="s">
        <v>97</v>
      </c>
      <c r="AQ35" s="308" t="s">
        <v>97</v>
      </c>
      <c r="AR35" s="308" t="s">
        <v>97</v>
      </c>
      <c r="AS35" s="234">
        <f t="shared" si="26"/>
        <v>0</v>
      </c>
      <c r="AT35" s="234">
        <v>0</v>
      </c>
      <c r="AU35" s="234">
        <v>0</v>
      </c>
      <c r="AV35" s="234">
        <v>0</v>
      </c>
      <c r="AW35" s="234">
        <v>0</v>
      </c>
      <c r="AX35" s="308" t="s">
        <v>97</v>
      </c>
      <c r="AY35" s="308" t="s">
        <v>97</v>
      </c>
      <c r="AZ35" s="308" t="s">
        <v>97</v>
      </c>
      <c r="BA35" s="308" t="s">
        <v>97</v>
      </c>
      <c r="BB35" s="308" t="s">
        <v>97</v>
      </c>
      <c r="BC35" s="308">
        <v>0</v>
      </c>
      <c r="BD35" s="308">
        <v>0</v>
      </c>
      <c r="BE35" s="308">
        <v>0</v>
      </c>
      <c r="BF35" s="308">
        <v>0</v>
      </c>
      <c r="BG35" s="234">
        <v>0</v>
      </c>
      <c r="BH35" s="308" t="s">
        <v>97</v>
      </c>
      <c r="BI35" s="308" t="s">
        <v>97</v>
      </c>
      <c r="BJ35" s="308" t="s">
        <v>97</v>
      </c>
      <c r="BK35" s="308" t="s">
        <v>97</v>
      </c>
      <c r="BL35" s="308" t="s">
        <v>97</v>
      </c>
      <c r="BM35" s="308">
        <v>0</v>
      </c>
      <c r="BN35" s="308">
        <v>0</v>
      </c>
      <c r="BO35" s="308">
        <v>0</v>
      </c>
      <c r="BP35" s="308">
        <v>0</v>
      </c>
      <c r="BQ35" s="308">
        <v>0</v>
      </c>
      <c r="BR35" s="308" t="s">
        <v>97</v>
      </c>
      <c r="BS35" s="308" t="s">
        <v>97</v>
      </c>
      <c r="BT35" s="308" t="s">
        <v>97</v>
      </c>
      <c r="BU35" s="308" t="s">
        <v>97</v>
      </c>
      <c r="BV35" s="308" t="s">
        <v>97</v>
      </c>
      <c r="BW35" s="418">
        <f t="shared" si="5"/>
        <v>4.2290000000000001</v>
      </c>
      <c r="BX35" s="418">
        <f t="shared" si="27"/>
        <v>0</v>
      </c>
      <c r="BY35" s="418">
        <f t="shared" si="28"/>
        <v>0</v>
      </c>
      <c r="BZ35" s="418">
        <f t="shared" si="29"/>
        <v>4.2290000000000001</v>
      </c>
      <c r="CA35" s="418" t="s">
        <v>97</v>
      </c>
      <c r="CB35" s="418" t="s">
        <v>97</v>
      </c>
      <c r="CC35" s="418" t="s">
        <v>97</v>
      </c>
      <c r="CD35" s="418" t="s">
        <v>97</v>
      </c>
      <c r="CE35" s="418" t="s">
        <v>97</v>
      </c>
      <c r="CF35" s="418" t="s">
        <v>97</v>
      </c>
      <c r="CG35" s="226" t="s">
        <v>97</v>
      </c>
    </row>
    <row r="36" spans="1:86" s="289" customFormat="1" ht="30">
      <c r="A36" s="399" t="s">
        <v>866</v>
      </c>
      <c r="B36" s="492" t="s">
        <v>858</v>
      </c>
      <c r="C36" s="217" t="s">
        <v>995</v>
      </c>
      <c r="D36" s="389" t="s">
        <v>808</v>
      </c>
      <c r="E36" s="371">
        <v>2020</v>
      </c>
      <c r="F36" s="371">
        <v>2020</v>
      </c>
      <c r="G36" s="233" t="s">
        <v>97</v>
      </c>
      <c r="H36" s="233" t="s">
        <v>97</v>
      </c>
      <c r="I36" s="234">
        <v>0.64800000000000002</v>
      </c>
      <c r="J36" s="372">
        <v>43497</v>
      </c>
      <c r="K36" s="233" t="s">
        <v>97</v>
      </c>
      <c r="L36" s="233" t="s">
        <v>97</v>
      </c>
      <c r="M36" s="233" t="s">
        <v>97</v>
      </c>
      <c r="N36" s="234">
        <v>0</v>
      </c>
      <c r="O36" s="234">
        <v>0</v>
      </c>
      <c r="P36" s="234" t="s">
        <v>97</v>
      </c>
      <c r="Q36" s="234" t="s">
        <v>97</v>
      </c>
      <c r="R36" s="308" t="s">
        <v>97</v>
      </c>
      <c r="S36" s="308" t="s">
        <v>97</v>
      </c>
      <c r="T36" s="234">
        <v>0.64800000000000002</v>
      </c>
      <c r="U36" s="308" t="s">
        <v>97</v>
      </c>
      <c r="V36" s="234">
        <v>0.64800000000000002</v>
      </c>
      <c r="W36" s="234">
        <v>0.64800000000000002</v>
      </c>
      <c r="X36" s="308" t="s">
        <v>97</v>
      </c>
      <c r="Y36" s="234">
        <v>0.64829999999999999</v>
      </c>
      <c r="Z36" s="234">
        <v>0</v>
      </c>
      <c r="AA36" s="234">
        <v>0</v>
      </c>
      <c r="AB36" s="234">
        <v>0.64829999999999999</v>
      </c>
      <c r="AC36" s="234">
        <v>0</v>
      </c>
      <c r="AD36" s="308" t="s">
        <v>97</v>
      </c>
      <c r="AE36" s="308" t="s">
        <v>97</v>
      </c>
      <c r="AF36" s="308" t="s">
        <v>97</v>
      </c>
      <c r="AG36" s="308" t="s">
        <v>97</v>
      </c>
      <c r="AH36" s="308" t="s">
        <v>97</v>
      </c>
      <c r="AI36" s="234">
        <f t="shared" si="20"/>
        <v>0</v>
      </c>
      <c r="AJ36" s="234">
        <v>0</v>
      </c>
      <c r="AK36" s="234">
        <v>0</v>
      </c>
      <c r="AL36" s="234">
        <v>0</v>
      </c>
      <c r="AM36" s="234">
        <v>0</v>
      </c>
      <c r="AN36" s="308" t="s">
        <v>97</v>
      </c>
      <c r="AO36" s="308" t="s">
        <v>97</v>
      </c>
      <c r="AP36" s="308" t="s">
        <v>97</v>
      </c>
      <c r="AQ36" s="308" t="s">
        <v>97</v>
      </c>
      <c r="AR36" s="308" t="s">
        <v>97</v>
      </c>
      <c r="AS36" s="234">
        <f t="shared" si="26"/>
        <v>0</v>
      </c>
      <c r="AT36" s="234">
        <v>0</v>
      </c>
      <c r="AU36" s="234">
        <v>0</v>
      </c>
      <c r="AV36" s="234">
        <v>0</v>
      </c>
      <c r="AW36" s="234">
        <v>0</v>
      </c>
      <c r="AX36" s="308" t="s">
        <v>97</v>
      </c>
      <c r="AY36" s="308" t="s">
        <v>97</v>
      </c>
      <c r="AZ36" s="308" t="s">
        <v>97</v>
      </c>
      <c r="BA36" s="308" t="s">
        <v>97</v>
      </c>
      <c r="BB36" s="308" t="s">
        <v>97</v>
      </c>
      <c r="BC36" s="308">
        <v>0</v>
      </c>
      <c r="BD36" s="308">
        <v>0</v>
      </c>
      <c r="BE36" s="308">
        <v>0</v>
      </c>
      <c r="BF36" s="308">
        <v>0</v>
      </c>
      <c r="BG36" s="234">
        <v>0</v>
      </c>
      <c r="BH36" s="308" t="s">
        <v>97</v>
      </c>
      <c r="BI36" s="308" t="s">
        <v>97</v>
      </c>
      <c r="BJ36" s="308" t="s">
        <v>97</v>
      </c>
      <c r="BK36" s="308" t="s">
        <v>97</v>
      </c>
      <c r="BL36" s="308" t="s">
        <v>97</v>
      </c>
      <c r="BM36" s="308">
        <v>0</v>
      </c>
      <c r="BN36" s="308">
        <v>0</v>
      </c>
      <c r="BO36" s="308">
        <v>0</v>
      </c>
      <c r="BP36" s="308">
        <v>0</v>
      </c>
      <c r="BQ36" s="308">
        <v>0</v>
      </c>
      <c r="BR36" s="308" t="s">
        <v>97</v>
      </c>
      <c r="BS36" s="308" t="s">
        <v>97</v>
      </c>
      <c r="BT36" s="308" t="s">
        <v>97</v>
      </c>
      <c r="BU36" s="308" t="s">
        <v>97</v>
      </c>
      <c r="BV36" s="308" t="s">
        <v>97</v>
      </c>
      <c r="BW36" s="418">
        <f t="shared" si="5"/>
        <v>0.64829999999999999</v>
      </c>
      <c r="BX36" s="418">
        <f t="shared" si="27"/>
        <v>0</v>
      </c>
      <c r="BY36" s="418">
        <f t="shared" si="28"/>
        <v>0</v>
      </c>
      <c r="BZ36" s="418">
        <f t="shared" si="29"/>
        <v>0.64829999999999999</v>
      </c>
      <c r="CA36" s="418" t="s">
        <v>97</v>
      </c>
      <c r="CB36" s="418" t="s">
        <v>97</v>
      </c>
      <c r="CC36" s="418" t="s">
        <v>97</v>
      </c>
      <c r="CD36" s="418" t="s">
        <v>97</v>
      </c>
      <c r="CE36" s="418" t="s">
        <v>97</v>
      </c>
      <c r="CF36" s="418" t="s">
        <v>97</v>
      </c>
      <c r="CG36" s="512" t="s">
        <v>97</v>
      </c>
    </row>
    <row r="37" spans="1:86" s="289" customFormat="1" ht="40.5" customHeight="1">
      <c r="A37" s="399" t="s">
        <v>629</v>
      </c>
      <c r="B37" s="492" t="s">
        <v>859</v>
      </c>
      <c r="C37" s="217" t="s">
        <v>1003</v>
      </c>
      <c r="D37" s="389" t="s">
        <v>807</v>
      </c>
      <c r="E37" s="371">
        <v>2021</v>
      </c>
      <c r="F37" s="371">
        <v>2021</v>
      </c>
      <c r="G37" s="233" t="s">
        <v>97</v>
      </c>
      <c r="H37" s="233" t="s">
        <v>97</v>
      </c>
      <c r="I37" s="234">
        <v>6.1890000000000001</v>
      </c>
      <c r="J37" s="372">
        <v>43497</v>
      </c>
      <c r="K37" s="233" t="s">
        <v>97</v>
      </c>
      <c r="L37" s="233" t="s">
        <v>97</v>
      </c>
      <c r="M37" s="233" t="s">
        <v>97</v>
      </c>
      <c r="N37" s="234">
        <v>0</v>
      </c>
      <c r="O37" s="234">
        <f t="shared" ref="O37" si="30">O38</f>
        <v>0</v>
      </c>
      <c r="P37" s="234">
        <v>17.213999999999999</v>
      </c>
      <c r="Q37" s="234">
        <v>21.483000000000001</v>
      </c>
      <c r="R37" s="308" t="s">
        <v>97</v>
      </c>
      <c r="S37" s="308" t="s">
        <v>97</v>
      </c>
      <c r="T37" s="234">
        <v>6.1890000000000001</v>
      </c>
      <c r="U37" s="308" t="s">
        <v>97</v>
      </c>
      <c r="V37" s="234">
        <v>6.1890000000000001</v>
      </c>
      <c r="W37" s="234">
        <v>6.1890000000000001</v>
      </c>
      <c r="X37" s="308" t="s">
        <v>97</v>
      </c>
      <c r="Y37" s="234">
        <v>6.1890000000000001</v>
      </c>
      <c r="Z37" s="234">
        <v>0</v>
      </c>
      <c r="AA37" s="234">
        <v>0</v>
      </c>
      <c r="AB37" s="234">
        <v>0</v>
      </c>
      <c r="AC37" s="234">
        <v>0</v>
      </c>
      <c r="AD37" s="308" t="s">
        <v>97</v>
      </c>
      <c r="AE37" s="308" t="s">
        <v>97</v>
      </c>
      <c r="AF37" s="308" t="s">
        <v>97</v>
      </c>
      <c r="AG37" s="308" t="s">
        <v>97</v>
      </c>
      <c r="AH37" s="308" t="s">
        <v>97</v>
      </c>
      <c r="AI37" s="234">
        <f t="shared" si="20"/>
        <v>6.1890000000000001</v>
      </c>
      <c r="AJ37" s="234">
        <v>0</v>
      </c>
      <c r="AK37" s="234">
        <v>0</v>
      </c>
      <c r="AL37" s="234">
        <v>6.1890000000000001</v>
      </c>
      <c r="AM37" s="234">
        <v>0</v>
      </c>
      <c r="AN37" s="308" t="s">
        <v>97</v>
      </c>
      <c r="AO37" s="308" t="s">
        <v>97</v>
      </c>
      <c r="AP37" s="308" t="s">
        <v>97</v>
      </c>
      <c r="AQ37" s="308" t="s">
        <v>97</v>
      </c>
      <c r="AR37" s="308" t="s">
        <v>97</v>
      </c>
      <c r="AS37" s="234">
        <f>AV37</f>
        <v>0</v>
      </c>
      <c r="AT37" s="234">
        <v>0</v>
      </c>
      <c r="AU37" s="234">
        <v>0</v>
      </c>
      <c r="AV37" s="234">
        <v>0</v>
      </c>
      <c r="AW37" s="234">
        <v>0</v>
      </c>
      <c r="AX37" s="308" t="s">
        <v>97</v>
      </c>
      <c r="AY37" s="308" t="s">
        <v>97</v>
      </c>
      <c r="AZ37" s="308" t="s">
        <v>97</v>
      </c>
      <c r="BA37" s="308" t="s">
        <v>97</v>
      </c>
      <c r="BB37" s="308" t="s">
        <v>97</v>
      </c>
      <c r="BC37" s="234">
        <v>0</v>
      </c>
      <c r="BD37" s="308">
        <v>0</v>
      </c>
      <c r="BE37" s="308">
        <v>0</v>
      </c>
      <c r="BF37" s="234">
        <v>0</v>
      </c>
      <c r="BG37" s="234">
        <v>0</v>
      </c>
      <c r="BH37" s="308" t="s">
        <v>97</v>
      </c>
      <c r="BI37" s="308" t="s">
        <v>97</v>
      </c>
      <c r="BJ37" s="308" t="s">
        <v>97</v>
      </c>
      <c r="BK37" s="308" t="s">
        <v>97</v>
      </c>
      <c r="BL37" s="308" t="s">
        <v>97</v>
      </c>
      <c r="BM37" s="308">
        <v>0</v>
      </c>
      <c r="BN37" s="308">
        <v>0</v>
      </c>
      <c r="BO37" s="308">
        <v>0</v>
      </c>
      <c r="BP37" s="308">
        <v>0</v>
      </c>
      <c r="BQ37" s="308">
        <v>0</v>
      </c>
      <c r="BR37" s="308" t="s">
        <v>97</v>
      </c>
      <c r="BS37" s="308" t="s">
        <v>97</v>
      </c>
      <c r="BT37" s="308" t="s">
        <v>97</v>
      </c>
      <c r="BU37" s="308" t="s">
        <v>97</v>
      </c>
      <c r="BV37" s="308" t="s">
        <v>97</v>
      </c>
      <c r="BW37" s="418">
        <f t="shared" si="5"/>
        <v>12.378</v>
      </c>
      <c r="BX37" s="418">
        <f t="shared" si="27"/>
        <v>0</v>
      </c>
      <c r="BY37" s="418">
        <f t="shared" si="28"/>
        <v>0</v>
      </c>
      <c r="BZ37" s="418">
        <f t="shared" si="29"/>
        <v>6.1890000000000001</v>
      </c>
      <c r="CA37" s="418" t="s">
        <v>97</v>
      </c>
      <c r="CB37" s="418" t="s">
        <v>97</v>
      </c>
      <c r="CC37" s="418" t="s">
        <v>97</v>
      </c>
      <c r="CD37" s="418" t="s">
        <v>97</v>
      </c>
      <c r="CE37" s="418" t="s">
        <v>97</v>
      </c>
      <c r="CF37" s="418" t="s">
        <v>97</v>
      </c>
      <c r="CG37" s="512" t="s">
        <v>97</v>
      </c>
    </row>
    <row r="38" spans="1:86" s="289" customFormat="1" ht="39" customHeight="1">
      <c r="A38" s="399" t="s">
        <v>867</v>
      </c>
      <c r="B38" s="492" t="s">
        <v>859</v>
      </c>
      <c r="C38" s="217" t="s">
        <v>1004</v>
      </c>
      <c r="D38" s="389" t="s">
        <v>808</v>
      </c>
      <c r="E38" s="371">
        <v>2021</v>
      </c>
      <c r="F38" s="371">
        <v>2021</v>
      </c>
      <c r="G38" s="233" t="s">
        <v>97</v>
      </c>
      <c r="H38" s="233" t="s">
        <v>97</v>
      </c>
      <c r="I38" s="234">
        <v>0.91900000000000004</v>
      </c>
      <c r="J38" s="372">
        <v>43497</v>
      </c>
      <c r="K38" s="233" t="s">
        <v>97</v>
      </c>
      <c r="L38" s="233" t="s">
        <v>97</v>
      </c>
      <c r="M38" s="233" t="s">
        <v>97</v>
      </c>
      <c r="N38" s="234">
        <v>0</v>
      </c>
      <c r="O38" s="234">
        <v>0</v>
      </c>
      <c r="P38" s="234" t="s">
        <v>97</v>
      </c>
      <c r="Q38" s="234" t="s">
        <v>97</v>
      </c>
      <c r="R38" s="308" t="s">
        <v>97</v>
      </c>
      <c r="S38" s="308" t="s">
        <v>97</v>
      </c>
      <c r="T38" s="234">
        <v>0.91900000000000004</v>
      </c>
      <c r="U38" s="308" t="s">
        <v>97</v>
      </c>
      <c r="V38" s="234">
        <v>0.91900000000000004</v>
      </c>
      <c r="W38" s="234">
        <v>0.91900000000000004</v>
      </c>
      <c r="X38" s="308" t="s">
        <v>97</v>
      </c>
      <c r="Y38" s="234">
        <v>0.91900000000000004</v>
      </c>
      <c r="Z38" s="234">
        <v>0</v>
      </c>
      <c r="AA38" s="234">
        <v>0</v>
      </c>
      <c r="AB38" s="234">
        <v>0</v>
      </c>
      <c r="AC38" s="234">
        <v>0</v>
      </c>
      <c r="AD38" s="308" t="s">
        <v>97</v>
      </c>
      <c r="AE38" s="308" t="s">
        <v>97</v>
      </c>
      <c r="AF38" s="308" t="s">
        <v>97</v>
      </c>
      <c r="AG38" s="308" t="s">
        <v>97</v>
      </c>
      <c r="AH38" s="308" t="s">
        <v>97</v>
      </c>
      <c r="AI38" s="234">
        <f>AL38</f>
        <v>0.91900000000000004</v>
      </c>
      <c r="AJ38" s="234">
        <v>0</v>
      </c>
      <c r="AK38" s="234">
        <v>0</v>
      </c>
      <c r="AL38" s="234">
        <v>0.91900000000000004</v>
      </c>
      <c r="AM38" s="234">
        <v>0</v>
      </c>
      <c r="AN38" s="308" t="s">
        <v>97</v>
      </c>
      <c r="AO38" s="308" t="s">
        <v>97</v>
      </c>
      <c r="AP38" s="308" t="s">
        <v>97</v>
      </c>
      <c r="AQ38" s="308" t="s">
        <v>97</v>
      </c>
      <c r="AR38" s="308" t="s">
        <v>97</v>
      </c>
      <c r="AS38" s="234">
        <f>AV38</f>
        <v>0</v>
      </c>
      <c r="AT38" s="234">
        <v>0</v>
      </c>
      <c r="AU38" s="234">
        <v>0</v>
      </c>
      <c r="AV38" s="234">
        <v>0</v>
      </c>
      <c r="AW38" s="234">
        <v>0</v>
      </c>
      <c r="AX38" s="308" t="s">
        <v>97</v>
      </c>
      <c r="AY38" s="308" t="s">
        <v>97</v>
      </c>
      <c r="AZ38" s="308" t="s">
        <v>97</v>
      </c>
      <c r="BA38" s="308" t="s">
        <v>97</v>
      </c>
      <c r="BB38" s="308" t="s">
        <v>97</v>
      </c>
      <c r="BC38" s="308">
        <v>0</v>
      </c>
      <c r="BD38" s="308">
        <v>0</v>
      </c>
      <c r="BE38" s="308">
        <v>0</v>
      </c>
      <c r="BF38" s="308">
        <v>0</v>
      </c>
      <c r="BG38" s="234">
        <v>0</v>
      </c>
      <c r="BH38" s="308" t="s">
        <v>97</v>
      </c>
      <c r="BI38" s="308" t="s">
        <v>97</v>
      </c>
      <c r="BJ38" s="308" t="s">
        <v>97</v>
      </c>
      <c r="BK38" s="308" t="s">
        <v>97</v>
      </c>
      <c r="BL38" s="308" t="s">
        <v>97</v>
      </c>
      <c r="BM38" s="308">
        <v>0</v>
      </c>
      <c r="BN38" s="308">
        <v>0</v>
      </c>
      <c r="BO38" s="308">
        <v>0</v>
      </c>
      <c r="BP38" s="308">
        <v>0</v>
      </c>
      <c r="BQ38" s="308">
        <v>0</v>
      </c>
      <c r="BR38" s="308" t="s">
        <v>97</v>
      </c>
      <c r="BS38" s="308" t="s">
        <v>97</v>
      </c>
      <c r="BT38" s="308" t="s">
        <v>97</v>
      </c>
      <c r="BU38" s="308" t="s">
        <v>97</v>
      </c>
      <c r="BV38" s="308" t="s">
        <v>97</v>
      </c>
      <c r="BW38" s="418">
        <f t="shared" si="5"/>
        <v>1.8380000000000001</v>
      </c>
      <c r="BX38" s="418">
        <f t="shared" si="27"/>
        <v>0</v>
      </c>
      <c r="BY38" s="418">
        <f t="shared" si="28"/>
        <v>0</v>
      </c>
      <c r="BZ38" s="418">
        <f t="shared" si="29"/>
        <v>0.91900000000000004</v>
      </c>
      <c r="CA38" s="418" t="s">
        <v>97</v>
      </c>
      <c r="CB38" s="418" t="s">
        <v>97</v>
      </c>
      <c r="CC38" s="418" t="s">
        <v>97</v>
      </c>
      <c r="CD38" s="418" t="s">
        <v>97</v>
      </c>
      <c r="CE38" s="418" t="s">
        <v>97</v>
      </c>
      <c r="CF38" s="418" t="s">
        <v>97</v>
      </c>
      <c r="CG38" s="512" t="s">
        <v>97</v>
      </c>
    </row>
    <row r="39" spans="1:86" s="289" customFormat="1">
      <c r="A39" s="399" t="s">
        <v>630</v>
      </c>
      <c r="B39" s="492" t="s">
        <v>860</v>
      </c>
      <c r="C39" s="217" t="s">
        <v>1005</v>
      </c>
      <c r="D39" s="389" t="s">
        <v>807</v>
      </c>
      <c r="E39" s="371">
        <v>2021</v>
      </c>
      <c r="F39" s="371">
        <v>2021</v>
      </c>
      <c r="G39" s="233" t="s">
        <v>97</v>
      </c>
      <c r="H39" s="233" t="s">
        <v>97</v>
      </c>
      <c r="I39" s="234">
        <v>2.3610000000000002</v>
      </c>
      <c r="J39" s="372">
        <v>43497</v>
      </c>
      <c r="K39" s="233" t="s">
        <v>97</v>
      </c>
      <c r="L39" s="233" t="s">
        <v>97</v>
      </c>
      <c r="M39" s="233" t="s">
        <v>97</v>
      </c>
      <c r="N39" s="234">
        <v>0</v>
      </c>
      <c r="O39" s="234">
        <v>0</v>
      </c>
      <c r="P39" s="234">
        <v>7.8330000000000002</v>
      </c>
      <c r="Q39" s="234">
        <v>9.7750000000000004</v>
      </c>
      <c r="R39" s="308" t="s">
        <v>97</v>
      </c>
      <c r="S39" s="308" t="s">
        <v>97</v>
      </c>
      <c r="T39" s="234">
        <v>2.3610000000000002</v>
      </c>
      <c r="U39" s="308" t="s">
        <v>97</v>
      </c>
      <c r="V39" s="234">
        <v>2.3610000000000002</v>
      </c>
      <c r="W39" s="234">
        <v>2.3610000000000002</v>
      </c>
      <c r="X39" s="308" t="s">
        <v>97</v>
      </c>
      <c r="Y39" s="234">
        <v>2.3610000000000002</v>
      </c>
      <c r="Z39" s="234">
        <v>0</v>
      </c>
      <c r="AA39" s="234">
        <v>0</v>
      </c>
      <c r="AB39" s="234">
        <v>0</v>
      </c>
      <c r="AC39" s="234">
        <v>0</v>
      </c>
      <c r="AD39" s="308" t="s">
        <v>97</v>
      </c>
      <c r="AE39" s="308" t="s">
        <v>97</v>
      </c>
      <c r="AF39" s="308" t="s">
        <v>97</v>
      </c>
      <c r="AG39" s="308" t="s">
        <v>97</v>
      </c>
      <c r="AH39" s="308" t="s">
        <v>97</v>
      </c>
      <c r="AI39" s="234">
        <f>AL39</f>
        <v>2.3610000000000002</v>
      </c>
      <c r="AJ39" s="234">
        <v>0</v>
      </c>
      <c r="AK39" s="234">
        <v>0</v>
      </c>
      <c r="AL39" s="234">
        <v>2.3610000000000002</v>
      </c>
      <c r="AM39" s="234">
        <v>0</v>
      </c>
      <c r="AN39" s="308" t="s">
        <v>97</v>
      </c>
      <c r="AO39" s="308" t="s">
        <v>97</v>
      </c>
      <c r="AP39" s="308" t="s">
        <v>97</v>
      </c>
      <c r="AQ39" s="308" t="s">
        <v>97</v>
      </c>
      <c r="AR39" s="308" t="s">
        <v>97</v>
      </c>
      <c r="AS39" s="234">
        <v>0</v>
      </c>
      <c r="AT39" s="234">
        <v>0</v>
      </c>
      <c r="AU39" s="234">
        <v>0</v>
      </c>
      <c r="AV39" s="234">
        <v>0</v>
      </c>
      <c r="AW39" s="234">
        <v>0</v>
      </c>
      <c r="AX39" s="308" t="s">
        <v>97</v>
      </c>
      <c r="AY39" s="308" t="s">
        <v>97</v>
      </c>
      <c r="AZ39" s="308" t="s">
        <v>97</v>
      </c>
      <c r="BA39" s="308" t="s">
        <v>97</v>
      </c>
      <c r="BB39" s="308" t="s">
        <v>97</v>
      </c>
      <c r="BC39" s="308">
        <v>0</v>
      </c>
      <c r="BD39" s="308">
        <v>0</v>
      </c>
      <c r="BE39" s="308">
        <v>0</v>
      </c>
      <c r="BF39" s="308">
        <v>0</v>
      </c>
      <c r="BG39" s="234">
        <v>0</v>
      </c>
      <c r="BH39" s="308" t="s">
        <v>97</v>
      </c>
      <c r="BI39" s="308" t="s">
        <v>97</v>
      </c>
      <c r="BJ39" s="308" t="s">
        <v>97</v>
      </c>
      <c r="BK39" s="308" t="s">
        <v>97</v>
      </c>
      <c r="BL39" s="308" t="s">
        <v>97</v>
      </c>
      <c r="BM39" s="308">
        <v>0</v>
      </c>
      <c r="BN39" s="308">
        <v>0</v>
      </c>
      <c r="BO39" s="308">
        <v>0</v>
      </c>
      <c r="BP39" s="308">
        <v>0</v>
      </c>
      <c r="BQ39" s="308">
        <v>0</v>
      </c>
      <c r="BR39" s="308" t="s">
        <v>97</v>
      </c>
      <c r="BS39" s="308" t="s">
        <v>97</v>
      </c>
      <c r="BT39" s="308" t="s">
        <v>97</v>
      </c>
      <c r="BU39" s="308" t="s">
        <v>97</v>
      </c>
      <c r="BV39" s="308" t="s">
        <v>97</v>
      </c>
      <c r="BW39" s="418">
        <f t="shared" si="5"/>
        <v>4.7220000000000004</v>
      </c>
      <c r="BX39" s="418">
        <f t="shared" si="27"/>
        <v>0</v>
      </c>
      <c r="BY39" s="418">
        <f t="shared" si="28"/>
        <v>0</v>
      </c>
      <c r="BZ39" s="418">
        <f t="shared" si="29"/>
        <v>2.3610000000000002</v>
      </c>
      <c r="CA39" s="418" t="s">
        <v>97</v>
      </c>
      <c r="CB39" s="418" t="s">
        <v>97</v>
      </c>
      <c r="CC39" s="418" t="s">
        <v>97</v>
      </c>
      <c r="CD39" s="418" t="s">
        <v>97</v>
      </c>
      <c r="CE39" s="418" t="s">
        <v>97</v>
      </c>
      <c r="CF39" s="418" t="s">
        <v>97</v>
      </c>
      <c r="CG39" s="226" t="s">
        <v>97</v>
      </c>
      <c r="CH39" s="322"/>
    </row>
    <row r="40" spans="1:86" s="289" customFormat="1">
      <c r="A40" s="399" t="s">
        <v>871</v>
      </c>
      <c r="B40" s="492" t="s">
        <v>860</v>
      </c>
      <c r="C40" s="217" t="s">
        <v>1006</v>
      </c>
      <c r="D40" s="389" t="s">
        <v>808</v>
      </c>
      <c r="E40" s="371">
        <v>2021</v>
      </c>
      <c r="F40" s="371">
        <v>2021</v>
      </c>
      <c r="G40" s="233" t="s">
        <v>97</v>
      </c>
      <c r="H40" s="233" t="s">
        <v>97</v>
      </c>
      <c r="I40" s="230">
        <v>0.33300000000000002</v>
      </c>
      <c r="J40" s="372">
        <v>43497</v>
      </c>
      <c r="K40" s="233" t="s">
        <v>97</v>
      </c>
      <c r="L40" s="233" t="s">
        <v>97</v>
      </c>
      <c r="M40" s="233" t="s">
        <v>97</v>
      </c>
      <c r="N40" s="234">
        <v>0</v>
      </c>
      <c r="O40" s="234">
        <v>0</v>
      </c>
      <c r="P40" s="506" t="s">
        <v>97</v>
      </c>
      <c r="Q40" s="506" t="s">
        <v>97</v>
      </c>
      <c r="R40" s="308" t="s">
        <v>97</v>
      </c>
      <c r="S40" s="308" t="s">
        <v>97</v>
      </c>
      <c r="T40" s="506">
        <v>0.33300000000000002</v>
      </c>
      <c r="U40" s="308" t="s">
        <v>97</v>
      </c>
      <c r="V40" s="506">
        <v>0.33300000000000002</v>
      </c>
      <c r="W40" s="506">
        <v>0.33300000000000002</v>
      </c>
      <c r="X40" s="308" t="s">
        <v>97</v>
      </c>
      <c r="Y40" s="506">
        <v>0.33300000000000002</v>
      </c>
      <c r="Z40" s="234">
        <v>0</v>
      </c>
      <c r="AA40" s="234">
        <v>0</v>
      </c>
      <c r="AB40" s="234">
        <v>0</v>
      </c>
      <c r="AC40" s="234">
        <v>0</v>
      </c>
      <c r="AD40" s="308" t="s">
        <v>97</v>
      </c>
      <c r="AE40" s="308" t="s">
        <v>97</v>
      </c>
      <c r="AF40" s="308" t="s">
        <v>97</v>
      </c>
      <c r="AG40" s="308" t="s">
        <v>97</v>
      </c>
      <c r="AH40" s="308" t="s">
        <v>97</v>
      </c>
      <c r="AI40" s="234">
        <f>AL40</f>
        <v>0.33300000000000002</v>
      </c>
      <c r="AJ40" s="234">
        <v>0</v>
      </c>
      <c r="AK40" s="234">
        <v>0</v>
      </c>
      <c r="AL40" s="234">
        <v>0.33300000000000002</v>
      </c>
      <c r="AM40" s="234">
        <v>0</v>
      </c>
      <c r="AN40" s="308" t="s">
        <v>97</v>
      </c>
      <c r="AO40" s="308" t="s">
        <v>97</v>
      </c>
      <c r="AP40" s="308" t="s">
        <v>97</v>
      </c>
      <c r="AQ40" s="308" t="s">
        <v>97</v>
      </c>
      <c r="AR40" s="308" t="s">
        <v>97</v>
      </c>
      <c r="AS40" s="234">
        <f>AV40</f>
        <v>0</v>
      </c>
      <c r="AT40" s="234">
        <v>0</v>
      </c>
      <c r="AU40" s="234">
        <v>0</v>
      </c>
      <c r="AV40" s="234">
        <v>0</v>
      </c>
      <c r="AW40" s="234">
        <v>0</v>
      </c>
      <c r="AX40" s="308" t="s">
        <v>97</v>
      </c>
      <c r="AY40" s="308" t="s">
        <v>97</v>
      </c>
      <c r="AZ40" s="308" t="s">
        <v>97</v>
      </c>
      <c r="BA40" s="308" t="s">
        <v>97</v>
      </c>
      <c r="BB40" s="308" t="s">
        <v>97</v>
      </c>
      <c r="BC40" s="308">
        <f>BF40</f>
        <v>0</v>
      </c>
      <c r="BD40" s="308">
        <v>0</v>
      </c>
      <c r="BE40" s="308">
        <v>0</v>
      </c>
      <c r="BF40" s="308">
        <v>0</v>
      </c>
      <c r="BG40" s="234">
        <v>0</v>
      </c>
      <c r="BH40" s="308" t="s">
        <v>97</v>
      </c>
      <c r="BI40" s="308" t="s">
        <v>97</v>
      </c>
      <c r="BJ40" s="308" t="s">
        <v>97</v>
      </c>
      <c r="BK40" s="308" t="s">
        <v>97</v>
      </c>
      <c r="BL40" s="308" t="s">
        <v>97</v>
      </c>
      <c r="BM40" s="308">
        <v>0</v>
      </c>
      <c r="BN40" s="308">
        <v>0</v>
      </c>
      <c r="BO40" s="308">
        <v>0</v>
      </c>
      <c r="BP40" s="308">
        <v>0</v>
      </c>
      <c r="BQ40" s="308">
        <v>0</v>
      </c>
      <c r="BR40" s="308" t="s">
        <v>97</v>
      </c>
      <c r="BS40" s="308" t="s">
        <v>97</v>
      </c>
      <c r="BT40" s="308" t="s">
        <v>97</v>
      </c>
      <c r="BU40" s="308" t="s">
        <v>97</v>
      </c>
      <c r="BV40" s="308" t="s">
        <v>97</v>
      </c>
      <c r="BW40" s="418">
        <f t="shared" si="5"/>
        <v>0.66600000000000004</v>
      </c>
      <c r="BX40" s="418">
        <f t="shared" si="27"/>
        <v>0</v>
      </c>
      <c r="BY40" s="418">
        <f t="shared" si="28"/>
        <v>0</v>
      </c>
      <c r="BZ40" s="418">
        <f t="shared" si="29"/>
        <v>0.33300000000000002</v>
      </c>
      <c r="CA40" s="418" t="s">
        <v>97</v>
      </c>
      <c r="CB40" s="418" t="s">
        <v>97</v>
      </c>
      <c r="CC40" s="418" t="s">
        <v>97</v>
      </c>
      <c r="CD40" s="418" t="s">
        <v>97</v>
      </c>
      <c r="CE40" s="418" t="s">
        <v>97</v>
      </c>
      <c r="CF40" s="418" t="s">
        <v>97</v>
      </c>
      <c r="CG40" s="226" t="s">
        <v>97</v>
      </c>
    </row>
    <row r="41" spans="1:86" s="289" customFormat="1" ht="45">
      <c r="A41" s="399" t="s">
        <v>631</v>
      </c>
      <c r="B41" s="492" t="s">
        <v>861</v>
      </c>
      <c r="C41" s="217" t="s">
        <v>1009</v>
      </c>
      <c r="D41" s="389" t="s">
        <v>807</v>
      </c>
      <c r="E41" s="371">
        <v>2022</v>
      </c>
      <c r="F41" s="371">
        <v>2022</v>
      </c>
      <c r="G41" s="233" t="s">
        <v>97</v>
      </c>
      <c r="H41" s="233" t="s">
        <v>97</v>
      </c>
      <c r="I41" s="234">
        <v>8.3239999999999998</v>
      </c>
      <c r="J41" s="372">
        <v>43497</v>
      </c>
      <c r="K41" s="233" t="s">
        <v>97</v>
      </c>
      <c r="L41" s="233" t="s">
        <v>97</v>
      </c>
      <c r="M41" s="233" t="s">
        <v>97</v>
      </c>
      <c r="N41" s="234">
        <v>0</v>
      </c>
      <c r="O41" s="234">
        <v>0</v>
      </c>
      <c r="P41" s="234">
        <v>20.699000000000002</v>
      </c>
      <c r="Q41" s="234">
        <v>25.832000000000001</v>
      </c>
      <c r="R41" s="308" t="s">
        <v>97</v>
      </c>
      <c r="S41" s="308" t="s">
        <v>97</v>
      </c>
      <c r="T41" s="234">
        <v>8.3239999999999998</v>
      </c>
      <c r="U41" s="308" t="s">
        <v>97</v>
      </c>
      <c r="V41" s="234">
        <v>8.3239999999999998</v>
      </c>
      <c r="W41" s="234">
        <v>8.3239999999999998</v>
      </c>
      <c r="X41" s="308" t="s">
        <v>97</v>
      </c>
      <c r="Y41" s="234">
        <v>8.3239999999999998</v>
      </c>
      <c r="Z41" s="234">
        <v>0</v>
      </c>
      <c r="AA41" s="234">
        <v>0</v>
      </c>
      <c r="AB41" s="234">
        <v>0</v>
      </c>
      <c r="AC41" s="234">
        <v>0</v>
      </c>
      <c r="AD41" s="308" t="s">
        <v>97</v>
      </c>
      <c r="AE41" s="308" t="s">
        <v>97</v>
      </c>
      <c r="AF41" s="308" t="s">
        <v>97</v>
      </c>
      <c r="AG41" s="308" t="s">
        <v>97</v>
      </c>
      <c r="AH41" s="308" t="s">
        <v>97</v>
      </c>
      <c r="AI41" s="234">
        <v>0</v>
      </c>
      <c r="AJ41" s="234">
        <v>0</v>
      </c>
      <c r="AK41" s="234">
        <v>0</v>
      </c>
      <c r="AL41" s="234">
        <v>0</v>
      </c>
      <c r="AM41" s="234">
        <v>0</v>
      </c>
      <c r="AN41" s="308" t="s">
        <v>97</v>
      </c>
      <c r="AO41" s="308" t="s">
        <v>97</v>
      </c>
      <c r="AP41" s="308" t="s">
        <v>97</v>
      </c>
      <c r="AQ41" s="308" t="s">
        <v>97</v>
      </c>
      <c r="AR41" s="308" t="s">
        <v>97</v>
      </c>
      <c r="AS41" s="234">
        <f>AV41</f>
        <v>8.3239999999999998</v>
      </c>
      <c r="AT41" s="234">
        <v>0</v>
      </c>
      <c r="AU41" s="234">
        <v>0</v>
      </c>
      <c r="AV41" s="234">
        <v>8.3239999999999998</v>
      </c>
      <c r="AW41" s="234">
        <v>0</v>
      </c>
      <c r="AX41" s="308" t="s">
        <v>97</v>
      </c>
      <c r="AY41" s="308" t="s">
        <v>97</v>
      </c>
      <c r="AZ41" s="308" t="s">
        <v>97</v>
      </c>
      <c r="BA41" s="308" t="s">
        <v>97</v>
      </c>
      <c r="BB41" s="308" t="s">
        <v>97</v>
      </c>
      <c r="BC41" s="308">
        <f t="shared" ref="BC41:BC45" si="31">BF41</f>
        <v>0</v>
      </c>
      <c r="BD41" s="308">
        <v>0</v>
      </c>
      <c r="BE41" s="308">
        <v>0</v>
      </c>
      <c r="BF41" s="308">
        <v>0</v>
      </c>
      <c r="BG41" s="234">
        <v>0</v>
      </c>
      <c r="BH41" s="308" t="s">
        <v>97</v>
      </c>
      <c r="BI41" s="308" t="s">
        <v>97</v>
      </c>
      <c r="BJ41" s="308" t="s">
        <v>97</v>
      </c>
      <c r="BK41" s="308" t="s">
        <v>97</v>
      </c>
      <c r="BL41" s="308" t="s">
        <v>97</v>
      </c>
      <c r="BM41" s="308">
        <v>0</v>
      </c>
      <c r="BN41" s="308">
        <v>0</v>
      </c>
      <c r="BO41" s="308">
        <v>0</v>
      </c>
      <c r="BP41" s="308">
        <v>0</v>
      </c>
      <c r="BQ41" s="308">
        <v>0</v>
      </c>
      <c r="BR41" s="308" t="s">
        <v>97</v>
      </c>
      <c r="BS41" s="308" t="s">
        <v>97</v>
      </c>
      <c r="BT41" s="308" t="s">
        <v>97</v>
      </c>
      <c r="BU41" s="308" t="s">
        <v>97</v>
      </c>
      <c r="BV41" s="308" t="s">
        <v>97</v>
      </c>
      <c r="BW41" s="418">
        <f t="shared" si="5"/>
        <v>16.648</v>
      </c>
      <c r="BX41" s="418">
        <f t="shared" si="27"/>
        <v>0</v>
      </c>
      <c r="BY41" s="418">
        <f t="shared" si="28"/>
        <v>0</v>
      </c>
      <c r="BZ41" s="418">
        <f t="shared" si="29"/>
        <v>8.3239999999999998</v>
      </c>
      <c r="CA41" s="418" t="s">
        <v>97</v>
      </c>
      <c r="CB41" s="418" t="s">
        <v>97</v>
      </c>
      <c r="CC41" s="418" t="s">
        <v>97</v>
      </c>
      <c r="CD41" s="418" t="s">
        <v>97</v>
      </c>
      <c r="CE41" s="418" t="s">
        <v>97</v>
      </c>
      <c r="CF41" s="418" t="s">
        <v>97</v>
      </c>
      <c r="CG41" s="226" t="s">
        <v>97</v>
      </c>
    </row>
    <row r="42" spans="1:86" s="289" customFormat="1" ht="43.5" customHeight="1">
      <c r="A42" s="399" t="s">
        <v>870</v>
      </c>
      <c r="B42" s="492" t="s">
        <v>861</v>
      </c>
      <c r="C42" s="217" t="s">
        <v>1010</v>
      </c>
      <c r="D42" s="389" t="s">
        <v>808</v>
      </c>
      <c r="E42" s="371">
        <v>2022</v>
      </c>
      <c r="F42" s="371">
        <v>2022</v>
      </c>
      <c r="G42" s="233" t="s">
        <v>97</v>
      </c>
      <c r="H42" s="233" t="s">
        <v>97</v>
      </c>
      <c r="I42" s="234">
        <v>1.1639999999999999</v>
      </c>
      <c r="J42" s="372">
        <v>43497</v>
      </c>
      <c r="K42" s="233" t="s">
        <v>97</v>
      </c>
      <c r="L42" s="233" t="s">
        <v>97</v>
      </c>
      <c r="M42" s="233" t="s">
        <v>97</v>
      </c>
      <c r="N42" s="234">
        <v>0</v>
      </c>
      <c r="O42" s="234">
        <v>0</v>
      </c>
      <c r="P42" s="234" t="s">
        <v>97</v>
      </c>
      <c r="Q42" s="234" t="s">
        <v>97</v>
      </c>
      <c r="R42" s="308" t="s">
        <v>97</v>
      </c>
      <c r="S42" s="308" t="s">
        <v>97</v>
      </c>
      <c r="T42" s="234">
        <v>1.1639999999999999</v>
      </c>
      <c r="U42" s="308" t="s">
        <v>97</v>
      </c>
      <c r="V42" s="234">
        <v>1.1639999999999999</v>
      </c>
      <c r="W42" s="234">
        <v>1.1639999999999999</v>
      </c>
      <c r="X42" s="308" t="s">
        <v>97</v>
      </c>
      <c r="Y42" s="234">
        <v>1.1640999999999999</v>
      </c>
      <c r="Z42" s="234">
        <v>0</v>
      </c>
      <c r="AA42" s="234">
        <v>0</v>
      </c>
      <c r="AB42" s="234">
        <v>0</v>
      </c>
      <c r="AC42" s="234">
        <v>0</v>
      </c>
      <c r="AD42" s="308" t="s">
        <v>97</v>
      </c>
      <c r="AE42" s="308" t="s">
        <v>97</v>
      </c>
      <c r="AF42" s="308" t="s">
        <v>97</v>
      </c>
      <c r="AG42" s="308" t="s">
        <v>97</v>
      </c>
      <c r="AH42" s="308" t="s">
        <v>97</v>
      </c>
      <c r="AI42" s="234">
        <v>0</v>
      </c>
      <c r="AJ42" s="234">
        <v>0</v>
      </c>
      <c r="AK42" s="234">
        <v>0</v>
      </c>
      <c r="AL42" s="234">
        <v>0</v>
      </c>
      <c r="AM42" s="234">
        <v>0</v>
      </c>
      <c r="AN42" s="308" t="s">
        <v>97</v>
      </c>
      <c r="AO42" s="308" t="s">
        <v>97</v>
      </c>
      <c r="AP42" s="308" t="s">
        <v>97</v>
      </c>
      <c r="AQ42" s="308" t="s">
        <v>97</v>
      </c>
      <c r="AR42" s="308" t="s">
        <v>97</v>
      </c>
      <c r="AS42" s="234">
        <f>AV42</f>
        <v>1.1639999999999999</v>
      </c>
      <c r="AT42" s="234">
        <v>0</v>
      </c>
      <c r="AU42" s="234">
        <v>0</v>
      </c>
      <c r="AV42" s="234">
        <v>1.1639999999999999</v>
      </c>
      <c r="AW42" s="234">
        <v>0</v>
      </c>
      <c r="AX42" s="308" t="s">
        <v>97</v>
      </c>
      <c r="AY42" s="308" t="s">
        <v>97</v>
      </c>
      <c r="AZ42" s="308" t="s">
        <v>97</v>
      </c>
      <c r="BA42" s="308" t="s">
        <v>97</v>
      </c>
      <c r="BB42" s="308" t="s">
        <v>97</v>
      </c>
      <c r="BC42" s="308">
        <f t="shared" si="31"/>
        <v>0</v>
      </c>
      <c r="BD42" s="308">
        <v>0</v>
      </c>
      <c r="BE42" s="308">
        <v>0</v>
      </c>
      <c r="BF42" s="308">
        <v>0</v>
      </c>
      <c r="BG42" s="234">
        <v>0</v>
      </c>
      <c r="BH42" s="308" t="s">
        <v>97</v>
      </c>
      <c r="BI42" s="308" t="s">
        <v>97</v>
      </c>
      <c r="BJ42" s="308" t="s">
        <v>97</v>
      </c>
      <c r="BK42" s="308" t="s">
        <v>97</v>
      </c>
      <c r="BL42" s="308" t="s">
        <v>97</v>
      </c>
      <c r="BM42" s="308">
        <v>0</v>
      </c>
      <c r="BN42" s="308">
        <v>0</v>
      </c>
      <c r="BO42" s="308">
        <v>0</v>
      </c>
      <c r="BP42" s="308">
        <v>0</v>
      </c>
      <c r="BQ42" s="308">
        <v>0</v>
      </c>
      <c r="BR42" s="308" t="s">
        <v>97</v>
      </c>
      <c r="BS42" s="308" t="s">
        <v>97</v>
      </c>
      <c r="BT42" s="308" t="s">
        <v>97</v>
      </c>
      <c r="BU42" s="308" t="s">
        <v>97</v>
      </c>
      <c r="BV42" s="308" t="s">
        <v>97</v>
      </c>
      <c r="BW42" s="418">
        <f t="shared" si="5"/>
        <v>2.3281000000000001</v>
      </c>
      <c r="BX42" s="418">
        <f t="shared" si="27"/>
        <v>0</v>
      </c>
      <c r="BY42" s="418">
        <f t="shared" si="28"/>
        <v>0</v>
      </c>
      <c r="BZ42" s="418">
        <f t="shared" si="29"/>
        <v>1.1639999999999999</v>
      </c>
      <c r="CA42" s="418" t="s">
        <v>97</v>
      </c>
      <c r="CB42" s="418" t="s">
        <v>97</v>
      </c>
      <c r="CC42" s="418" t="s">
        <v>97</v>
      </c>
      <c r="CD42" s="418" t="s">
        <v>97</v>
      </c>
      <c r="CE42" s="418" t="s">
        <v>97</v>
      </c>
      <c r="CF42" s="418" t="s">
        <v>97</v>
      </c>
      <c r="CG42" s="226" t="s">
        <v>97</v>
      </c>
    </row>
    <row r="43" spans="1:86" s="289" customFormat="1" ht="30">
      <c r="A43" s="399" t="s">
        <v>632</v>
      </c>
      <c r="B43" s="492" t="s">
        <v>862</v>
      </c>
      <c r="C43" s="217" t="s">
        <v>1014</v>
      </c>
      <c r="D43" s="389" t="s">
        <v>807</v>
      </c>
      <c r="E43" s="371">
        <v>2023</v>
      </c>
      <c r="F43" s="371">
        <v>2023</v>
      </c>
      <c r="G43" s="233" t="s">
        <v>97</v>
      </c>
      <c r="H43" s="233" t="s">
        <v>97</v>
      </c>
      <c r="I43" s="234">
        <v>5.423</v>
      </c>
      <c r="J43" s="372">
        <v>43497</v>
      </c>
      <c r="K43" s="233" t="s">
        <v>97</v>
      </c>
      <c r="L43" s="233" t="s">
        <v>97</v>
      </c>
      <c r="M43" s="233" t="s">
        <v>97</v>
      </c>
      <c r="N43" s="234">
        <v>0</v>
      </c>
      <c r="O43" s="234">
        <v>0</v>
      </c>
      <c r="P43" s="234">
        <v>14.785</v>
      </c>
      <c r="Q43" s="234">
        <v>18.452000000000002</v>
      </c>
      <c r="R43" s="308" t="s">
        <v>97</v>
      </c>
      <c r="S43" s="308" t="s">
        <v>97</v>
      </c>
      <c r="T43" s="234">
        <v>5.423</v>
      </c>
      <c r="U43" s="308" t="s">
        <v>97</v>
      </c>
      <c r="V43" s="234">
        <v>5.423</v>
      </c>
      <c r="W43" s="234">
        <v>5.423</v>
      </c>
      <c r="X43" s="308" t="s">
        <v>97</v>
      </c>
      <c r="Y43" s="234">
        <v>5.423</v>
      </c>
      <c r="Z43" s="234">
        <v>0</v>
      </c>
      <c r="AA43" s="234">
        <v>0</v>
      </c>
      <c r="AB43" s="234">
        <v>0</v>
      </c>
      <c r="AC43" s="234">
        <v>0</v>
      </c>
      <c r="AD43" s="308" t="s">
        <v>97</v>
      </c>
      <c r="AE43" s="308" t="s">
        <v>97</v>
      </c>
      <c r="AF43" s="308" t="s">
        <v>97</v>
      </c>
      <c r="AG43" s="308" t="s">
        <v>97</v>
      </c>
      <c r="AH43" s="308" t="s">
        <v>97</v>
      </c>
      <c r="AI43" s="234">
        <v>0</v>
      </c>
      <c r="AJ43" s="234">
        <v>0</v>
      </c>
      <c r="AK43" s="234">
        <v>0</v>
      </c>
      <c r="AL43" s="234">
        <v>0</v>
      </c>
      <c r="AM43" s="234">
        <v>0</v>
      </c>
      <c r="AN43" s="308" t="s">
        <v>97</v>
      </c>
      <c r="AO43" s="308" t="s">
        <v>97</v>
      </c>
      <c r="AP43" s="308" t="s">
        <v>97</v>
      </c>
      <c r="AQ43" s="308" t="s">
        <v>97</v>
      </c>
      <c r="AR43" s="308" t="s">
        <v>97</v>
      </c>
      <c r="AS43" s="234">
        <v>0</v>
      </c>
      <c r="AT43" s="234">
        <v>0</v>
      </c>
      <c r="AU43" s="234">
        <v>0</v>
      </c>
      <c r="AV43" s="234">
        <v>0</v>
      </c>
      <c r="AW43" s="234">
        <v>0</v>
      </c>
      <c r="AX43" s="308" t="s">
        <v>97</v>
      </c>
      <c r="AY43" s="308" t="s">
        <v>97</v>
      </c>
      <c r="AZ43" s="308" t="s">
        <v>97</v>
      </c>
      <c r="BA43" s="308" t="s">
        <v>97</v>
      </c>
      <c r="BB43" s="308" t="s">
        <v>97</v>
      </c>
      <c r="BC43" s="308">
        <f t="shared" si="31"/>
        <v>5.423</v>
      </c>
      <c r="BD43" s="308">
        <v>0</v>
      </c>
      <c r="BE43" s="308">
        <v>0</v>
      </c>
      <c r="BF43" s="308">
        <v>5.423</v>
      </c>
      <c r="BG43" s="234">
        <v>0</v>
      </c>
      <c r="BH43" s="308" t="s">
        <v>97</v>
      </c>
      <c r="BI43" s="308" t="s">
        <v>97</v>
      </c>
      <c r="BJ43" s="308" t="s">
        <v>97</v>
      </c>
      <c r="BK43" s="308" t="s">
        <v>97</v>
      </c>
      <c r="BL43" s="308" t="s">
        <v>97</v>
      </c>
      <c r="BM43" s="308">
        <v>0</v>
      </c>
      <c r="BN43" s="308">
        <v>0</v>
      </c>
      <c r="BO43" s="308">
        <v>0</v>
      </c>
      <c r="BP43" s="308">
        <v>0</v>
      </c>
      <c r="BQ43" s="308">
        <v>0</v>
      </c>
      <c r="BR43" s="308" t="s">
        <v>97</v>
      </c>
      <c r="BS43" s="308" t="s">
        <v>97</v>
      </c>
      <c r="BT43" s="308" t="s">
        <v>97</v>
      </c>
      <c r="BU43" s="308" t="s">
        <v>97</v>
      </c>
      <c r="BV43" s="308" t="s">
        <v>97</v>
      </c>
      <c r="BW43" s="418">
        <f t="shared" si="5"/>
        <v>10.846</v>
      </c>
      <c r="BX43" s="418">
        <f t="shared" si="27"/>
        <v>0</v>
      </c>
      <c r="BY43" s="418">
        <f t="shared" si="28"/>
        <v>0</v>
      </c>
      <c r="BZ43" s="418">
        <f t="shared" si="29"/>
        <v>5.423</v>
      </c>
      <c r="CA43" s="418" t="s">
        <v>97</v>
      </c>
      <c r="CB43" s="418" t="s">
        <v>97</v>
      </c>
      <c r="CC43" s="418" t="s">
        <v>97</v>
      </c>
      <c r="CD43" s="418" t="s">
        <v>97</v>
      </c>
      <c r="CE43" s="418" t="s">
        <v>97</v>
      </c>
      <c r="CF43" s="418" t="s">
        <v>97</v>
      </c>
      <c r="CG43" s="226" t="s">
        <v>97</v>
      </c>
    </row>
    <row r="44" spans="1:86" s="289" customFormat="1" ht="30">
      <c r="A44" s="399" t="s">
        <v>868</v>
      </c>
      <c r="B44" s="492" t="s">
        <v>862</v>
      </c>
      <c r="C44" s="217" t="s">
        <v>1015</v>
      </c>
      <c r="D44" s="389" t="s">
        <v>808</v>
      </c>
      <c r="E44" s="371">
        <v>2023</v>
      </c>
      <c r="F44" s="371">
        <v>2023</v>
      </c>
      <c r="G44" s="233" t="s">
        <v>97</v>
      </c>
      <c r="H44" s="233" t="s">
        <v>97</v>
      </c>
      <c r="I44" s="234">
        <v>0.75900000000000001</v>
      </c>
      <c r="J44" s="372">
        <v>43497</v>
      </c>
      <c r="K44" s="233" t="s">
        <v>97</v>
      </c>
      <c r="L44" s="233" t="s">
        <v>97</v>
      </c>
      <c r="M44" s="233" t="s">
        <v>97</v>
      </c>
      <c r="N44" s="234">
        <v>0</v>
      </c>
      <c r="O44" s="234">
        <v>0</v>
      </c>
      <c r="P44" s="234" t="s">
        <v>97</v>
      </c>
      <c r="Q44" s="234" t="s">
        <v>97</v>
      </c>
      <c r="R44" s="308" t="s">
        <v>97</v>
      </c>
      <c r="S44" s="308" t="s">
        <v>97</v>
      </c>
      <c r="T44" s="234">
        <v>0.75900000000000001</v>
      </c>
      <c r="U44" s="308" t="s">
        <v>97</v>
      </c>
      <c r="V44" s="234">
        <v>0.75900000000000001</v>
      </c>
      <c r="W44" s="234">
        <v>0.75900000000000001</v>
      </c>
      <c r="X44" s="308" t="s">
        <v>97</v>
      </c>
      <c r="Y44" s="234">
        <v>0.7591</v>
      </c>
      <c r="Z44" s="234">
        <v>0</v>
      </c>
      <c r="AA44" s="234">
        <v>0</v>
      </c>
      <c r="AB44" s="234">
        <v>0</v>
      </c>
      <c r="AC44" s="234">
        <v>0</v>
      </c>
      <c r="AD44" s="308" t="s">
        <v>97</v>
      </c>
      <c r="AE44" s="308" t="s">
        <v>97</v>
      </c>
      <c r="AF44" s="308" t="s">
        <v>97</v>
      </c>
      <c r="AG44" s="308" t="s">
        <v>97</v>
      </c>
      <c r="AH44" s="308" t="s">
        <v>97</v>
      </c>
      <c r="AI44" s="234">
        <v>0</v>
      </c>
      <c r="AJ44" s="234">
        <v>0</v>
      </c>
      <c r="AK44" s="234">
        <v>0</v>
      </c>
      <c r="AL44" s="234">
        <v>0</v>
      </c>
      <c r="AM44" s="234">
        <v>0</v>
      </c>
      <c r="AN44" s="308" t="s">
        <v>97</v>
      </c>
      <c r="AO44" s="308" t="s">
        <v>97</v>
      </c>
      <c r="AP44" s="308" t="s">
        <v>97</v>
      </c>
      <c r="AQ44" s="308" t="s">
        <v>97</v>
      </c>
      <c r="AR44" s="308" t="s">
        <v>97</v>
      </c>
      <c r="AS44" s="234">
        <v>0</v>
      </c>
      <c r="AT44" s="234">
        <v>0</v>
      </c>
      <c r="AU44" s="234">
        <v>0</v>
      </c>
      <c r="AV44" s="234">
        <v>0</v>
      </c>
      <c r="AW44" s="234">
        <v>0</v>
      </c>
      <c r="AX44" s="308" t="s">
        <v>97</v>
      </c>
      <c r="AY44" s="308" t="s">
        <v>97</v>
      </c>
      <c r="AZ44" s="308" t="s">
        <v>97</v>
      </c>
      <c r="BA44" s="308" t="s">
        <v>97</v>
      </c>
      <c r="BB44" s="308" t="s">
        <v>97</v>
      </c>
      <c r="BC44" s="308">
        <f t="shared" si="31"/>
        <v>0.75900000000000001</v>
      </c>
      <c r="BD44" s="308">
        <v>0</v>
      </c>
      <c r="BE44" s="308">
        <v>0</v>
      </c>
      <c r="BF44" s="308">
        <v>0.75900000000000001</v>
      </c>
      <c r="BG44" s="234">
        <v>0</v>
      </c>
      <c r="BH44" s="308" t="s">
        <v>97</v>
      </c>
      <c r="BI44" s="308" t="s">
        <v>97</v>
      </c>
      <c r="BJ44" s="308" t="s">
        <v>97</v>
      </c>
      <c r="BK44" s="308" t="s">
        <v>97</v>
      </c>
      <c r="BL44" s="308" t="s">
        <v>97</v>
      </c>
      <c r="BM44" s="308">
        <v>0</v>
      </c>
      <c r="BN44" s="308">
        <v>0</v>
      </c>
      <c r="BO44" s="308">
        <v>0</v>
      </c>
      <c r="BP44" s="308">
        <v>0</v>
      </c>
      <c r="BQ44" s="308">
        <v>0</v>
      </c>
      <c r="BR44" s="308" t="s">
        <v>97</v>
      </c>
      <c r="BS44" s="308" t="s">
        <v>97</v>
      </c>
      <c r="BT44" s="308" t="s">
        <v>97</v>
      </c>
      <c r="BU44" s="308" t="s">
        <v>97</v>
      </c>
      <c r="BV44" s="308" t="s">
        <v>97</v>
      </c>
      <c r="BW44" s="418">
        <f t="shared" si="5"/>
        <v>1.5181</v>
      </c>
      <c r="BX44" s="418">
        <f t="shared" si="27"/>
        <v>0</v>
      </c>
      <c r="BY44" s="418">
        <f t="shared" si="28"/>
        <v>0</v>
      </c>
      <c r="BZ44" s="418">
        <f t="shared" si="29"/>
        <v>0.75900000000000001</v>
      </c>
      <c r="CA44" s="418" t="s">
        <v>97</v>
      </c>
      <c r="CB44" s="418" t="s">
        <v>97</v>
      </c>
      <c r="CC44" s="418" t="s">
        <v>97</v>
      </c>
      <c r="CD44" s="418" t="s">
        <v>97</v>
      </c>
      <c r="CE44" s="418" t="s">
        <v>97</v>
      </c>
      <c r="CF44" s="418" t="s">
        <v>97</v>
      </c>
      <c r="CG44" s="226" t="s">
        <v>97</v>
      </c>
    </row>
    <row r="45" spans="1:86" s="289" customFormat="1" ht="30">
      <c r="A45" s="399" t="s">
        <v>812</v>
      </c>
      <c r="B45" s="492" t="s">
        <v>863</v>
      </c>
      <c r="C45" s="217" t="s">
        <v>1016</v>
      </c>
      <c r="D45" s="389" t="s">
        <v>807</v>
      </c>
      <c r="E45" s="371">
        <v>2023</v>
      </c>
      <c r="F45" s="371">
        <v>2023</v>
      </c>
      <c r="G45" s="233" t="s">
        <v>97</v>
      </c>
      <c r="H45" s="233" t="s">
        <v>97</v>
      </c>
      <c r="I45" s="234">
        <v>4.6210000000000004</v>
      </c>
      <c r="J45" s="372">
        <v>43497</v>
      </c>
      <c r="K45" s="233" t="s">
        <v>97</v>
      </c>
      <c r="L45" s="233" t="s">
        <v>97</v>
      </c>
      <c r="M45" s="233" t="s">
        <v>97</v>
      </c>
      <c r="N45" s="234">
        <v>0</v>
      </c>
      <c r="O45" s="234">
        <v>0</v>
      </c>
      <c r="P45" s="234">
        <v>11.617000000000001</v>
      </c>
      <c r="Q45" s="234">
        <v>14.497999999999999</v>
      </c>
      <c r="R45" s="308" t="s">
        <v>97</v>
      </c>
      <c r="S45" s="308" t="s">
        <v>97</v>
      </c>
      <c r="T45" s="234">
        <v>4.6210000000000004</v>
      </c>
      <c r="U45" s="308" t="s">
        <v>97</v>
      </c>
      <c r="V45" s="234">
        <v>4.6210000000000004</v>
      </c>
      <c r="W45" s="234">
        <v>4.6210000000000004</v>
      </c>
      <c r="X45" s="308" t="s">
        <v>97</v>
      </c>
      <c r="Y45" s="234">
        <v>4.6210000000000004</v>
      </c>
      <c r="Z45" s="234">
        <v>0</v>
      </c>
      <c r="AA45" s="234">
        <v>0</v>
      </c>
      <c r="AB45" s="234">
        <v>0</v>
      </c>
      <c r="AC45" s="234">
        <v>0</v>
      </c>
      <c r="AD45" s="308" t="s">
        <v>97</v>
      </c>
      <c r="AE45" s="308" t="s">
        <v>97</v>
      </c>
      <c r="AF45" s="308" t="s">
        <v>97</v>
      </c>
      <c r="AG45" s="308" t="s">
        <v>97</v>
      </c>
      <c r="AH45" s="308" t="s">
        <v>97</v>
      </c>
      <c r="AI45" s="234">
        <v>0</v>
      </c>
      <c r="AJ45" s="234">
        <v>0</v>
      </c>
      <c r="AK45" s="234">
        <v>0</v>
      </c>
      <c r="AL45" s="234">
        <v>0</v>
      </c>
      <c r="AM45" s="234">
        <v>0</v>
      </c>
      <c r="AN45" s="308" t="s">
        <v>97</v>
      </c>
      <c r="AO45" s="308" t="s">
        <v>97</v>
      </c>
      <c r="AP45" s="308" t="s">
        <v>97</v>
      </c>
      <c r="AQ45" s="308" t="s">
        <v>97</v>
      </c>
      <c r="AR45" s="308" t="s">
        <v>97</v>
      </c>
      <c r="AS45" s="234">
        <v>0</v>
      </c>
      <c r="AT45" s="234">
        <v>0</v>
      </c>
      <c r="AU45" s="234">
        <v>0</v>
      </c>
      <c r="AV45" s="234">
        <v>0</v>
      </c>
      <c r="AW45" s="234">
        <v>0</v>
      </c>
      <c r="AX45" s="308" t="s">
        <v>97</v>
      </c>
      <c r="AY45" s="308" t="s">
        <v>97</v>
      </c>
      <c r="AZ45" s="308" t="s">
        <v>97</v>
      </c>
      <c r="BA45" s="308" t="s">
        <v>97</v>
      </c>
      <c r="BB45" s="308" t="s">
        <v>97</v>
      </c>
      <c r="BC45" s="308">
        <f t="shared" si="31"/>
        <v>4.6210000000000004</v>
      </c>
      <c r="BD45" s="308">
        <v>0</v>
      </c>
      <c r="BE45" s="308">
        <v>0</v>
      </c>
      <c r="BF45" s="308">
        <v>4.6210000000000004</v>
      </c>
      <c r="BG45" s="234">
        <v>0</v>
      </c>
      <c r="BH45" s="308" t="s">
        <v>97</v>
      </c>
      <c r="BI45" s="308" t="s">
        <v>97</v>
      </c>
      <c r="BJ45" s="308" t="s">
        <v>97</v>
      </c>
      <c r="BK45" s="308" t="s">
        <v>97</v>
      </c>
      <c r="BL45" s="308" t="s">
        <v>97</v>
      </c>
      <c r="BM45" s="308">
        <v>0</v>
      </c>
      <c r="BN45" s="308">
        <v>0</v>
      </c>
      <c r="BO45" s="308">
        <v>0</v>
      </c>
      <c r="BP45" s="308">
        <v>0</v>
      </c>
      <c r="BQ45" s="308">
        <v>0</v>
      </c>
      <c r="BR45" s="308" t="s">
        <v>97</v>
      </c>
      <c r="BS45" s="308" t="s">
        <v>97</v>
      </c>
      <c r="BT45" s="308" t="s">
        <v>97</v>
      </c>
      <c r="BU45" s="308" t="s">
        <v>97</v>
      </c>
      <c r="BV45" s="308" t="s">
        <v>97</v>
      </c>
      <c r="BW45" s="418">
        <f t="shared" si="5"/>
        <v>9.2420000000000009</v>
      </c>
      <c r="BX45" s="418">
        <f t="shared" si="27"/>
        <v>0</v>
      </c>
      <c r="BY45" s="418">
        <f t="shared" si="28"/>
        <v>0</v>
      </c>
      <c r="BZ45" s="418">
        <f t="shared" si="29"/>
        <v>4.6210000000000004</v>
      </c>
      <c r="CA45" s="418" t="s">
        <v>97</v>
      </c>
      <c r="CB45" s="418" t="s">
        <v>97</v>
      </c>
      <c r="CC45" s="418" t="s">
        <v>97</v>
      </c>
      <c r="CD45" s="418" t="s">
        <v>97</v>
      </c>
      <c r="CE45" s="418" t="s">
        <v>97</v>
      </c>
      <c r="CF45" s="418" t="s">
        <v>97</v>
      </c>
      <c r="CG45" s="226" t="s">
        <v>97</v>
      </c>
    </row>
    <row r="46" spans="1:86" s="289" customFormat="1" ht="30">
      <c r="A46" s="399" t="s">
        <v>869</v>
      </c>
      <c r="B46" s="492" t="s">
        <v>863</v>
      </c>
      <c r="C46" s="217" t="s">
        <v>1017</v>
      </c>
      <c r="D46" s="389" t="s">
        <v>808</v>
      </c>
      <c r="E46" s="371">
        <v>2023</v>
      </c>
      <c r="F46" s="371">
        <v>2023</v>
      </c>
      <c r="G46" s="233" t="s">
        <v>97</v>
      </c>
      <c r="H46" s="233" t="s">
        <v>97</v>
      </c>
      <c r="I46" s="234">
        <v>0.64349999999999996</v>
      </c>
      <c r="J46" s="372">
        <v>43497</v>
      </c>
      <c r="K46" s="233" t="s">
        <v>97</v>
      </c>
      <c r="L46" s="233" t="s">
        <v>97</v>
      </c>
      <c r="M46" s="233" t="s">
        <v>97</v>
      </c>
      <c r="N46" s="234">
        <v>0</v>
      </c>
      <c r="O46" s="234">
        <v>0</v>
      </c>
      <c r="P46" s="234" t="s">
        <v>97</v>
      </c>
      <c r="Q46" s="234" t="s">
        <v>97</v>
      </c>
      <c r="R46" s="308" t="s">
        <v>97</v>
      </c>
      <c r="S46" s="308" t="s">
        <v>97</v>
      </c>
      <c r="T46" s="234">
        <v>0.64349999999999996</v>
      </c>
      <c r="U46" s="308" t="s">
        <v>97</v>
      </c>
      <c r="V46" s="234">
        <v>0.64349999999999996</v>
      </c>
      <c r="W46" s="234">
        <v>0.64349999999999996</v>
      </c>
      <c r="X46" s="308" t="s">
        <v>97</v>
      </c>
      <c r="Y46" s="234">
        <v>0.64380000000000004</v>
      </c>
      <c r="Z46" s="234">
        <v>0</v>
      </c>
      <c r="AA46" s="234">
        <v>0</v>
      </c>
      <c r="AB46" s="234">
        <v>0</v>
      </c>
      <c r="AC46" s="234">
        <v>0</v>
      </c>
      <c r="AD46" s="308" t="s">
        <v>97</v>
      </c>
      <c r="AE46" s="308" t="s">
        <v>97</v>
      </c>
      <c r="AF46" s="308" t="s">
        <v>97</v>
      </c>
      <c r="AG46" s="308" t="s">
        <v>97</v>
      </c>
      <c r="AH46" s="308" t="s">
        <v>97</v>
      </c>
      <c r="AI46" s="234">
        <v>0</v>
      </c>
      <c r="AJ46" s="234">
        <v>0</v>
      </c>
      <c r="AK46" s="234">
        <v>0</v>
      </c>
      <c r="AL46" s="234">
        <v>0</v>
      </c>
      <c r="AM46" s="234">
        <v>0</v>
      </c>
      <c r="AN46" s="308" t="s">
        <v>97</v>
      </c>
      <c r="AO46" s="308" t="s">
        <v>97</v>
      </c>
      <c r="AP46" s="308" t="s">
        <v>97</v>
      </c>
      <c r="AQ46" s="308" t="s">
        <v>97</v>
      </c>
      <c r="AR46" s="308" t="s">
        <v>97</v>
      </c>
      <c r="AS46" s="234">
        <v>0</v>
      </c>
      <c r="AT46" s="234">
        <v>0</v>
      </c>
      <c r="AU46" s="234">
        <v>0</v>
      </c>
      <c r="AV46" s="234">
        <v>0</v>
      </c>
      <c r="AW46" s="234">
        <v>0</v>
      </c>
      <c r="AX46" s="308" t="s">
        <v>97</v>
      </c>
      <c r="AY46" s="308" t="s">
        <v>97</v>
      </c>
      <c r="AZ46" s="308" t="s">
        <v>97</v>
      </c>
      <c r="BA46" s="308" t="s">
        <v>97</v>
      </c>
      <c r="BB46" s="308" t="s">
        <v>97</v>
      </c>
      <c r="BC46" s="308">
        <f>BF46</f>
        <v>0.64380000000000004</v>
      </c>
      <c r="BD46" s="308">
        <v>0</v>
      </c>
      <c r="BE46" s="308">
        <v>0</v>
      </c>
      <c r="BF46" s="308">
        <v>0.64380000000000004</v>
      </c>
      <c r="BG46" s="234">
        <v>0</v>
      </c>
      <c r="BH46" s="308" t="s">
        <v>97</v>
      </c>
      <c r="BI46" s="308" t="s">
        <v>97</v>
      </c>
      <c r="BJ46" s="308" t="s">
        <v>97</v>
      </c>
      <c r="BK46" s="308" t="s">
        <v>97</v>
      </c>
      <c r="BL46" s="308" t="s">
        <v>97</v>
      </c>
      <c r="BM46" s="308">
        <v>0</v>
      </c>
      <c r="BN46" s="308">
        <v>0</v>
      </c>
      <c r="BO46" s="308">
        <v>0</v>
      </c>
      <c r="BP46" s="308">
        <v>0</v>
      </c>
      <c r="BQ46" s="308">
        <v>0</v>
      </c>
      <c r="BR46" s="308" t="s">
        <v>97</v>
      </c>
      <c r="BS46" s="308" t="s">
        <v>97</v>
      </c>
      <c r="BT46" s="308" t="s">
        <v>97</v>
      </c>
      <c r="BU46" s="308" t="s">
        <v>97</v>
      </c>
      <c r="BV46" s="308" t="s">
        <v>97</v>
      </c>
      <c r="BW46" s="418">
        <f t="shared" si="5"/>
        <v>1.2876000000000001</v>
      </c>
      <c r="BX46" s="418">
        <f t="shared" si="27"/>
        <v>0</v>
      </c>
      <c r="BY46" s="418">
        <f t="shared" si="28"/>
        <v>0</v>
      </c>
      <c r="BZ46" s="418">
        <f t="shared" si="29"/>
        <v>0.64380000000000004</v>
      </c>
      <c r="CA46" s="418" t="s">
        <v>97</v>
      </c>
      <c r="CB46" s="418" t="s">
        <v>97</v>
      </c>
      <c r="CC46" s="418" t="s">
        <v>97</v>
      </c>
      <c r="CD46" s="418" t="s">
        <v>97</v>
      </c>
      <c r="CE46" s="418" t="s">
        <v>97</v>
      </c>
      <c r="CF46" s="418" t="s">
        <v>97</v>
      </c>
      <c r="CG46" s="226" t="s">
        <v>97</v>
      </c>
    </row>
    <row r="47" spans="1:86" s="289" customFormat="1" ht="30">
      <c r="A47" s="399" t="s">
        <v>824</v>
      </c>
      <c r="B47" s="492" t="s">
        <v>864</v>
      </c>
      <c r="C47" s="217" t="s">
        <v>1018</v>
      </c>
      <c r="D47" s="389" t="s">
        <v>807</v>
      </c>
      <c r="E47" s="371">
        <v>2024</v>
      </c>
      <c r="F47" s="371">
        <v>2024</v>
      </c>
      <c r="G47" s="233" t="s">
        <v>97</v>
      </c>
      <c r="H47" s="233" t="s">
        <v>97</v>
      </c>
      <c r="I47" s="234">
        <v>8.3930000000000007</v>
      </c>
      <c r="J47" s="372">
        <v>43497</v>
      </c>
      <c r="K47" s="233" t="s">
        <v>97</v>
      </c>
      <c r="L47" s="233" t="s">
        <v>97</v>
      </c>
      <c r="M47" s="233" t="s">
        <v>97</v>
      </c>
      <c r="N47" s="234">
        <v>0</v>
      </c>
      <c r="O47" s="234">
        <v>0</v>
      </c>
      <c r="P47" s="234">
        <v>21.120999999999999</v>
      </c>
      <c r="Q47" s="234">
        <v>26.36</v>
      </c>
      <c r="R47" s="308" t="s">
        <v>97</v>
      </c>
      <c r="S47" s="308" t="s">
        <v>97</v>
      </c>
      <c r="T47" s="234">
        <v>8.3930000000000007</v>
      </c>
      <c r="U47" s="308" t="s">
        <v>97</v>
      </c>
      <c r="V47" s="234">
        <v>8.3930000000000007</v>
      </c>
      <c r="W47" s="234">
        <v>8.3930000000000007</v>
      </c>
      <c r="X47" s="308" t="s">
        <v>97</v>
      </c>
      <c r="Y47" s="234">
        <v>8.3930000000000007</v>
      </c>
      <c r="Z47" s="234">
        <v>0</v>
      </c>
      <c r="AA47" s="234">
        <v>0</v>
      </c>
      <c r="AB47" s="234">
        <v>0</v>
      </c>
      <c r="AC47" s="234">
        <v>0</v>
      </c>
      <c r="AD47" s="308" t="s">
        <v>97</v>
      </c>
      <c r="AE47" s="308" t="s">
        <v>97</v>
      </c>
      <c r="AF47" s="308" t="s">
        <v>97</v>
      </c>
      <c r="AG47" s="308" t="s">
        <v>97</v>
      </c>
      <c r="AH47" s="308" t="s">
        <v>97</v>
      </c>
      <c r="AI47" s="234">
        <v>0</v>
      </c>
      <c r="AJ47" s="234">
        <v>0</v>
      </c>
      <c r="AK47" s="234">
        <v>0</v>
      </c>
      <c r="AL47" s="234">
        <v>0</v>
      </c>
      <c r="AM47" s="234">
        <v>0</v>
      </c>
      <c r="AN47" s="308" t="s">
        <v>97</v>
      </c>
      <c r="AO47" s="308" t="s">
        <v>97</v>
      </c>
      <c r="AP47" s="308" t="s">
        <v>97</v>
      </c>
      <c r="AQ47" s="308" t="s">
        <v>97</v>
      </c>
      <c r="AR47" s="308" t="s">
        <v>97</v>
      </c>
      <c r="AS47" s="234">
        <v>0</v>
      </c>
      <c r="AT47" s="234">
        <v>0</v>
      </c>
      <c r="AU47" s="234">
        <v>0</v>
      </c>
      <c r="AV47" s="234">
        <v>0</v>
      </c>
      <c r="AW47" s="234">
        <v>0</v>
      </c>
      <c r="AX47" s="308" t="s">
        <v>97</v>
      </c>
      <c r="AY47" s="308" t="s">
        <v>97</v>
      </c>
      <c r="AZ47" s="308" t="s">
        <v>97</v>
      </c>
      <c r="BA47" s="308" t="s">
        <v>97</v>
      </c>
      <c r="BB47" s="308" t="s">
        <v>97</v>
      </c>
      <c r="BC47" s="308">
        <v>0</v>
      </c>
      <c r="BD47" s="308">
        <v>0</v>
      </c>
      <c r="BE47" s="308">
        <v>0</v>
      </c>
      <c r="BF47" s="308">
        <v>0</v>
      </c>
      <c r="BG47" s="234">
        <v>0</v>
      </c>
      <c r="BH47" s="308" t="s">
        <v>97</v>
      </c>
      <c r="BI47" s="308" t="s">
        <v>97</v>
      </c>
      <c r="BJ47" s="308" t="s">
        <v>97</v>
      </c>
      <c r="BK47" s="308" t="s">
        <v>97</v>
      </c>
      <c r="BL47" s="308" t="s">
        <v>97</v>
      </c>
      <c r="BM47" s="308">
        <f>BP47</f>
        <v>8.3930000000000007</v>
      </c>
      <c r="BN47" s="308">
        <v>0</v>
      </c>
      <c r="BO47" s="308">
        <v>0</v>
      </c>
      <c r="BP47" s="308">
        <v>8.3930000000000007</v>
      </c>
      <c r="BQ47" s="308">
        <v>0</v>
      </c>
      <c r="BR47" s="308" t="s">
        <v>97</v>
      </c>
      <c r="BS47" s="308" t="s">
        <v>97</v>
      </c>
      <c r="BT47" s="308" t="s">
        <v>97</v>
      </c>
      <c r="BU47" s="308" t="s">
        <v>97</v>
      </c>
      <c r="BV47" s="308" t="s">
        <v>97</v>
      </c>
      <c r="BW47" s="418">
        <f t="shared" si="5"/>
        <v>16.786000000000001</v>
      </c>
      <c r="BX47" s="418">
        <f t="shared" si="27"/>
        <v>0</v>
      </c>
      <c r="BY47" s="418">
        <f t="shared" si="28"/>
        <v>0</v>
      </c>
      <c r="BZ47" s="418">
        <f t="shared" si="29"/>
        <v>8.3930000000000007</v>
      </c>
      <c r="CA47" s="418" t="s">
        <v>97</v>
      </c>
      <c r="CB47" s="418" t="s">
        <v>97</v>
      </c>
      <c r="CC47" s="418" t="s">
        <v>97</v>
      </c>
      <c r="CD47" s="418" t="s">
        <v>97</v>
      </c>
      <c r="CE47" s="418" t="s">
        <v>97</v>
      </c>
      <c r="CF47" s="418" t="s">
        <v>97</v>
      </c>
      <c r="CG47" s="226" t="s">
        <v>97</v>
      </c>
    </row>
    <row r="48" spans="1:86" s="289" customFormat="1" ht="30">
      <c r="A48" s="399" t="s">
        <v>872</v>
      </c>
      <c r="B48" s="492" t="s">
        <v>864</v>
      </c>
      <c r="C48" s="217" t="s">
        <v>1019</v>
      </c>
      <c r="D48" s="389" t="s">
        <v>808</v>
      </c>
      <c r="E48" s="371">
        <v>2024</v>
      </c>
      <c r="F48" s="371">
        <v>2024</v>
      </c>
      <c r="G48" s="233" t="s">
        <v>97</v>
      </c>
      <c r="H48" s="233" t="s">
        <v>97</v>
      </c>
      <c r="I48" s="234">
        <v>1.0590900000000001</v>
      </c>
      <c r="J48" s="372">
        <v>43497</v>
      </c>
      <c r="K48" s="233" t="s">
        <v>97</v>
      </c>
      <c r="L48" s="233" t="s">
        <v>97</v>
      </c>
      <c r="M48" s="233" t="s">
        <v>97</v>
      </c>
      <c r="N48" s="234">
        <v>0</v>
      </c>
      <c r="O48" s="234">
        <v>0</v>
      </c>
      <c r="P48" s="234" t="s">
        <v>97</v>
      </c>
      <c r="Q48" s="234" t="s">
        <v>97</v>
      </c>
      <c r="R48" s="308" t="s">
        <v>97</v>
      </c>
      <c r="S48" s="308" t="s">
        <v>97</v>
      </c>
      <c r="T48" s="234">
        <v>1.0590900000000001</v>
      </c>
      <c r="U48" s="308" t="s">
        <v>97</v>
      </c>
      <c r="V48" s="234">
        <v>1.0590900000000001</v>
      </c>
      <c r="W48" s="234">
        <v>1.0590900000000001</v>
      </c>
      <c r="X48" s="308" t="s">
        <v>97</v>
      </c>
      <c r="Y48" s="234">
        <v>1.0591999999999999</v>
      </c>
      <c r="Z48" s="234">
        <v>0</v>
      </c>
      <c r="AA48" s="234">
        <v>0</v>
      </c>
      <c r="AB48" s="234">
        <v>0</v>
      </c>
      <c r="AC48" s="234">
        <v>0</v>
      </c>
      <c r="AD48" s="308" t="s">
        <v>97</v>
      </c>
      <c r="AE48" s="308" t="s">
        <v>97</v>
      </c>
      <c r="AF48" s="308" t="s">
        <v>97</v>
      </c>
      <c r="AG48" s="308" t="s">
        <v>97</v>
      </c>
      <c r="AH48" s="308" t="s">
        <v>97</v>
      </c>
      <c r="AI48" s="234">
        <v>0</v>
      </c>
      <c r="AJ48" s="234">
        <v>0</v>
      </c>
      <c r="AK48" s="234">
        <v>0</v>
      </c>
      <c r="AL48" s="234">
        <v>0</v>
      </c>
      <c r="AM48" s="234">
        <v>0</v>
      </c>
      <c r="AN48" s="308" t="s">
        <v>97</v>
      </c>
      <c r="AO48" s="308" t="s">
        <v>97</v>
      </c>
      <c r="AP48" s="308" t="s">
        <v>97</v>
      </c>
      <c r="AQ48" s="308" t="s">
        <v>97</v>
      </c>
      <c r="AR48" s="308" t="s">
        <v>97</v>
      </c>
      <c r="AS48" s="234">
        <v>0</v>
      </c>
      <c r="AT48" s="234">
        <v>0</v>
      </c>
      <c r="AU48" s="234">
        <v>0</v>
      </c>
      <c r="AV48" s="234">
        <v>0</v>
      </c>
      <c r="AW48" s="234">
        <v>0</v>
      </c>
      <c r="AX48" s="308" t="s">
        <v>97</v>
      </c>
      <c r="AY48" s="308" t="s">
        <v>97</v>
      </c>
      <c r="AZ48" s="308" t="s">
        <v>97</v>
      </c>
      <c r="BA48" s="308" t="s">
        <v>97</v>
      </c>
      <c r="BB48" s="308" t="s">
        <v>97</v>
      </c>
      <c r="BC48" s="308">
        <v>0</v>
      </c>
      <c r="BD48" s="308">
        <v>0</v>
      </c>
      <c r="BE48" s="308">
        <v>0</v>
      </c>
      <c r="BF48" s="308">
        <v>0</v>
      </c>
      <c r="BG48" s="234">
        <v>0</v>
      </c>
      <c r="BH48" s="308" t="s">
        <v>97</v>
      </c>
      <c r="BI48" s="308" t="s">
        <v>97</v>
      </c>
      <c r="BJ48" s="308" t="s">
        <v>97</v>
      </c>
      <c r="BK48" s="308" t="s">
        <v>97</v>
      </c>
      <c r="BL48" s="308" t="s">
        <v>97</v>
      </c>
      <c r="BM48" s="308">
        <f>BP48</f>
        <v>1.0589999999999999</v>
      </c>
      <c r="BN48" s="308">
        <v>0</v>
      </c>
      <c r="BO48" s="308">
        <v>0</v>
      </c>
      <c r="BP48" s="308">
        <v>1.0589999999999999</v>
      </c>
      <c r="BQ48" s="308">
        <v>0</v>
      </c>
      <c r="BR48" s="308" t="s">
        <v>97</v>
      </c>
      <c r="BS48" s="308" t="s">
        <v>97</v>
      </c>
      <c r="BT48" s="308" t="s">
        <v>97</v>
      </c>
      <c r="BU48" s="308" t="s">
        <v>97</v>
      </c>
      <c r="BV48" s="308" t="s">
        <v>97</v>
      </c>
      <c r="BW48" s="418">
        <f t="shared" si="5"/>
        <v>2.1181999999999999</v>
      </c>
      <c r="BX48" s="418">
        <f t="shared" si="27"/>
        <v>0</v>
      </c>
      <c r="BY48" s="418">
        <f t="shared" si="28"/>
        <v>0</v>
      </c>
      <c r="BZ48" s="418">
        <f t="shared" si="29"/>
        <v>1.0589999999999999</v>
      </c>
      <c r="CA48" s="418" t="s">
        <v>97</v>
      </c>
      <c r="CB48" s="418" t="s">
        <v>97</v>
      </c>
      <c r="CC48" s="418" t="s">
        <v>97</v>
      </c>
      <c r="CD48" s="418" t="s">
        <v>97</v>
      </c>
      <c r="CE48" s="418" t="s">
        <v>97</v>
      </c>
      <c r="CF48" s="418" t="s">
        <v>97</v>
      </c>
      <c r="CG48" s="226" t="s">
        <v>97</v>
      </c>
    </row>
    <row r="49" spans="1:85" s="289" customFormat="1" ht="34.5" hidden="1" customHeight="1">
      <c r="A49" s="422" t="s">
        <v>154</v>
      </c>
      <c r="B49" s="423" t="s">
        <v>155</v>
      </c>
      <c r="C49" s="434" t="s">
        <v>97</v>
      </c>
      <c r="D49" s="389" t="s">
        <v>97</v>
      </c>
      <c r="E49" s="371" t="s">
        <v>97</v>
      </c>
      <c r="F49" s="371" t="s">
        <v>97</v>
      </c>
      <c r="G49" s="233" t="s">
        <v>97</v>
      </c>
      <c r="H49" s="233" t="s">
        <v>97</v>
      </c>
      <c r="I49" s="308">
        <v>0</v>
      </c>
      <c r="J49" s="372" t="s">
        <v>97</v>
      </c>
      <c r="K49" s="233" t="s">
        <v>97</v>
      </c>
      <c r="L49" s="233" t="s">
        <v>97</v>
      </c>
      <c r="M49" s="372" t="s">
        <v>97</v>
      </c>
      <c r="N49" s="234">
        <v>0</v>
      </c>
      <c r="O49" s="234">
        <v>0</v>
      </c>
      <c r="P49" s="308">
        <v>0</v>
      </c>
      <c r="Q49" s="308">
        <v>0</v>
      </c>
      <c r="R49" s="308" t="s">
        <v>97</v>
      </c>
      <c r="S49" s="308" t="s">
        <v>97</v>
      </c>
      <c r="T49" s="308">
        <v>0</v>
      </c>
      <c r="U49" s="308" t="s">
        <v>97</v>
      </c>
      <c r="V49" s="308">
        <v>0</v>
      </c>
      <c r="W49" s="308">
        <v>0</v>
      </c>
      <c r="X49" s="308" t="s">
        <v>97</v>
      </c>
      <c r="Y49" s="234">
        <v>0</v>
      </c>
      <c r="Z49" s="234">
        <v>0</v>
      </c>
      <c r="AA49" s="234">
        <v>0</v>
      </c>
      <c r="AB49" s="234">
        <v>0</v>
      </c>
      <c r="AC49" s="234">
        <v>0</v>
      </c>
      <c r="AD49" s="308" t="s">
        <v>97</v>
      </c>
      <c r="AE49" s="308" t="s">
        <v>97</v>
      </c>
      <c r="AF49" s="308" t="s">
        <v>97</v>
      </c>
      <c r="AG49" s="308" t="s">
        <v>97</v>
      </c>
      <c r="AH49" s="308" t="s">
        <v>97</v>
      </c>
      <c r="AI49" s="234">
        <v>0</v>
      </c>
      <c r="AJ49" s="234">
        <v>0</v>
      </c>
      <c r="AK49" s="234">
        <v>0</v>
      </c>
      <c r="AL49" s="234">
        <v>0</v>
      </c>
      <c r="AM49" s="234">
        <v>0</v>
      </c>
      <c r="AN49" s="308" t="s">
        <v>97</v>
      </c>
      <c r="AO49" s="308" t="s">
        <v>97</v>
      </c>
      <c r="AP49" s="308" t="s">
        <v>97</v>
      </c>
      <c r="AQ49" s="308" t="s">
        <v>97</v>
      </c>
      <c r="AR49" s="308" t="s">
        <v>97</v>
      </c>
      <c r="AS49" s="234">
        <v>0</v>
      </c>
      <c r="AT49" s="234">
        <v>0</v>
      </c>
      <c r="AU49" s="234">
        <v>0</v>
      </c>
      <c r="AV49" s="234">
        <v>0</v>
      </c>
      <c r="AW49" s="234">
        <v>0</v>
      </c>
      <c r="AX49" s="308" t="s">
        <v>97</v>
      </c>
      <c r="AY49" s="308" t="s">
        <v>97</v>
      </c>
      <c r="AZ49" s="308" t="s">
        <v>97</v>
      </c>
      <c r="BA49" s="308" t="s">
        <v>97</v>
      </c>
      <c r="BB49" s="308" t="s">
        <v>97</v>
      </c>
      <c r="BC49" s="308">
        <v>0</v>
      </c>
      <c r="BD49" s="308">
        <v>0</v>
      </c>
      <c r="BE49" s="308">
        <v>0</v>
      </c>
      <c r="BF49" s="308" t="e">
        <f>#REF!</f>
        <v>#REF!</v>
      </c>
      <c r="BG49" s="234">
        <v>0</v>
      </c>
      <c r="BH49" s="308" t="s">
        <v>97</v>
      </c>
      <c r="BI49" s="308" t="s">
        <v>97</v>
      </c>
      <c r="BJ49" s="308" t="s">
        <v>97</v>
      </c>
      <c r="BK49" s="308" t="s">
        <v>97</v>
      </c>
      <c r="BL49" s="308" t="s">
        <v>97</v>
      </c>
      <c r="BM49" s="308"/>
      <c r="BN49" s="308"/>
      <c r="BO49" s="308"/>
      <c r="BP49" s="308"/>
      <c r="BQ49" s="308"/>
      <c r="BR49" s="308" t="s">
        <v>97</v>
      </c>
      <c r="BS49" s="308" t="s">
        <v>97</v>
      </c>
      <c r="BT49" s="308" t="s">
        <v>97</v>
      </c>
      <c r="BU49" s="308" t="s">
        <v>97</v>
      </c>
      <c r="BV49" s="308" t="s">
        <v>97</v>
      </c>
      <c r="BW49" s="418">
        <f t="shared" si="5"/>
        <v>0</v>
      </c>
      <c r="BX49" s="418">
        <f t="shared" si="27"/>
        <v>0</v>
      </c>
      <c r="BY49" s="418">
        <f t="shared" si="28"/>
        <v>0</v>
      </c>
      <c r="BZ49" s="418" t="e">
        <f t="shared" si="29"/>
        <v>#REF!</v>
      </c>
      <c r="CA49" s="418" t="s">
        <v>97</v>
      </c>
      <c r="CB49" s="418" t="s">
        <v>97</v>
      </c>
      <c r="CC49" s="418" t="s">
        <v>97</v>
      </c>
      <c r="CD49" s="418" t="s">
        <v>97</v>
      </c>
      <c r="CE49" s="418" t="s">
        <v>97</v>
      </c>
      <c r="CF49" s="418" t="s">
        <v>97</v>
      </c>
      <c r="CG49" s="226" t="s">
        <v>97</v>
      </c>
    </row>
    <row r="50" spans="1:85" s="457" customFormat="1" ht="28.5">
      <c r="A50" s="235" t="s">
        <v>156</v>
      </c>
      <c r="B50" s="237" t="s">
        <v>157</v>
      </c>
      <c r="C50" s="942" t="s">
        <v>97</v>
      </c>
      <c r="D50" s="942" t="s">
        <v>97</v>
      </c>
      <c r="E50" s="487" t="s">
        <v>97</v>
      </c>
      <c r="F50" s="487" t="s">
        <v>97</v>
      </c>
      <c r="G50" s="417" t="s">
        <v>97</v>
      </c>
      <c r="H50" s="417" t="s">
        <v>97</v>
      </c>
      <c r="I50" s="516">
        <f>I51</f>
        <v>15.101699999999999</v>
      </c>
      <c r="J50" s="516" t="s">
        <v>97</v>
      </c>
      <c r="K50" s="417" t="s">
        <v>97</v>
      </c>
      <c r="L50" s="417" t="s">
        <v>97</v>
      </c>
      <c r="M50" s="487" t="s">
        <v>97</v>
      </c>
      <c r="N50" s="516">
        <v>0</v>
      </c>
      <c r="O50" s="516">
        <v>0</v>
      </c>
      <c r="P50" s="516" t="str">
        <f t="shared" ref="P50:Q51" si="32">P51</f>
        <v>нд</v>
      </c>
      <c r="Q50" s="516" t="str">
        <f t="shared" si="32"/>
        <v>нд</v>
      </c>
      <c r="R50" s="418" t="s">
        <v>97</v>
      </c>
      <c r="S50" s="418" t="s">
        <v>97</v>
      </c>
      <c r="T50" s="516">
        <f>T51</f>
        <v>15.101799999999999</v>
      </c>
      <c r="U50" s="418" t="s">
        <v>97</v>
      </c>
      <c r="V50" s="516">
        <f>V51</f>
        <v>15.101899999999999</v>
      </c>
      <c r="W50" s="516">
        <f>W51</f>
        <v>15.101899999999999</v>
      </c>
      <c r="X50" s="418" t="s">
        <v>97</v>
      </c>
      <c r="Y50" s="516">
        <f>AB50</f>
        <v>2.847</v>
      </c>
      <c r="Z50" s="516">
        <v>0</v>
      </c>
      <c r="AA50" s="516">
        <v>0</v>
      </c>
      <c r="AB50" s="516">
        <f>AB51</f>
        <v>2.847</v>
      </c>
      <c r="AC50" s="516" t="str">
        <f>AF50</f>
        <v>нд</v>
      </c>
      <c r="AD50" s="418" t="s">
        <v>97</v>
      </c>
      <c r="AE50" s="418" t="s">
        <v>97</v>
      </c>
      <c r="AF50" s="418" t="s">
        <v>97</v>
      </c>
      <c r="AG50" s="418" t="s">
        <v>97</v>
      </c>
      <c r="AH50" s="418" t="s">
        <v>97</v>
      </c>
      <c r="AI50" s="516">
        <f t="shared" ref="AI50:AI51" si="33">AL50</f>
        <v>2.931</v>
      </c>
      <c r="AJ50" s="516">
        <v>0</v>
      </c>
      <c r="AK50" s="516">
        <v>0</v>
      </c>
      <c r="AL50" s="516">
        <f>AL51</f>
        <v>2.931</v>
      </c>
      <c r="AM50" s="516">
        <v>0</v>
      </c>
      <c r="AN50" s="418" t="s">
        <v>97</v>
      </c>
      <c r="AO50" s="418" t="s">
        <v>97</v>
      </c>
      <c r="AP50" s="418" t="s">
        <v>97</v>
      </c>
      <c r="AQ50" s="418" t="s">
        <v>97</v>
      </c>
      <c r="AR50" s="418" t="s">
        <v>97</v>
      </c>
      <c r="AS50" s="516">
        <f t="shared" ref="AS50:AS52" si="34">AV50</f>
        <v>3.0169999999999999</v>
      </c>
      <c r="AT50" s="516">
        <v>0</v>
      </c>
      <c r="AU50" s="516">
        <v>0</v>
      </c>
      <c r="AV50" s="516">
        <f>AV51</f>
        <v>3.0169999999999999</v>
      </c>
      <c r="AW50" s="516">
        <v>0</v>
      </c>
      <c r="AX50" s="418" t="s">
        <v>97</v>
      </c>
      <c r="AY50" s="418" t="s">
        <v>97</v>
      </c>
      <c r="AZ50" s="418" t="s">
        <v>97</v>
      </c>
      <c r="BA50" s="418" t="s">
        <v>97</v>
      </c>
      <c r="BB50" s="418" t="s">
        <v>97</v>
      </c>
      <c r="BC50" s="516">
        <f>BC51</f>
        <v>3.1070000000000002</v>
      </c>
      <c r="BD50" s="418">
        <v>0</v>
      </c>
      <c r="BE50" s="418">
        <v>0</v>
      </c>
      <c r="BF50" s="516">
        <f>BF51</f>
        <v>3.1070000000000002</v>
      </c>
      <c r="BG50" s="516">
        <v>0</v>
      </c>
      <c r="BH50" s="418" t="s">
        <v>97</v>
      </c>
      <c r="BI50" s="418" t="s">
        <v>97</v>
      </c>
      <c r="BJ50" s="418" t="s">
        <v>97</v>
      </c>
      <c r="BK50" s="418" t="s">
        <v>97</v>
      </c>
      <c r="BL50" s="418" t="s">
        <v>97</v>
      </c>
      <c r="BM50" s="418">
        <f>BM51</f>
        <v>3.1989999999999998</v>
      </c>
      <c r="BN50" s="418" t="s">
        <v>97</v>
      </c>
      <c r="BO50" s="418" t="s">
        <v>97</v>
      </c>
      <c r="BP50" s="418">
        <f>BP51</f>
        <v>3.1989999999999998</v>
      </c>
      <c r="BQ50" s="418">
        <v>0</v>
      </c>
      <c r="BR50" s="418" t="s">
        <v>97</v>
      </c>
      <c r="BS50" s="418" t="s">
        <v>97</v>
      </c>
      <c r="BT50" s="418" t="s">
        <v>97</v>
      </c>
      <c r="BU50" s="418" t="s">
        <v>97</v>
      </c>
      <c r="BV50" s="418" t="s">
        <v>97</v>
      </c>
      <c r="BW50" s="418">
        <f>Y50+AI50+AS50+BC50+BM50</f>
        <v>15.101000000000001</v>
      </c>
      <c r="BX50" s="418">
        <v>0</v>
      </c>
      <c r="BY50" s="418">
        <v>0</v>
      </c>
      <c r="BZ50" s="418">
        <f t="shared" si="29"/>
        <v>15.101000000000001</v>
      </c>
      <c r="CA50" s="418" t="s">
        <v>97</v>
      </c>
      <c r="CB50" s="418" t="s">
        <v>97</v>
      </c>
      <c r="CC50" s="418" t="s">
        <v>97</v>
      </c>
      <c r="CD50" s="418" t="s">
        <v>97</v>
      </c>
      <c r="CE50" s="418" t="s">
        <v>97</v>
      </c>
      <c r="CF50" s="418" t="s">
        <v>97</v>
      </c>
      <c r="CG50" s="419" t="s">
        <v>97</v>
      </c>
    </row>
    <row r="51" spans="1:85" s="289" customFormat="1">
      <c r="A51" s="238" t="s">
        <v>158</v>
      </c>
      <c r="B51" s="363" t="s">
        <v>159</v>
      </c>
      <c r="C51" s="389" t="s">
        <v>97</v>
      </c>
      <c r="D51" s="389" t="s">
        <v>97</v>
      </c>
      <c r="E51" s="230" t="s">
        <v>97</v>
      </c>
      <c r="F51" s="230" t="s">
        <v>97</v>
      </c>
      <c r="G51" s="233" t="s">
        <v>97</v>
      </c>
      <c r="H51" s="233" t="s">
        <v>97</v>
      </c>
      <c r="I51" s="234">
        <f>I52</f>
        <v>15.101699999999999</v>
      </c>
      <c r="J51" s="234" t="s">
        <v>97</v>
      </c>
      <c r="K51" s="233" t="s">
        <v>97</v>
      </c>
      <c r="L51" s="233" t="s">
        <v>97</v>
      </c>
      <c r="M51" s="230" t="s">
        <v>97</v>
      </c>
      <c r="N51" s="234">
        <v>0</v>
      </c>
      <c r="O51" s="234">
        <v>0</v>
      </c>
      <c r="P51" s="234" t="str">
        <f t="shared" si="32"/>
        <v>нд</v>
      </c>
      <c r="Q51" s="234" t="str">
        <f t="shared" si="32"/>
        <v>нд</v>
      </c>
      <c r="R51" s="308" t="s">
        <v>97</v>
      </c>
      <c r="S51" s="308" t="s">
        <v>97</v>
      </c>
      <c r="T51" s="234">
        <f>T52</f>
        <v>15.101799999999999</v>
      </c>
      <c r="U51" s="308" t="s">
        <v>97</v>
      </c>
      <c r="V51" s="234">
        <f>V52</f>
        <v>15.101899999999999</v>
      </c>
      <c r="W51" s="234">
        <f>W52</f>
        <v>15.101899999999999</v>
      </c>
      <c r="X51" s="308" t="s">
        <v>97</v>
      </c>
      <c r="Y51" s="234">
        <f>AB51</f>
        <v>2.847</v>
      </c>
      <c r="Z51" s="234">
        <v>0</v>
      </c>
      <c r="AA51" s="234">
        <v>0</v>
      </c>
      <c r="AB51" s="234">
        <f>AB52</f>
        <v>2.847</v>
      </c>
      <c r="AC51" s="234" t="str">
        <f>AF51</f>
        <v>нд</v>
      </c>
      <c r="AD51" s="308" t="s">
        <v>97</v>
      </c>
      <c r="AE51" s="308" t="s">
        <v>97</v>
      </c>
      <c r="AF51" s="308" t="s">
        <v>97</v>
      </c>
      <c r="AG51" s="308" t="s">
        <v>97</v>
      </c>
      <c r="AH51" s="308" t="s">
        <v>97</v>
      </c>
      <c r="AI51" s="234">
        <f t="shared" si="33"/>
        <v>2.931</v>
      </c>
      <c r="AJ51" s="234">
        <v>0</v>
      </c>
      <c r="AK51" s="234">
        <v>0</v>
      </c>
      <c r="AL51" s="234">
        <f>AL52</f>
        <v>2.931</v>
      </c>
      <c r="AM51" s="234">
        <v>0</v>
      </c>
      <c r="AN51" s="308" t="s">
        <v>97</v>
      </c>
      <c r="AO51" s="308" t="s">
        <v>97</v>
      </c>
      <c r="AP51" s="308" t="s">
        <v>97</v>
      </c>
      <c r="AQ51" s="308" t="s">
        <v>97</v>
      </c>
      <c r="AR51" s="308" t="s">
        <v>97</v>
      </c>
      <c r="AS51" s="234">
        <f t="shared" si="34"/>
        <v>3.0169999999999999</v>
      </c>
      <c r="AT51" s="234">
        <v>0</v>
      </c>
      <c r="AU51" s="234">
        <v>0</v>
      </c>
      <c r="AV51" s="234">
        <f>AV52</f>
        <v>3.0169999999999999</v>
      </c>
      <c r="AW51" s="234">
        <v>0</v>
      </c>
      <c r="AX51" s="308" t="s">
        <v>97</v>
      </c>
      <c r="AY51" s="308" t="s">
        <v>97</v>
      </c>
      <c r="AZ51" s="308" t="s">
        <v>97</v>
      </c>
      <c r="BA51" s="308" t="s">
        <v>97</v>
      </c>
      <c r="BB51" s="308" t="s">
        <v>97</v>
      </c>
      <c r="BC51" s="234">
        <f>BC52</f>
        <v>3.1070000000000002</v>
      </c>
      <c r="BD51" s="308">
        <v>0</v>
      </c>
      <c r="BE51" s="308">
        <v>0</v>
      </c>
      <c r="BF51" s="234">
        <f>BF52</f>
        <v>3.1070000000000002</v>
      </c>
      <c r="BG51" s="234">
        <v>0</v>
      </c>
      <c r="BH51" s="308" t="s">
        <v>97</v>
      </c>
      <c r="BI51" s="308" t="s">
        <v>97</v>
      </c>
      <c r="BJ51" s="308" t="s">
        <v>97</v>
      </c>
      <c r="BK51" s="308" t="s">
        <v>97</v>
      </c>
      <c r="BL51" s="308" t="s">
        <v>97</v>
      </c>
      <c r="BM51" s="308">
        <f>BP51</f>
        <v>3.1989999999999998</v>
      </c>
      <c r="BN51" s="308" t="s">
        <v>97</v>
      </c>
      <c r="BO51" s="308" t="s">
        <v>97</v>
      </c>
      <c r="BP51" s="308">
        <f>BP52</f>
        <v>3.1989999999999998</v>
      </c>
      <c r="BQ51" s="308">
        <v>0</v>
      </c>
      <c r="BR51" s="308" t="s">
        <v>97</v>
      </c>
      <c r="BS51" s="308" t="s">
        <v>97</v>
      </c>
      <c r="BT51" s="308" t="s">
        <v>97</v>
      </c>
      <c r="BU51" s="308" t="s">
        <v>97</v>
      </c>
      <c r="BV51" s="308" t="s">
        <v>97</v>
      </c>
      <c r="BW51" s="418">
        <f t="shared" si="5"/>
        <v>15.101000000000001</v>
      </c>
      <c r="BX51" s="418">
        <v>0</v>
      </c>
      <c r="BY51" s="418">
        <v>0</v>
      </c>
      <c r="BZ51" s="418">
        <f t="shared" si="29"/>
        <v>15.101000000000001</v>
      </c>
      <c r="CA51" s="418" t="s">
        <v>97</v>
      </c>
      <c r="CB51" s="418" t="s">
        <v>97</v>
      </c>
      <c r="CC51" s="418" t="s">
        <v>97</v>
      </c>
      <c r="CD51" s="418" t="s">
        <v>97</v>
      </c>
      <c r="CE51" s="418" t="s">
        <v>97</v>
      </c>
      <c r="CF51" s="418" t="s">
        <v>97</v>
      </c>
      <c r="CG51" s="226" t="s">
        <v>97</v>
      </c>
    </row>
    <row r="52" spans="1:85" s="289" customFormat="1" ht="31.5">
      <c r="A52" s="231" t="s">
        <v>633</v>
      </c>
      <c r="B52" s="265" t="s">
        <v>826</v>
      </c>
      <c r="C52" s="217" t="s">
        <v>996</v>
      </c>
      <c r="D52" s="389" t="s">
        <v>807</v>
      </c>
      <c r="E52" s="371">
        <v>2020</v>
      </c>
      <c r="F52" s="371">
        <v>2024</v>
      </c>
      <c r="G52" s="233" t="s">
        <v>97</v>
      </c>
      <c r="H52" s="233" t="s">
        <v>97</v>
      </c>
      <c r="I52" s="234">
        <f>2.848+2.931+3.017+3.107+3.1987</f>
        <v>15.101699999999999</v>
      </c>
      <c r="J52" s="500">
        <v>43497</v>
      </c>
      <c r="K52" s="233" t="s">
        <v>97</v>
      </c>
      <c r="L52" s="233" t="s">
        <v>97</v>
      </c>
      <c r="M52" s="502" t="s">
        <v>97</v>
      </c>
      <c r="N52" s="234">
        <v>0</v>
      </c>
      <c r="O52" s="234">
        <v>0</v>
      </c>
      <c r="P52" s="234" t="s">
        <v>97</v>
      </c>
      <c r="Q52" s="234" t="s">
        <v>97</v>
      </c>
      <c r="R52" s="308" t="s">
        <v>97</v>
      </c>
      <c r="S52" s="308" t="s">
        <v>97</v>
      </c>
      <c r="T52" s="234">
        <f>2.848+2.931+3.017+3.107+3.1988</f>
        <v>15.101799999999999</v>
      </c>
      <c r="U52" s="308" t="s">
        <v>97</v>
      </c>
      <c r="V52" s="234">
        <f>2.848+2.931+3.017+3.107+3.1989</f>
        <v>15.101899999999999</v>
      </c>
      <c r="W52" s="234">
        <f>2.848+2.931+3.017+3.107+3.1989</f>
        <v>15.101899999999999</v>
      </c>
      <c r="X52" s="308" t="s">
        <v>97</v>
      </c>
      <c r="Y52" s="234">
        <f>AB52</f>
        <v>2.847</v>
      </c>
      <c r="Z52" s="234">
        <v>0</v>
      </c>
      <c r="AA52" s="234">
        <v>0</v>
      </c>
      <c r="AB52" s="234">
        <f>1.492+1.355</f>
        <v>2.847</v>
      </c>
      <c r="AC52" s="234" t="str">
        <f>AF52</f>
        <v>нд</v>
      </c>
      <c r="AD52" s="308" t="s">
        <v>97</v>
      </c>
      <c r="AE52" s="308" t="s">
        <v>97</v>
      </c>
      <c r="AF52" s="308" t="s">
        <v>97</v>
      </c>
      <c r="AG52" s="308" t="s">
        <v>97</v>
      </c>
      <c r="AH52" s="308" t="s">
        <v>97</v>
      </c>
      <c r="AI52" s="234">
        <f>AL52</f>
        <v>2.931</v>
      </c>
      <c r="AJ52" s="234">
        <v>0</v>
      </c>
      <c r="AK52" s="234">
        <v>0</v>
      </c>
      <c r="AL52" s="234">
        <v>2.931</v>
      </c>
      <c r="AM52" s="234">
        <v>0</v>
      </c>
      <c r="AN52" s="308" t="s">
        <v>97</v>
      </c>
      <c r="AO52" s="308" t="s">
        <v>97</v>
      </c>
      <c r="AP52" s="308" t="s">
        <v>97</v>
      </c>
      <c r="AQ52" s="308" t="s">
        <v>97</v>
      </c>
      <c r="AR52" s="308" t="s">
        <v>97</v>
      </c>
      <c r="AS52" s="234">
        <f t="shared" si="34"/>
        <v>3.0169999999999999</v>
      </c>
      <c r="AT52" s="234">
        <v>0</v>
      </c>
      <c r="AU52" s="234">
        <v>0</v>
      </c>
      <c r="AV52" s="234">
        <v>3.0169999999999999</v>
      </c>
      <c r="AW52" s="234">
        <v>0</v>
      </c>
      <c r="AX52" s="308" t="s">
        <v>97</v>
      </c>
      <c r="AY52" s="308" t="s">
        <v>97</v>
      </c>
      <c r="AZ52" s="308" t="s">
        <v>97</v>
      </c>
      <c r="BA52" s="308" t="s">
        <v>97</v>
      </c>
      <c r="BB52" s="308" t="s">
        <v>97</v>
      </c>
      <c r="BC52" s="234">
        <f>BF52</f>
        <v>3.1070000000000002</v>
      </c>
      <c r="BD52" s="308">
        <v>0</v>
      </c>
      <c r="BE52" s="308">
        <v>0</v>
      </c>
      <c r="BF52" s="234">
        <f>3.107</f>
        <v>3.1070000000000002</v>
      </c>
      <c r="BG52" s="234">
        <v>0</v>
      </c>
      <c r="BH52" s="308" t="s">
        <v>97</v>
      </c>
      <c r="BI52" s="308" t="s">
        <v>97</v>
      </c>
      <c r="BJ52" s="308" t="s">
        <v>97</v>
      </c>
      <c r="BK52" s="308" t="s">
        <v>97</v>
      </c>
      <c r="BL52" s="308" t="s">
        <v>97</v>
      </c>
      <c r="BM52" s="308">
        <f>BP52</f>
        <v>3.1989999999999998</v>
      </c>
      <c r="BN52" s="308">
        <v>0</v>
      </c>
      <c r="BO52" s="308">
        <v>0</v>
      </c>
      <c r="BP52" s="308">
        <v>3.1989999999999998</v>
      </c>
      <c r="BQ52" s="308">
        <v>0</v>
      </c>
      <c r="BR52" s="308" t="s">
        <v>97</v>
      </c>
      <c r="BS52" s="308" t="s">
        <v>97</v>
      </c>
      <c r="BT52" s="308" t="s">
        <v>97</v>
      </c>
      <c r="BU52" s="308" t="s">
        <v>97</v>
      </c>
      <c r="BV52" s="308" t="s">
        <v>97</v>
      </c>
      <c r="BW52" s="418">
        <f t="shared" si="5"/>
        <v>15.101000000000001</v>
      </c>
      <c r="BX52" s="418">
        <f t="shared" si="27"/>
        <v>0</v>
      </c>
      <c r="BY52" s="418">
        <f t="shared" si="28"/>
        <v>0</v>
      </c>
      <c r="BZ52" s="418">
        <f t="shared" si="29"/>
        <v>15.101000000000001</v>
      </c>
      <c r="CA52" s="418" t="s">
        <v>97</v>
      </c>
      <c r="CB52" s="418" t="s">
        <v>97</v>
      </c>
      <c r="CC52" s="418" t="s">
        <v>97</v>
      </c>
      <c r="CD52" s="418" t="s">
        <v>97</v>
      </c>
      <c r="CE52" s="418" t="s">
        <v>97</v>
      </c>
      <c r="CF52" s="418" t="s">
        <v>97</v>
      </c>
      <c r="CG52" s="226" t="s">
        <v>97</v>
      </c>
    </row>
    <row r="53" spans="1:85" s="457" customFormat="1" ht="28.5">
      <c r="A53" s="235" t="s">
        <v>187</v>
      </c>
      <c r="B53" s="236" t="s">
        <v>188</v>
      </c>
      <c r="C53" s="487" t="s">
        <v>97</v>
      </c>
      <c r="D53" s="942" t="s">
        <v>97</v>
      </c>
      <c r="E53" s="487" t="s">
        <v>97</v>
      </c>
      <c r="F53" s="487" t="s">
        <v>97</v>
      </c>
      <c r="G53" s="417" t="s">
        <v>97</v>
      </c>
      <c r="H53" s="417" t="s">
        <v>97</v>
      </c>
      <c r="I53" s="516">
        <f>SUM(I54:I63)</f>
        <v>3.2883500000000003</v>
      </c>
      <c r="J53" s="943">
        <v>43497</v>
      </c>
      <c r="K53" s="417" t="s">
        <v>97</v>
      </c>
      <c r="L53" s="417" t="s">
        <v>97</v>
      </c>
      <c r="M53" s="487" t="s">
        <v>97</v>
      </c>
      <c r="N53" s="516">
        <v>0</v>
      </c>
      <c r="O53" s="516">
        <v>0</v>
      </c>
      <c r="P53" s="516">
        <f t="shared" ref="P53:W53" si="35">SUM(P54:P63)</f>
        <v>5.4640000000000004</v>
      </c>
      <c r="Q53" s="516">
        <f t="shared" si="35"/>
        <v>6.2320000000000002</v>
      </c>
      <c r="R53" s="418" t="s">
        <v>97</v>
      </c>
      <c r="S53" s="418" t="s">
        <v>97</v>
      </c>
      <c r="T53" s="516">
        <f t="shared" si="35"/>
        <v>3.2881500000000004</v>
      </c>
      <c r="U53" s="516" t="s">
        <v>97</v>
      </c>
      <c r="V53" s="516">
        <f t="shared" ref="V53" si="36">SUM(V54:V63)</f>
        <v>3.2880500000000001</v>
      </c>
      <c r="W53" s="516">
        <f t="shared" si="35"/>
        <v>3.2880500000000001</v>
      </c>
      <c r="X53" s="418" t="s">
        <v>97</v>
      </c>
      <c r="Y53" s="516">
        <f>AB53</f>
        <v>1.0949500000000001</v>
      </c>
      <c r="Z53" s="516">
        <v>0</v>
      </c>
      <c r="AA53" s="516">
        <v>0</v>
      </c>
      <c r="AB53" s="516">
        <f>AB54+AB56+AB55+AB57</f>
        <v>1.0949500000000001</v>
      </c>
      <c r="AC53" s="516">
        <v>0</v>
      </c>
      <c r="AD53" s="418" t="s">
        <v>97</v>
      </c>
      <c r="AE53" s="418" t="s">
        <v>97</v>
      </c>
      <c r="AF53" s="418" t="s">
        <v>97</v>
      </c>
      <c r="AG53" s="418" t="s">
        <v>97</v>
      </c>
      <c r="AH53" s="418" t="s">
        <v>97</v>
      </c>
      <c r="AI53" s="516">
        <v>0</v>
      </c>
      <c r="AJ53" s="516">
        <v>0</v>
      </c>
      <c r="AK53" s="516">
        <v>0</v>
      </c>
      <c r="AL53" s="516">
        <v>0</v>
      </c>
      <c r="AM53" s="418">
        <v>0</v>
      </c>
      <c r="AN53" s="418" t="s">
        <v>97</v>
      </c>
      <c r="AO53" s="418" t="s">
        <v>97</v>
      </c>
      <c r="AP53" s="418" t="s">
        <v>97</v>
      </c>
      <c r="AQ53" s="418" t="s">
        <v>97</v>
      </c>
      <c r="AR53" s="418" t="s">
        <v>97</v>
      </c>
      <c r="AS53" s="516">
        <f>AV53</f>
        <v>0.74440000000000006</v>
      </c>
      <c r="AT53" s="516">
        <v>0</v>
      </c>
      <c r="AU53" s="516">
        <v>0</v>
      </c>
      <c r="AV53" s="516">
        <f>AV58+AV59</f>
        <v>0.74440000000000006</v>
      </c>
      <c r="AW53" s="516">
        <v>0</v>
      </c>
      <c r="AX53" s="418" t="s">
        <v>97</v>
      </c>
      <c r="AY53" s="418" t="s">
        <v>97</v>
      </c>
      <c r="AZ53" s="418" t="s">
        <v>97</v>
      </c>
      <c r="BA53" s="418" t="s">
        <v>97</v>
      </c>
      <c r="BB53" s="418" t="s">
        <v>97</v>
      </c>
      <c r="BC53" s="516">
        <f>BF53</f>
        <v>0</v>
      </c>
      <c r="BD53" s="516">
        <v>0</v>
      </c>
      <c r="BE53" s="516">
        <v>0</v>
      </c>
      <c r="BF53" s="516">
        <f>SUM(BF54:BF60)</f>
        <v>0</v>
      </c>
      <c r="BG53" s="516">
        <v>0</v>
      </c>
      <c r="BH53" s="418" t="s">
        <v>97</v>
      </c>
      <c r="BI53" s="418" t="s">
        <v>97</v>
      </c>
      <c r="BJ53" s="418" t="s">
        <v>97</v>
      </c>
      <c r="BK53" s="418" t="s">
        <v>97</v>
      </c>
      <c r="BL53" s="418" t="s">
        <v>97</v>
      </c>
      <c r="BM53" s="418">
        <f>BP53</f>
        <v>1.4495</v>
      </c>
      <c r="BN53" s="418">
        <v>0</v>
      </c>
      <c r="BO53" s="418">
        <v>0</v>
      </c>
      <c r="BP53" s="418">
        <f>BP60+BP61+BP62+BP63</f>
        <v>1.4495</v>
      </c>
      <c r="BQ53" s="418">
        <f>BQ60+BQ62</f>
        <v>0</v>
      </c>
      <c r="BR53" s="418" t="s">
        <v>97</v>
      </c>
      <c r="BS53" s="418" t="s">
        <v>97</v>
      </c>
      <c r="BT53" s="418" t="s">
        <v>97</v>
      </c>
      <c r="BU53" s="418" t="s">
        <v>97</v>
      </c>
      <c r="BV53" s="418" t="s">
        <v>97</v>
      </c>
      <c r="BW53" s="418">
        <f>Y53+AI53+AS53+BC53+BM53</f>
        <v>3.2888500000000001</v>
      </c>
      <c r="BX53" s="418">
        <f t="shared" si="27"/>
        <v>0</v>
      </c>
      <c r="BY53" s="418">
        <f t="shared" si="28"/>
        <v>0</v>
      </c>
      <c r="BZ53" s="418">
        <f t="shared" si="29"/>
        <v>3.2888500000000001</v>
      </c>
      <c r="CA53" s="418" t="s">
        <v>97</v>
      </c>
      <c r="CB53" s="418" t="s">
        <v>97</v>
      </c>
      <c r="CC53" s="418" t="s">
        <v>97</v>
      </c>
      <c r="CD53" s="418" t="s">
        <v>97</v>
      </c>
      <c r="CE53" s="418" t="s">
        <v>97</v>
      </c>
      <c r="CF53" s="418" t="s">
        <v>97</v>
      </c>
      <c r="CG53" s="419" t="s">
        <v>97</v>
      </c>
    </row>
    <row r="54" spans="1:85" s="289" customFormat="1">
      <c r="A54" s="388" t="s">
        <v>617</v>
      </c>
      <c r="B54" s="239" t="s">
        <v>881</v>
      </c>
      <c r="C54" s="217" t="s">
        <v>997</v>
      </c>
      <c r="D54" s="389" t="s">
        <v>807</v>
      </c>
      <c r="E54" s="230">
        <v>2020</v>
      </c>
      <c r="F54" s="230">
        <v>2020</v>
      </c>
      <c r="G54" s="233" t="s">
        <v>97</v>
      </c>
      <c r="H54" s="233" t="s">
        <v>97</v>
      </c>
      <c r="I54" s="234">
        <v>0.496</v>
      </c>
      <c r="J54" s="372">
        <v>43497</v>
      </c>
      <c r="K54" s="233" t="s">
        <v>97</v>
      </c>
      <c r="L54" s="233" t="s">
        <v>97</v>
      </c>
      <c r="M54" s="502" t="s">
        <v>97</v>
      </c>
      <c r="N54" s="234">
        <v>0</v>
      </c>
      <c r="O54" s="234">
        <v>0</v>
      </c>
      <c r="P54" s="234">
        <v>0.9</v>
      </c>
      <c r="Q54" s="234">
        <v>0.93600000000000005</v>
      </c>
      <c r="R54" s="308" t="s">
        <v>97</v>
      </c>
      <c r="S54" s="308" t="s">
        <v>97</v>
      </c>
      <c r="T54" s="234">
        <v>0.496</v>
      </c>
      <c r="U54" s="234" t="s">
        <v>97</v>
      </c>
      <c r="V54" s="234">
        <v>0.496</v>
      </c>
      <c r="W54" s="234">
        <v>0.496</v>
      </c>
      <c r="X54" s="308" t="s">
        <v>97</v>
      </c>
      <c r="Y54" s="234">
        <v>0.39350000000000002</v>
      </c>
      <c r="Z54" s="234">
        <v>0</v>
      </c>
      <c r="AA54" s="234">
        <v>0</v>
      </c>
      <c r="AB54" s="234">
        <v>0.496</v>
      </c>
      <c r="AC54" s="234">
        <v>0</v>
      </c>
      <c r="AD54" s="308" t="s">
        <v>97</v>
      </c>
      <c r="AE54" s="308" t="s">
        <v>97</v>
      </c>
      <c r="AF54" s="308" t="s">
        <v>97</v>
      </c>
      <c r="AG54" s="308" t="s">
        <v>97</v>
      </c>
      <c r="AH54" s="308" t="s">
        <v>97</v>
      </c>
      <c r="AI54" s="234">
        <f>AL54</f>
        <v>0</v>
      </c>
      <c r="AJ54" s="234">
        <v>0</v>
      </c>
      <c r="AK54" s="234">
        <v>0</v>
      </c>
      <c r="AL54" s="234">
        <v>0</v>
      </c>
      <c r="AM54" s="308">
        <v>0</v>
      </c>
      <c r="AN54" s="308" t="s">
        <v>97</v>
      </c>
      <c r="AO54" s="308" t="s">
        <v>97</v>
      </c>
      <c r="AP54" s="308" t="s">
        <v>97</v>
      </c>
      <c r="AQ54" s="308" t="s">
        <v>97</v>
      </c>
      <c r="AR54" s="308" t="s">
        <v>97</v>
      </c>
      <c r="AS54" s="234">
        <f t="shared" ref="AS54:AS70" si="37">AV54</f>
        <v>0</v>
      </c>
      <c r="AT54" s="234">
        <v>0</v>
      </c>
      <c r="AU54" s="234">
        <v>0</v>
      </c>
      <c r="AV54" s="234">
        <v>0</v>
      </c>
      <c r="AW54" s="234">
        <v>0</v>
      </c>
      <c r="AX54" s="308" t="s">
        <v>97</v>
      </c>
      <c r="AY54" s="308" t="s">
        <v>97</v>
      </c>
      <c r="AZ54" s="308" t="s">
        <v>97</v>
      </c>
      <c r="BA54" s="308" t="s">
        <v>97</v>
      </c>
      <c r="BB54" s="308" t="s">
        <v>97</v>
      </c>
      <c r="BC54" s="308">
        <v>0</v>
      </c>
      <c r="BD54" s="308">
        <v>0</v>
      </c>
      <c r="BE54" s="308">
        <v>0</v>
      </c>
      <c r="BF54" s="308">
        <v>0</v>
      </c>
      <c r="BG54" s="234">
        <v>0</v>
      </c>
      <c r="BH54" s="308" t="s">
        <v>97</v>
      </c>
      <c r="BI54" s="308" t="s">
        <v>97</v>
      </c>
      <c r="BJ54" s="308" t="s">
        <v>97</v>
      </c>
      <c r="BK54" s="308" t="s">
        <v>97</v>
      </c>
      <c r="BL54" s="308" t="s">
        <v>97</v>
      </c>
      <c r="BM54" s="308">
        <v>0</v>
      </c>
      <c r="BN54" s="308">
        <v>0</v>
      </c>
      <c r="BO54" s="308">
        <v>0</v>
      </c>
      <c r="BP54" s="308">
        <v>0</v>
      </c>
      <c r="BQ54" s="308">
        <v>0</v>
      </c>
      <c r="BR54" s="308" t="s">
        <v>97</v>
      </c>
      <c r="BS54" s="308" t="s">
        <v>97</v>
      </c>
      <c r="BT54" s="308" t="s">
        <v>97</v>
      </c>
      <c r="BU54" s="308" t="s">
        <v>97</v>
      </c>
      <c r="BV54" s="308" t="s">
        <v>97</v>
      </c>
      <c r="BW54" s="418">
        <f t="shared" si="5"/>
        <v>0.39350000000000002</v>
      </c>
      <c r="BX54" s="418">
        <f t="shared" si="27"/>
        <v>0</v>
      </c>
      <c r="BY54" s="418">
        <f t="shared" si="28"/>
        <v>0</v>
      </c>
      <c r="BZ54" s="418">
        <f t="shared" si="29"/>
        <v>0.496</v>
      </c>
      <c r="CA54" s="418" t="s">
        <v>97</v>
      </c>
      <c r="CB54" s="418" t="s">
        <v>97</v>
      </c>
      <c r="CC54" s="418" t="s">
        <v>97</v>
      </c>
      <c r="CD54" s="418" t="s">
        <v>97</v>
      </c>
      <c r="CE54" s="418" t="s">
        <v>97</v>
      </c>
      <c r="CF54" s="418" t="s">
        <v>97</v>
      </c>
      <c r="CG54" s="226" t="s">
        <v>97</v>
      </c>
    </row>
    <row r="55" spans="1:85" s="289" customFormat="1" ht="28.5" customHeight="1">
      <c r="A55" s="388" t="s">
        <v>634</v>
      </c>
      <c r="B55" s="239" t="s">
        <v>881</v>
      </c>
      <c r="C55" s="217" t="s">
        <v>998</v>
      </c>
      <c r="D55" s="389" t="s">
        <v>808</v>
      </c>
      <c r="E55" s="506">
        <v>2020</v>
      </c>
      <c r="F55" s="506">
        <v>2020</v>
      </c>
      <c r="G55" s="233" t="s">
        <v>97</v>
      </c>
      <c r="H55" s="233" t="s">
        <v>97</v>
      </c>
      <c r="I55" s="234">
        <v>0.10249999999999999</v>
      </c>
      <c r="J55" s="372">
        <v>43497</v>
      </c>
      <c r="K55" s="233" t="s">
        <v>97</v>
      </c>
      <c r="L55" s="233" t="s">
        <v>97</v>
      </c>
      <c r="M55" s="506" t="s">
        <v>97</v>
      </c>
      <c r="N55" s="234">
        <v>0</v>
      </c>
      <c r="O55" s="234">
        <v>0</v>
      </c>
      <c r="P55" s="234" t="s">
        <v>97</v>
      </c>
      <c r="Q55" s="234" t="s">
        <v>97</v>
      </c>
      <c r="R55" s="308" t="s">
        <v>97</v>
      </c>
      <c r="S55" s="308" t="s">
        <v>97</v>
      </c>
      <c r="T55" s="234">
        <v>0.10249999999999999</v>
      </c>
      <c r="U55" s="234" t="s">
        <v>97</v>
      </c>
      <c r="V55" s="234">
        <v>0.10249999999999999</v>
      </c>
      <c r="W55" s="234">
        <v>0.10249999999999999</v>
      </c>
      <c r="X55" s="308" t="s">
        <v>97</v>
      </c>
      <c r="Y55" s="234">
        <v>0.10249999999999999</v>
      </c>
      <c r="Z55" s="234">
        <v>0</v>
      </c>
      <c r="AA55" s="234">
        <v>0</v>
      </c>
      <c r="AB55" s="234">
        <v>0.10249999999999999</v>
      </c>
      <c r="AC55" s="234">
        <v>0</v>
      </c>
      <c r="AD55" s="308" t="s">
        <v>97</v>
      </c>
      <c r="AE55" s="308" t="s">
        <v>97</v>
      </c>
      <c r="AF55" s="308" t="s">
        <v>97</v>
      </c>
      <c r="AG55" s="308" t="s">
        <v>97</v>
      </c>
      <c r="AH55" s="308" t="s">
        <v>97</v>
      </c>
      <c r="AI55" s="234">
        <f t="shared" ref="AI55:AI63" si="38">AL55</f>
        <v>0</v>
      </c>
      <c r="AJ55" s="234">
        <v>0</v>
      </c>
      <c r="AK55" s="234">
        <v>0</v>
      </c>
      <c r="AL55" s="234">
        <v>0</v>
      </c>
      <c r="AM55" s="308">
        <v>0</v>
      </c>
      <c r="AN55" s="308" t="s">
        <v>97</v>
      </c>
      <c r="AO55" s="308" t="s">
        <v>97</v>
      </c>
      <c r="AP55" s="308" t="s">
        <v>97</v>
      </c>
      <c r="AQ55" s="308" t="s">
        <v>97</v>
      </c>
      <c r="AR55" s="308" t="s">
        <v>97</v>
      </c>
      <c r="AS55" s="234">
        <f t="shared" ref="AS55:AS57" si="39">AV55</f>
        <v>0</v>
      </c>
      <c r="AT55" s="234">
        <v>0</v>
      </c>
      <c r="AU55" s="234">
        <v>0</v>
      </c>
      <c r="AV55" s="234">
        <v>0</v>
      </c>
      <c r="AW55" s="234">
        <v>0</v>
      </c>
      <c r="AX55" s="308" t="s">
        <v>97</v>
      </c>
      <c r="AY55" s="308" t="s">
        <v>97</v>
      </c>
      <c r="AZ55" s="308" t="s">
        <v>97</v>
      </c>
      <c r="BA55" s="308" t="s">
        <v>97</v>
      </c>
      <c r="BB55" s="308" t="s">
        <v>97</v>
      </c>
      <c r="BC55" s="308">
        <v>0</v>
      </c>
      <c r="BD55" s="308">
        <v>0</v>
      </c>
      <c r="BE55" s="308">
        <v>0</v>
      </c>
      <c r="BF55" s="308">
        <v>0</v>
      </c>
      <c r="BG55" s="234">
        <v>0</v>
      </c>
      <c r="BH55" s="308"/>
      <c r="BI55" s="308" t="s">
        <v>97</v>
      </c>
      <c r="BJ55" s="308" t="s">
        <v>97</v>
      </c>
      <c r="BK55" s="308" t="s">
        <v>97</v>
      </c>
      <c r="BL55" s="308" t="s">
        <v>97</v>
      </c>
      <c r="BM55" s="308">
        <f t="shared" ref="BM55:BM59" si="40">BP55</f>
        <v>0</v>
      </c>
      <c r="BN55" s="234">
        <v>0</v>
      </c>
      <c r="BO55" s="234">
        <v>0</v>
      </c>
      <c r="BP55" s="234">
        <v>0</v>
      </c>
      <c r="BQ55" s="234">
        <v>0</v>
      </c>
      <c r="BR55" s="308" t="s">
        <v>97</v>
      </c>
      <c r="BS55" s="308" t="s">
        <v>97</v>
      </c>
      <c r="BT55" s="308" t="s">
        <v>97</v>
      </c>
      <c r="BU55" s="308" t="s">
        <v>97</v>
      </c>
      <c r="BV55" s="308" t="s">
        <v>97</v>
      </c>
      <c r="BW55" s="418">
        <f t="shared" si="5"/>
        <v>0.10249999999999999</v>
      </c>
      <c r="BX55" s="418">
        <f t="shared" si="27"/>
        <v>0</v>
      </c>
      <c r="BY55" s="418">
        <f t="shared" si="28"/>
        <v>0</v>
      </c>
      <c r="BZ55" s="418">
        <f t="shared" si="29"/>
        <v>0.10249999999999999</v>
      </c>
      <c r="CA55" s="418" t="s">
        <v>97</v>
      </c>
      <c r="CB55" s="418" t="s">
        <v>97</v>
      </c>
      <c r="CC55" s="418" t="s">
        <v>97</v>
      </c>
      <c r="CD55" s="418" t="s">
        <v>97</v>
      </c>
      <c r="CE55" s="418" t="s">
        <v>97</v>
      </c>
      <c r="CF55" s="418" t="s">
        <v>97</v>
      </c>
      <c r="CG55" s="226"/>
    </row>
    <row r="56" spans="1:85" s="289" customFormat="1">
      <c r="A56" s="388" t="s">
        <v>635</v>
      </c>
      <c r="B56" s="239" t="s">
        <v>912</v>
      </c>
      <c r="C56" s="217" t="s">
        <v>999</v>
      </c>
      <c r="D56" s="389" t="s">
        <v>807</v>
      </c>
      <c r="E56" s="506">
        <v>2020</v>
      </c>
      <c r="F56" s="506">
        <v>2020</v>
      </c>
      <c r="G56" s="233" t="s">
        <v>97</v>
      </c>
      <c r="H56" s="233" t="s">
        <v>97</v>
      </c>
      <c r="I56" s="234">
        <v>0.32600000000000001</v>
      </c>
      <c r="J56" s="372">
        <v>43497</v>
      </c>
      <c r="K56" s="233" t="s">
        <v>97</v>
      </c>
      <c r="L56" s="233" t="s">
        <v>97</v>
      </c>
      <c r="M56" s="506" t="s">
        <v>97</v>
      </c>
      <c r="N56" s="234">
        <v>0</v>
      </c>
      <c r="O56" s="234">
        <v>0</v>
      </c>
      <c r="P56" s="234">
        <v>0.80100000000000005</v>
      </c>
      <c r="Q56" s="234">
        <v>1</v>
      </c>
      <c r="R56" s="308" t="s">
        <v>97</v>
      </c>
      <c r="S56" s="308" t="s">
        <v>97</v>
      </c>
      <c r="T56" s="234">
        <v>0.32600000000000001</v>
      </c>
      <c r="U56" s="234" t="s">
        <v>97</v>
      </c>
      <c r="V56" s="234">
        <v>0.32600000000000001</v>
      </c>
      <c r="W56" s="234">
        <v>0.32600000000000001</v>
      </c>
      <c r="X56" s="308" t="s">
        <v>97</v>
      </c>
      <c r="Y56" s="234">
        <v>0.1555</v>
      </c>
      <c r="Z56" s="234">
        <v>0</v>
      </c>
      <c r="AA56" s="234">
        <v>0</v>
      </c>
      <c r="AB56" s="234">
        <v>0.32600000000000001</v>
      </c>
      <c r="AC56" s="234">
        <v>0</v>
      </c>
      <c r="AD56" s="308" t="s">
        <v>97</v>
      </c>
      <c r="AE56" s="308" t="s">
        <v>97</v>
      </c>
      <c r="AF56" s="308" t="s">
        <v>97</v>
      </c>
      <c r="AG56" s="308" t="s">
        <v>97</v>
      </c>
      <c r="AH56" s="308" t="s">
        <v>97</v>
      </c>
      <c r="AI56" s="234">
        <f t="shared" si="38"/>
        <v>0</v>
      </c>
      <c r="AJ56" s="234">
        <v>0</v>
      </c>
      <c r="AK56" s="234">
        <v>0</v>
      </c>
      <c r="AL56" s="234">
        <v>0</v>
      </c>
      <c r="AM56" s="308">
        <v>0</v>
      </c>
      <c r="AN56" s="308" t="s">
        <v>97</v>
      </c>
      <c r="AO56" s="308" t="s">
        <v>97</v>
      </c>
      <c r="AP56" s="308" t="s">
        <v>97</v>
      </c>
      <c r="AQ56" s="308" t="s">
        <v>97</v>
      </c>
      <c r="AR56" s="308" t="s">
        <v>97</v>
      </c>
      <c r="AS56" s="234">
        <f t="shared" si="39"/>
        <v>0</v>
      </c>
      <c r="AT56" s="234">
        <v>0</v>
      </c>
      <c r="AU56" s="234">
        <v>0</v>
      </c>
      <c r="AV56" s="234">
        <v>0</v>
      </c>
      <c r="AW56" s="234">
        <v>0</v>
      </c>
      <c r="AX56" s="308" t="s">
        <v>97</v>
      </c>
      <c r="AY56" s="308" t="s">
        <v>97</v>
      </c>
      <c r="AZ56" s="308" t="s">
        <v>97</v>
      </c>
      <c r="BA56" s="308" t="s">
        <v>97</v>
      </c>
      <c r="BB56" s="308" t="s">
        <v>97</v>
      </c>
      <c r="BC56" s="308">
        <v>0</v>
      </c>
      <c r="BD56" s="308">
        <v>0</v>
      </c>
      <c r="BE56" s="308">
        <v>0</v>
      </c>
      <c r="BF56" s="308">
        <v>0</v>
      </c>
      <c r="BG56" s="234">
        <v>0</v>
      </c>
      <c r="BH56" s="308" t="s">
        <v>97</v>
      </c>
      <c r="BI56" s="308" t="s">
        <v>97</v>
      </c>
      <c r="BJ56" s="308" t="s">
        <v>97</v>
      </c>
      <c r="BK56" s="308" t="s">
        <v>97</v>
      </c>
      <c r="BL56" s="308" t="s">
        <v>97</v>
      </c>
      <c r="BM56" s="308">
        <f t="shared" si="40"/>
        <v>0</v>
      </c>
      <c r="BN56" s="234">
        <v>0</v>
      </c>
      <c r="BO56" s="234">
        <v>0</v>
      </c>
      <c r="BP56" s="234">
        <v>0</v>
      </c>
      <c r="BQ56" s="234">
        <v>0</v>
      </c>
      <c r="BR56" s="308" t="s">
        <v>97</v>
      </c>
      <c r="BS56" s="308" t="s">
        <v>97</v>
      </c>
      <c r="BT56" s="308" t="s">
        <v>97</v>
      </c>
      <c r="BU56" s="308" t="s">
        <v>97</v>
      </c>
      <c r="BV56" s="308" t="s">
        <v>97</v>
      </c>
      <c r="BW56" s="418">
        <f t="shared" si="5"/>
        <v>0.1555</v>
      </c>
      <c r="BX56" s="418">
        <f t="shared" si="27"/>
        <v>0</v>
      </c>
      <c r="BY56" s="418">
        <f t="shared" si="28"/>
        <v>0</v>
      </c>
      <c r="BZ56" s="418">
        <f t="shared" si="29"/>
        <v>0.32600000000000001</v>
      </c>
      <c r="CA56" s="418" t="s">
        <v>97</v>
      </c>
      <c r="CB56" s="418" t="s">
        <v>97</v>
      </c>
      <c r="CC56" s="418" t="s">
        <v>97</v>
      </c>
      <c r="CD56" s="418" t="s">
        <v>97</v>
      </c>
      <c r="CE56" s="418" t="s">
        <v>97</v>
      </c>
      <c r="CF56" s="418" t="s">
        <v>97</v>
      </c>
      <c r="CG56" s="226" t="s">
        <v>97</v>
      </c>
    </row>
    <row r="57" spans="1:85" s="289" customFormat="1">
      <c r="A57" s="388" t="s">
        <v>813</v>
      </c>
      <c r="B57" s="239" t="s">
        <v>912</v>
      </c>
      <c r="C57" s="217" t="s">
        <v>1000</v>
      </c>
      <c r="D57" s="389" t="s">
        <v>808</v>
      </c>
      <c r="E57" s="506">
        <v>2020</v>
      </c>
      <c r="F57" s="506">
        <v>2020</v>
      </c>
      <c r="G57" s="233" t="s">
        <v>97</v>
      </c>
      <c r="H57" s="233" t="s">
        <v>97</v>
      </c>
      <c r="I57" s="234">
        <v>0.17044999999999999</v>
      </c>
      <c r="J57" s="372">
        <v>43497</v>
      </c>
      <c r="K57" s="233" t="s">
        <v>97</v>
      </c>
      <c r="L57" s="233" t="s">
        <v>97</v>
      </c>
      <c r="M57" s="506" t="s">
        <v>97</v>
      </c>
      <c r="N57" s="234">
        <v>0</v>
      </c>
      <c r="O57" s="234">
        <v>0</v>
      </c>
      <c r="P57" s="234" t="s">
        <v>97</v>
      </c>
      <c r="Q57" s="234" t="s">
        <v>97</v>
      </c>
      <c r="R57" s="308" t="s">
        <v>97</v>
      </c>
      <c r="S57" s="308" t="s">
        <v>97</v>
      </c>
      <c r="T57" s="234">
        <v>0.17044999999999999</v>
      </c>
      <c r="U57" s="234" t="s">
        <v>97</v>
      </c>
      <c r="V57" s="234">
        <v>0.17044999999999999</v>
      </c>
      <c r="W57" s="234">
        <v>0.17044999999999999</v>
      </c>
      <c r="X57" s="308" t="s">
        <v>97</v>
      </c>
      <c r="Y57" s="234">
        <v>0.17044999999999999</v>
      </c>
      <c r="Z57" s="234">
        <v>0</v>
      </c>
      <c r="AA57" s="234">
        <v>0</v>
      </c>
      <c r="AB57" s="234">
        <v>0.17044999999999999</v>
      </c>
      <c r="AC57" s="234">
        <v>0</v>
      </c>
      <c r="AD57" s="308" t="s">
        <v>97</v>
      </c>
      <c r="AE57" s="308" t="s">
        <v>97</v>
      </c>
      <c r="AF57" s="308" t="s">
        <v>97</v>
      </c>
      <c r="AG57" s="308" t="s">
        <v>97</v>
      </c>
      <c r="AH57" s="308" t="s">
        <v>97</v>
      </c>
      <c r="AI57" s="234">
        <f t="shared" si="38"/>
        <v>0</v>
      </c>
      <c r="AJ57" s="234">
        <v>0</v>
      </c>
      <c r="AK57" s="234">
        <v>0</v>
      </c>
      <c r="AL57" s="234">
        <v>0</v>
      </c>
      <c r="AM57" s="308">
        <v>0</v>
      </c>
      <c r="AN57" s="308" t="s">
        <v>97</v>
      </c>
      <c r="AO57" s="308" t="s">
        <v>97</v>
      </c>
      <c r="AP57" s="308" t="s">
        <v>97</v>
      </c>
      <c r="AQ57" s="308" t="s">
        <v>97</v>
      </c>
      <c r="AR57" s="308" t="s">
        <v>97</v>
      </c>
      <c r="AS57" s="234">
        <f t="shared" si="39"/>
        <v>0</v>
      </c>
      <c r="AT57" s="234">
        <v>0</v>
      </c>
      <c r="AU57" s="234">
        <v>0</v>
      </c>
      <c r="AV57" s="234">
        <v>0</v>
      </c>
      <c r="AW57" s="234">
        <v>0</v>
      </c>
      <c r="AX57" s="308" t="s">
        <v>97</v>
      </c>
      <c r="AY57" s="308" t="s">
        <v>97</v>
      </c>
      <c r="AZ57" s="308" t="s">
        <v>97</v>
      </c>
      <c r="BA57" s="308" t="s">
        <v>97</v>
      </c>
      <c r="BB57" s="308" t="s">
        <v>97</v>
      </c>
      <c r="BC57" s="308">
        <v>0</v>
      </c>
      <c r="BD57" s="308">
        <v>0</v>
      </c>
      <c r="BE57" s="308">
        <v>0</v>
      </c>
      <c r="BF57" s="308">
        <v>0</v>
      </c>
      <c r="BG57" s="234">
        <v>0</v>
      </c>
      <c r="BH57" s="308"/>
      <c r="BI57" s="308" t="s">
        <v>97</v>
      </c>
      <c r="BJ57" s="308" t="s">
        <v>97</v>
      </c>
      <c r="BK57" s="308" t="s">
        <v>97</v>
      </c>
      <c r="BL57" s="308" t="s">
        <v>97</v>
      </c>
      <c r="BM57" s="308">
        <f t="shared" si="40"/>
        <v>0</v>
      </c>
      <c r="BN57" s="234">
        <v>0</v>
      </c>
      <c r="BO57" s="234">
        <v>0</v>
      </c>
      <c r="BP57" s="234">
        <v>0</v>
      </c>
      <c r="BQ57" s="234">
        <v>0</v>
      </c>
      <c r="BR57" s="308" t="s">
        <v>97</v>
      </c>
      <c r="BS57" s="308" t="s">
        <v>97</v>
      </c>
      <c r="BT57" s="308" t="s">
        <v>97</v>
      </c>
      <c r="BU57" s="308" t="s">
        <v>97</v>
      </c>
      <c r="BV57" s="308" t="s">
        <v>97</v>
      </c>
      <c r="BW57" s="418">
        <f t="shared" si="5"/>
        <v>0.17044999999999999</v>
      </c>
      <c r="BX57" s="418">
        <f t="shared" si="27"/>
        <v>0</v>
      </c>
      <c r="BY57" s="418">
        <f t="shared" si="28"/>
        <v>0</v>
      </c>
      <c r="BZ57" s="418">
        <f t="shared" si="29"/>
        <v>0.17044999999999999</v>
      </c>
      <c r="CA57" s="418" t="s">
        <v>97</v>
      </c>
      <c r="CB57" s="418" t="s">
        <v>97</v>
      </c>
      <c r="CC57" s="418" t="s">
        <v>97</v>
      </c>
      <c r="CD57" s="418" t="s">
        <v>97</v>
      </c>
      <c r="CE57" s="418" t="s">
        <v>97</v>
      </c>
      <c r="CF57" s="418" t="s">
        <v>97</v>
      </c>
      <c r="CG57" s="226"/>
    </row>
    <row r="58" spans="1:85" s="289" customFormat="1" ht="21" customHeight="1">
      <c r="A58" s="388" t="s">
        <v>815</v>
      </c>
      <c r="B58" s="239" t="s">
        <v>875</v>
      </c>
      <c r="C58" s="217" t="s">
        <v>1011</v>
      </c>
      <c r="D58" s="389" t="s">
        <v>807</v>
      </c>
      <c r="E58" s="230">
        <v>2022</v>
      </c>
      <c r="F58" s="230">
        <v>2022</v>
      </c>
      <c r="G58" s="233" t="s">
        <v>97</v>
      </c>
      <c r="H58" s="233" t="s">
        <v>97</v>
      </c>
      <c r="I58" s="230">
        <v>0.56299999999999994</v>
      </c>
      <c r="J58" s="372">
        <v>43497</v>
      </c>
      <c r="K58" s="233" t="s">
        <v>97</v>
      </c>
      <c r="L58" s="233" t="s">
        <v>97</v>
      </c>
      <c r="M58" s="506" t="s">
        <v>97</v>
      </c>
      <c r="N58" s="234">
        <v>0</v>
      </c>
      <c r="O58" s="234">
        <v>0</v>
      </c>
      <c r="P58" s="234">
        <v>0.96</v>
      </c>
      <c r="Q58" s="506">
        <v>0.998</v>
      </c>
      <c r="R58" s="308" t="s">
        <v>97</v>
      </c>
      <c r="S58" s="308" t="s">
        <v>97</v>
      </c>
      <c r="T58" s="506">
        <v>0.56299999999999994</v>
      </c>
      <c r="U58" s="234" t="s">
        <v>97</v>
      </c>
      <c r="V58" s="506">
        <v>0.56299999999999994</v>
      </c>
      <c r="W58" s="506">
        <v>0.56299999999999994</v>
      </c>
      <c r="X58" s="308" t="s">
        <v>97</v>
      </c>
      <c r="Y58" s="506">
        <v>0.38200000000000001</v>
      </c>
      <c r="Z58" s="234">
        <v>0</v>
      </c>
      <c r="AA58" s="234">
        <v>0</v>
      </c>
      <c r="AB58" s="234">
        <v>0</v>
      </c>
      <c r="AC58" s="234">
        <v>0</v>
      </c>
      <c r="AD58" s="308" t="s">
        <v>97</v>
      </c>
      <c r="AE58" s="308" t="s">
        <v>97</v>
      </c>
      <c r="AF58" s="308" t="s">
        <v>97</v>
      </c>
      <c r="AG58" s="308" t="s">
        <v>97</v>
      </c>
      <c r="AH58" s="308" t="s">
        <v>97</v>
      </c>
      <c r="AI58" s="234">
        <f t="shared" si="38"/>
        <v>0</v>
      </c>
      <c r="AJ58" s="234">
        <v>0</v>
      </c>
      <c r="AK58" s="234">
        <v>0</v>
      </c>
      <c r="AL58" s="234">
        <v>0</v>
      </c>
      <c r="AM58" s="308">
        <v>0</v>
      </c>
      <c r="AN58" s="308" t="s">
        <v>97</v>
      </c>
      <c r="AO58" s="308" t="s">
        <v>97</v>
      </c>
      <c r="AP58" s="308" t="s">
        <v>97</v>
      </c>
      <c r="AQ58" s="308" t="s">
        <v>97</v>
      </c>
      <c r="AR58" s="308" t="s">
        <v>97</v>
      </c>
      <c r="AS58" s="234">
        <f t="shared" si="37"/>
        <v>0.56320000000000003</v>
      </c>
      <c r="AT58" s="234">
        <v>0</v>
      </c>
      <c r="AU58" s="234">
        <v>0</v>
      </c>
      <c r="AV58" s="234">
        <v>0.56320000000000003</v>
      </c>
      <c r="AW58" s="234">
        <v>0</v>
      </c>
      <c r="AX58" s="308" t="s">
        <v>97</v>
      </c>
      <c r="AY58" s="308" t="s">
        <v>97</v>
      </c>
      <c r="AZ58" s="308" t="s">
        <v>97</v>
      </c>
      <c r="BA58" s="308" t="s">
        <v>97</v>
      </c>
      <c r="BB58" s="308" t="s">
        <v>97</v>
      </c>
      <c r="BC58" s="308">
        <v>0</v>
      </c>
      <c r="BD58" s="308">
        <v>0</v>
      </c>
      <c r="BE58" s="308">
        <v>0</v>
      </c>
      <c r="BF58" s="308">
        <v>0</v>
      </c>
      <c r="BG58" s="234">
        <v>0</v>
      </c>
      <c r="BH58" s="308" t="s">
        <v>97</v>
      </c>
      <c r="BI58" s="308" t="s">
        <v>97</v>
      </c>
      <c r="BJ58" s="308" t="s">
        <v>97</v>
      </c>
      <c r="BK58" s="308" t="s">
        <v>97</v>
      </c>
      <c r="BL58" s="308" t="s">
        <v>97</v>
      </c>
      <c r="BM58" s="308">
        <f t="shared" si="40"/>
        <v>0</v>
      </c>
      <c r="BN58" s="234">
        <v>0</v>
      </c>
      <c r="BO58" s="234">
        <v>0</v>
      </c>
      <c r="BP58" s="234">
        <v>0</v>
      </c>
      <c r="BQ58" s="234">
        <v>0</v>
      </c>
      <c r="BR58" s="308" t="s">
        <v>97</v>
      </c>
      <c r="BS58" s="308" t="s">
        <v>97</v>
      </c>
      <c r="BT58" s="308" t="s">
        <v>97</v>
      </c>
      <c r="BU58" s="308" t="s">
        <v>97</v>
      </c>
      <c r="BV58" s="308" t="s">
        <v>97</v>
      </c>
      <c r="BW58" s="418">
        <f t="shared" si="5"/>
        <v>0.94520000000000004</v>
      </c>
      <c r="BX58" s="418">
        <f t="shared" si="27"/>
        <v>0</v>
      </c>
      <c r="BY58" s="418">
        <f t="shared" si="28"/>
        <v>0</v>
      </c>
      <c r="BZ58" s="418">
        <f t="shared" si="29"/>
        <v>0.56320000000000003</v>
      </c>
      <c r="CA58" s="418" t="s">
        <v>97</v>
      </c>
      <c r="CB58" s="418" t="s">
        <v>97</v>
      </c>
      <c r="CC58" s="418" t="s">
        <v>97</v>
      </c>
      <c r="CD58" s="418" t="s">
        <v>97</v>
      </c>
      <c r="CE58" s="418" t="s">
        <v>97</v>
      </c>
      <c r="CF58" s="418" t="s">
        <v>97</v>
      </c>
      <c r="CG58" s="226" t="s">
        <v>97</v>
      </c>
    </row>
    <row r="59" spans="1:85" s="289" customFormat="1" ht="21" customHeight="1">
      <c r="A59" s="388" t="s">
        <v>816</v>
      </c>
      <c r="B59" s="239" t="s">
        <v>875</v>
      </c>
      <c r="C59" s="217" t="s">
        <v>1012</v>
      </c>
      <c r="D59" s="389" t="s">
        <v>808</v>
      </c>
      <c r="E59" s="506">
        <v>2022</v>
      </c>
      <c r="F59" s="506">
        <v>2022</v>
      </c>
      <c r="G59" s="233" t="s">
        <v>97</v>
      </c>
      <c r="H59" s="233" t="s">
        <v>97</v>
      </c>
      <c r="I59" s="506">
        <v>0.18099999999999999</v>
      </c>
      <c r="J59" s="372">
        <v>43497</v>
      </c>
      <c r="K59" s="233" t="s">
        <v>97</v>
      </c>
      <c r="L59" s="233" t="s">
        <v>97</v>
      </c>
      <c r="M59" s="506" t="s">
        <v>97</v>
      </c>
      <c r="N59" s="234">
        <v>0</v>
      </c>
      <c r="O59" s="234">
        <v>0</v>
      </c>
      <c r="P59" s="506" t="s">
        <v>97</v>
      </c>
      <c r="Q59" s="506" t="s">
        <v>97</v>
      </c>
      <c r="R59" s="308" t="s">
        <v>97</v>
      </c>
      <c r="S59" s="308" t="s">
        <v>97</v>
      </c>
      <c r="T59" s="506">
        <v>0.18099999999999999</v>
      </c>
      <c r="U59" s="234" t="s">
        <v>97</v>
      </c>
      <c r="V59" s="506">
        <v>0.18099999999999999</v>
      </c>
      <c r="W59" s="506">
        <v>0.18099999999999999</v>
      </c>
      <c r="X59" s="308" t="s">
        <v>97</v>
      </c>
      <c r="Y59" s="506">
        <v>0.18099999999999999</v>
      </c>
      <c r="Z59" s="234">
        <v>0</v>
      </c>
      <c r="AA59" s="234">
        <v>0</v>
      </c>
      <c r="AB59" s="234">
        <v>0</v>
      </c>
      <c r="AC59" s="234">
        <v>0</v>
      </c>
      <c r="AD59" s="308" t="s">
        <v>97</v>
      </c>
      <c r="AE59" s="308" t="s">
        <v>97</v>
      </c>
      <c r="AF59" s="308" t="s">
        <v>97</v>
      </c>
      <c r="AG59" s="308" t="s">
        <v>97</v>
      </c>
      <c r="AH59" s="308" t="s">
        <v>97</v>
      </c>
      <c r="AI59" s="234">
        <f t="shared" si="38"/>
        <v>0</v>
      </c>
      <c r="AJ59" s="234">
        <v>0</v>
      </c>
      <c r="AK59" s="234">
        <v>0</v>
      </c>
      <c r="AL59" s="234">
        <v>0</v>
      </c>
      <c r="AM59" s="308">
        <v>0</v>
      </c>
      <c r="AN59" s="308" t="s">
        <v>97</v>
      </c>
      <c r="AO59" s="308" t="s">
        <v>97</v>
      </c>
      <c r="AP59" s="308" t="s">
        <v>97</v>
      </c>
      <c r="AQ59" s="308" t="s">
        <v>97</v>
      </c>
      <c r="AR59" s="308" t="s">
        <v>97</v>
      </c>
      <c r="AS59" s="234">
        <f t="shared" si="37"/>
        <v>0.1812</v>
      </c>
      <c r="AT59" s="234">
        <v>0</v>
      </c>
      <c r="AU59" s="234">
        <v>0</v>
      </c>
      <c r="AV59" s="234">
        <v>0.1812</v>
      </c>
      <c r="AW59" s="234">
        <v>0</v>
      </c>
      <c r="AX59" s="308" t="s">
        <v>97</v>
      </c>
      <c r="AY59" s="308" t="s">
        <v>97</v>
      </c>
      <c r="AZ59" s="308" t="s">
        <v>97</v>
      </c>
      <c r="BA59" s="308" t="s">
        <v>97</v>
      </c>
      <c r="BB59" s="308" t="s">
        <v>97</v>
      </c>
      <c r="BC59" s="308">
        <v>0</v>
      </c>
      <c r="BD59" s="308">
        <v>0</v>
      </c>
      <c r="BE59" s="308">
        <v>0</v>
      </c>
      <c r="BF59" s="308">
        <v>0</v>
      </c>
      <c r="BG59" s="234">
        <v>0</v>
      </c>
      <c r="BH59" s="308"/>
      <c r="BI59" s="308" t="s">
        <v>97</v>
      </c>
      <c r="BJ59" s="308" t="s">
        <v>97</v>
      </c>
      <c r="BK59" s="308" t="s">
        <v>97</v>
      </c>
      <c r="BL59" s="308" t="s">
        <v>97</v>
      </c>
      <c r="BM59" s="308">
        <f t="shared" si="40"/>
        <v>0</v>
      </c>
      <c r="BN59" s="234">
        <v>0</v>
      </c>
      <c r="BO59" s="234">
        <v>0</v>
      </c>
      <c r="BP59" s="234">
        <v>0</v>
      </c>
      <c r="BQ59" s="234">
        <v>0</v>
      </c>
      <c r="BR59" s="308" t="s">
        <v>97</v>
      </c>
      <c r="BS59" s="308" t="s">
        <v>97</v>
      </c>
      <c r="BT59" s="308" t="s">
        <v>97</v>
      </c>
      <c r="BU59" s="308" t="s">
        <v>97</v>
      </c>
      <c r="BV59" s="308" t="s">
        <v>97</v>
      </c>
      <c r="BW59" s="418">
        <f t="shared" si="5"/>
        <v>0.36219999999999997</v>
      </c>
      <c r="BX59" s="418">
        <f t="shared" si="27"/>
        <v>0</v>
      </c>
      <c r="BY59" s="418">
        <f t="shared" si="28"/>
        <v>0</v>
      </c>
      <c r="BZ59" s="418">
        <f t="shared" si="29"/>
        <v>0.1812</v>
      </c>
      <c r="CA59" s="418" t="s">
        <v>97</v>
      </c>
      <c r="CB59" s="418" t="s">
        <v>97</v>
      </c>
      <c r="CC59" s="418" t="s">
        <v>97</v>
      </c>
      <c r="CD59" s="418" t="s">
        <v>97</v>
      </c>
      <c r="CE59" s="418" t="s">
        <v>97</v>
      </c>
      <c r="CF59" s="418" t="s">
        <v>97</v>
      </c>
      <c r="CG59" s="226"/>
    </row>
    <row r="60" spans="1:85" s="289" customFormat="1" ht="21" customHeight="1">
      <c r="A60" s="388" t="s">
        <v>894</v>
      </c>
      <c r="B60" s="239" t="s">
        <v>876</v>
      </c>
      <c r="C60" s="217" t="s">
        <v>1020</v>
      </c>
      <c r="D60" s="389" t="s">
        <v>807</v>
      </c>
      <c r="E60" s="230">
        <v>2024</v>
      </c>
      <c r="F60" s="230">
        <v>2024</v>
      </c>
      <c r="G60" s="233" t="s">
        <v>97</v>
      </c>
      <c r="H60" s="233" t="s">
        <v>97</v>
      </c>
      <c r="I60" s="230">
        <v>0.56299999999999994</v>
      </c>
      <c r="J60" s="372">
        <v>43497</v>
      </c>
      <c r="K60" s="233" t="s">
        <v>97</v>
      </c>
      <c r="L60" s="233" t="s">
        <v>97</v>
      </c>
      <c r="M60" s="506" t="s">
        <v>97</v>
      </c>
      <c r="N60" s="234">
        <v>0</v>
      </c>
      <c r="O60" s="234">
        <v>0</v>
      </c>
      <c r="P60" s="234">
        <v>0.96</v>
      </c>
      <c r="Q60" s="506">
        <v>0.998</v>
      </c>
      <c r="R60" s="308" t="s">
        <v>97</v>
      </c>
      <c r="S60" s="308" t="s">
        <v>97</v>
      </c>
      <c r="T60" s="506">
        <v>0.56299999999999994</v>
      </c>
      <c r="U60" s="234" t="s">
        <v>97</v>
      </c>
      <c r="V60" s="506">
        <v>0.56299999999999994</v>
      </c>
      <c r="W60" s="506">
        <v>0.56299999999999994</v>
      </c>
      <c r="X60" s="308" t="s">
        <v>97</v>
      </c>
      <c r="Y60" s="506">
        <v>0.38100000000000001</v>
      </c>
      <c r="Z60" s="234">
        <v>0</v>
      </c>
      <c r="AA60" s="234">
        <v>0</v>
      </c>
      <c r="AB60" s="234">
        <v>0</v>
      </c>
      <c r="AC60" s="234">
        <v>0</v>
      </c>
      <c r="AD60" s="308" t="s">
        <v>97</v>
      </c>
      <c r="AE60" s="308" t="s">
        <v>97</v>
      </c>
      <c r="AF60" s="308" t="s">
        <v>97</v>
      </c>
      <c r="AG60" s="308" t="s">
        <v>97</v>
      </c>
      <c r="AH60" s="308" t="s">
        <v>97</v>
      </c>
      <c r="AI60" s="234">
        <f t="shared" si="38"/>
        <v>0</v>
      </c>
      <c r="AJ60" s="234">
        <v>0</v>
      </c>
      <c r="AK60" s="234">
        <v>0</v>
      </c>
      <c r="AL60" s="234">
        <v>0</v>
      </c>
      <c r="AM60" s="308">
        <v>0</v>
      </c>
      <c r="AN60" s="308" t="s">
        <v>97</v>
      </c>
      <c r="AO60" s="308" t="s">
        <v>97</v>
      </c>
      <c r="AP60" s="308" t="s">
        <v>97</v>
      </c>
      <c r="AQ60" s="308" t="s">
        <v>97</v>
      </c>
      <c r="AR60" s="308" t="s">
        <v>97</v>
      </c>
      <c r="AS60" s="234">
        <f t="shared" si="37"/>
        <v>0</v>
      </c>
      <c r="AT60" s="234">
        <v>0</v>
      </c>
      <c r="AU60" s="234">
        <v>0</v>
      </c>
      <c r="AV60" s="234">
        <v>0</v>
      </c>
      <c r="AW60" s="234">
        <v>0</v>
      </c>
      <c r="AX60" s="308" t="s">
        <v>97</v>
      </c>
      <c r="AY60" s="308" t="s">
        <v>97</v>
      </c>
      <c r="AZ60" s="308" t="s">
        <v>97</v>
      </c>
      <c r="BA60" s="308" t="s">
        <v>97</v>
      </c>
      <c r="BB60" s="308" t="s">
        <v>97</v>
      </c>
      <c r="BC60" s="308">
        <v>0</v>
      </c>
      <c r="BD60" s="308">
        <v>0</v>
      </c>
      <c r="BE60" s="308">
        <v>0</v>
      </c>
      <c r="BF60" s="308">
        <v>0</v>
      </c>
      <c r="BG60" s="234">
        <v>0</v>
      </c>
      <c r="BH60" s="308" t="s">
        <v>97</v>
      </c>
      <c r="BI60" s="308" t="s">
        <v>97</v>
      </c>
      <c r="BJ60" s="308" t="s">
        <v>97</v>
      </c>
      <c r="BK60" s="308" t="s">
        <v>97</v>
      </c>
      <c r="BL60" s="308" t="s">
        <v>97</v>
      </c>
      <c r="BM60" s="308">
        <f>BP60</f>
        <v>0.5635</v>
      </c>
      <c r="BN60" s="234">
        <v>0</v>
      </c>
      <c r="BO60" s="234">
        <v>0</v>
      </c>
      <c r="BP60" s="234">
        <v>0.5635</v>
      </c>
      <c r="BQ60" s="234">
        <v>0</v>
      </c>
      <c r="BR60" s="308" t="s">
        <v>97</v>
      </c>
      <c r="BS60" s="308" t="s">
        <v>97</v>
      </c>
      <c r="BT60" s="308" t="s">
        <v>97</v>
      </c>
      <c r="BU60" s="308" t="s">
        <v>97</v>
      </c>
      <c r="BV60" s="308" t="s">
        <v>97</v>
      </c>
      <c r="BW60" s="418">
        <f t="shared" si="5"/>
        <v>0.94450000000000001</v>
      </c>
      <c r="BX60" s="418">
        <f t="shared" si="27"/>
        <v>0</v>
      </c>
      <c r="BY60" s="418">
        <f t="shared" si="28"/>
        <v>0</v>
      </c>
      <c r="BZ60" s="418">
        <f>AB60+AL60+AV60+BF60+BP60</f>
        <v>0.5635</v>
      </c>
      <c r="CA60" s="418" t="s">
        <v>97</v>
      </c>
      <c r="CB60" s="418" t="s">
        <v>97</v>
      </c>
      <c r="CC60" s="418" t="s">
        <v>97</v>
      </c>
      <c r="CD60" s="418" t="s">
        <v>97</v>
      </c>
      <c r="CE60" s="418" t="s">
        <v>97</v>
      </c>
      <c r="CF60" s="418" t="s">
        <v>97</v>
      </c>
      <c r="CG60" s="226" t="s">
        <v>97</v>
      </c>
    </row>
    <row r="61" spans="1:85" s="289" customFormat="1" ht="21" customHeight="1">
      <c r="A61" s="388" t="s">
        <v>895</v>
      </c>
      <c r="B61" s="239" t="s">
        <v>876</v>
      </c>
      <c r="C61" s="217" t="s">
        <v>1021</v>
      </c>
      <c r="D61" s="389" t="s">
        <v>808</v>
      </c>
      <c r="E61" s="506">
        <v>2024</v>
      </c>
      <c r="F61" s="506">
        <v>2024</v>
      </c>
      <c r="G61" s="233" t="s">
        <v>97</v>
      </c>
      <c r="H61" s="233" t="s">
        <v>97</v>
      </c>
      <c r="I61" s="234">
        <v>0.1817</v>
      </c>
      <c r="J61" s="372">
        <v>43497</v>
      </c>
      <c r="K61" s="233" t="s">
        <v>97</v>
      </c>
      <c r="L61" s="233" t="s">
        <v>97</v>
      </c>
      <c r="M61" s="506" t="s">
        <v>97</v>
      </c>
      <c r="N61" s="234">
        <v>0</v>
      </c>
      <c r="O61" s="234">
        <v>0</v>
      </c>
      <c r="P61" s="234" t="s">
        <v>97</v>
      </c>
      <c r="Q61" s="234" t="s">
        <v>97</v>
      </c>
      <c r="R61" s="308" t="s">
        <v>97</v>
      </c>
      <c r="S61" s="308" t="s">
        <v>97</v>
      </c>
      <c r="T61" s="234">
        <v>0.1817</v>
      </c>
      <c r="U61" s="234" t="s">
        <v>97</v>
      </c>
      <c r="V61" s="234">
        <v>0.1817</v>
      </c>
      <c r="W61" s="234">
        <v>0.1817</v>
      </c>
      <c r="X61" s="308" t="s">
        <v>97</v>
      </c>
      <c r="Y61" s="234">
        <v>0.1817</v>
      </c>
      <c r="Z61" s="234">
        <v>0</v>
      </c>
      <c r="AA61" s="234">
        <v>0</v>
      </c>
      <c r="AB61" s="234">
        <v>0</v>
      </c>
      <c r="AC61" s="234">
        <v>0</v>
      </c>
      <c r="AD61" s="308" t="s">
        <v>97</v>
      </c>
      <c r="AE61" s="308" t="s">
        <v>97</v>
      </c>
      <c r="AF61" s="308" t="s">
        <v>97</v>
      </c>
      <c r="AG61" s="308" t="s">
        <v>97</v>
      </c>
      <c r="AH61" s="308" t="s">
        <v>97</v>
      </c>
      <c r="AI61" s="234">
        <f t="shared" si="38"/>
        <v>0</v>
      </c>
      <c r="AJ61" s="234">
        <v>0</v>
      </c>
      <c r="AK61" s="234">
        <v>0</v>
      </c>
      <c r="AL61" s="234">
        <v>0</v>
      </c>
      <c r="AM61" s="308">
        <v>0</v>
      </c>
      <c r="AN61" s="308" t="s">
        <v>97</v>
      </c>
      <c r="AO61" s="308" t="s">
        <v>97</v>
      </c>
      <c r="AP61" s="308" t="s">
        <v>97</v>
      </c>
      <c r="AQ61" s="308" t="s">
        <v>97</v>
      </c>
      <c r="AR61" s="308" t="s">
        <v>97</v>
      </c>
      <c r="AS61" s="234">
        <f t="shared" ref="AS61:AS63" si="41">AV61</f>
        <v>0</v>
      </c>
      <c r="AT61" s="234">
        <v>0</v>
      </c>
      <c r="AU61" s="234">
        <v>0</v>
      </c>
      <c r="AV61" s="234">
        <v>0</v>
      </c>
      <c r="AW61" s="234">
        <v>0</v>
      </c>
      <c r="AX61" s="308" t="s">
        <v>97</v>
      </c>
      <c r="AY61" s="308" t="s">
        <v>97</v>
      </c>
      <c r="AZ61" s="308" t="s">
        <v>97</v>
      </c>
      <c r="BA61" s="308" t="s">
        <v>97</v>
      </c>
      <c r="BB61" s="308" t="s">
        <v>97</v>
      </c>
      <c r="BC61" s="308">
        <v>0</v>
      </c>
      <c r="BD61" s="308">
        <v>0</v>
      </c>
      <c r="BE61" s="308">
        <v>0</v>
      </c>
      <c r="BF61" s="308">
        <v>0</v>
      </c>
      <c r="BG61" s="234">
        <v>0</v>
      </c>
      <c r="BH61" s="308"/>
      <c r="BI61" s="308" t="s">
        <v>97</v>
      </c>
      <c r="BJ61" s="308" t="s">
        <v>97</v>
      </c>
      <c r="BK61" s="308" t="s">
        <v>97</v>
      </c>
      <c r="BL61" s="308" t="s">
        <v>97</v>
      </c>
      <c r="BM61" s="308">
        <f t="shared" ref="BM61:BM63" si="42">BP61</f>
        <v>0.1817</v>
      </c>
      <c r="BN61" s="308">
        <v>0</v>
      </c>
      <c r="BO61" s="308">
        <v>0</v>
      </c>
      <c r="BP61" s="234">
        <v>0.1817</v>
      </c>
      <c r="BQ61" s="308">
        <v>0</v>
      </c>
      <c r="BR61" s="308" t="s">
        <v>97</v>
      </c>
      <c r="BS61" s="308" t="s">
        <v>97</v>
      </c>
      <c r="BT61" s="308" t="s">
        <v>97</v>
      </c>
      <c r="BU61" s="308" t="s">
        <v>97</v>
      </c>
      <c r="BV61" s="308" t="s">
        <v>97</v>
      </c>
      <c r="BW61" s="418">
        <f t="shared" si="5"/>
        <v>0.3634</v>
      </c>
      <c r="BX61" s="418">
        <f t="shared" si="27"/>
        <v>0</v>
      </c>
      <c r="BY61" s="418">
        <f t="shared" si="28"/>
        <v>0</v>
      </c>
      <c r="BZ61" s="418">
        <f t="shared" si="29"/>
        <v>0.1817</v>
      </c>
      <c r="CA61" s="418" t="s">
        <v>97</v>
      </c>
      <c r="CB61" s="418" t="s">
        <v>97</v>
      </c>
      <c r="CC61" s="418" t="s">
        <v>97</v>
      </c>
      <c r="CD61" s="418" t="s">
        <v>97</v>
      </c>
      <c r="CE61" s="418" t="s">
        <v>97</v>
      </c>
      <c r="CF61" s="418" t="s">
        <v>97</v>
      </c>
      <c r="CG61" s="226"/>
    </row>
    <row r="62" spans="1:85" s="289" customFormat="1" ht="21" customHeight="1">
      <c r="A62" s="388" t="s">
        <v>896</v>
      </c>
      <c r="B62" s="239" t="s">
        <v>880</v>
      </c>
      <c r="C62" s="217" t="s">
        <v>1022</v>
      </c>
      <c r="D62" s="389" t="s">
        <v>807</v>
      </c>
      <c r="E62" s="506">
        <v>2024</v>
      </c>
      <c r="F62" s="506">
        <v>2024</v>
      </c>
      <c r="G62" s="233" t="s">
        <v>97</v>
      </c>
      <c r="H62" s="233" t="s">
        <v>97</v>
      </c>
      <c r="I62" s="234">
        <v>0.53439999999999999</v>
      </c>
      <c r="J62" s="372">
        <v>43497</v>
      </c>
      <c r="K62" s="233" t="s">
        <v>97</v>
      </c>
      <c r="L62" s="233" t="s">
        <v>97</v>
      </c>
      <c r="M62" s="506" t="s">
        <v>97</v>
      </c>
      <c r="N62" s="234">
        <v>0</v>
      </c>
      <c r="O62" s="234">
        <v>0</v>
      </c>
      <c r="P62" s="234">
        <v>1.843</v>
      </c>
      <c r="Q62" s="234">
        <v>2.2999999999999998</v>
      </c>
      <c r="R62" s="308" t="s">
        <v>97</v>
      </c>
      <c r="S62" s="308" t="s">
        <v>97</v>
      </c>
      <c r="T62" s="234">
        <v>0.53439999999999999</v>
      </c>
      <c r="U62" s="234" t="s">
        <v>97</v>
      </c>
      <c r="V62" s="234">
        <v>0.53439999999999999</v>
      </c>
      <c r="W62" s="234">
        <v>0.53439999999999999</v>
      </c>
      <c r="X62" s="308" t="s">
        <v>97</v>
      </c>
      <c r="Y62" s="506">
        <v>0.36399999999999999</v>
      </c>
      <c r="Z62" s="234">
        <v>0</v>
      </c>
      <c r="AA62" s="234">
        <v>0</v>
      </c>
      <c r="AB62" s="234">
        <v>0</v>
      </c>
      <c r="AC62" s="234">
        <v>0</v>
      </c>
      <c r="AD62" s="308" t="s">
        <v>97</v>
      </c>
      <c r="AE62" s="308" t="s">
        <v>97</v>
      </c>
      <c r="AF62" s="308" t="s">
        <v>97</v>
      </c>
      <c r="AG62" s="308" t="s">
        <v>97</v>
      </c>
      <c r="AH62" s="308" t="s">
        <v>97</v>
      </c>
      <c r="AI62" s="234">
        <f t="shared" si="38"/>
        <v>0</v>
      </c>
      <c r="AJ62" s="234">
        <v>0</v>
      </c>
      <c r="AK62" s="234">
        <v>0</v>
      </c>
      <c r="AL62" s="234">
        <v>0</v>
      </c>
      <c r="AM62" s="308">
        <v>0</v>
      </c>
      <c r="AN62" s="308" t="s">
        <v>97</v>
      </c>
      <c r="AO62" s="308" t="s">
        <v>97</v>
      </c>
      <c r="AP62" s="308" t="s">
        <v>97</v>
      </c>
      <c r="AQ62" s="308" t="s">
        <v>97</v>
      </c>
      <c r="AR62" s="308" t="s">
        <v>97</v>
      </c>
      <c r="AS62" s="234">
        <f t="shared" si="41"/>
        <v>0</v>
      </c>
      <c r="AT62" s="234">
        <v>0</v>
      </c>
      <c r="AU62" s="234">
        <v>0</v>
      </c>
      <c r="AV62" s="234">
        <v>0</v>
      </c>
      <c r="AW62" s="234">
        <v>0</v>
      </c>
      <c r="AX62" s="308" t="s">
        <v>97</v>
      </c>
      <c r="AY62" s="308" t="s">
        <v>97</v>
      </c>
      <c r="AZ62" s="308" t="s">
        <v>97</v>
      </c>
      <c r="BA62" s="308" t="s">
        <v>97</v>
      </c>
      <c r="BB62" s="308" t="s">
        <v>97</v>
      </c>
      <c r="BC62" s="308">
        <v>0</v>
      </c>
      <c r="BD62" s="308">
        <v>0</v>
      </c>
      <c r="BE62" s="308">
        <v>0</v>
      </c>
      <c r="BF62" s="308">
        <v>0</v>
      </c>
      <c r="BG62" s="234">
        <v>0</v>
      </c>
      <c r="BH62" s="308" t="s">
        <v>97</v>
      </c>
      <c r="BI62" s="308" t="s">
        <v>97</v>
      </c>
      <c r="BJ62" s="308" t="s">
        <v>97</v>
      </c>
      <c r="BK62" s="308" t="s">
        <v>97</v>
      </c>
      <c r="BL62" s="308" t="s">
        <v>97</v>
      </c>
      <c r="BM62" s="308">
        <f t="shared" si="42"/>
        <v>0.53400000000000003</v>
      </c>
      <c r="BN62" s="308">
        <v>0</v>
      </c>
      <c r="BO62" s="308">
        <v>0</v>
      </c>
      <c r="BP62" s="506">
        <v>0.53400000000000003</v>
      </c>
      <c r="BQ62" s="308">
        <v>0</v>
      </c>
      <c r="BR62" s="308" t="s">
        <v>97</v>
      </c>
      <c r="BS62" s="308" t="s">
        <v>97</v>
      </c>
      <c r="BT62" s="308" t="s">
        <v>97</v>
      </c>
      <c r="BU62" s="308" t="s">
        <v>97</v>
      </c>
      <c r="BV62" s="308" t="s">
        <v>97</v>
      </c>
      <c r="BW62" s="418">
        <f t="shared" si="5"/>
        <v>0.89800000000000002</v>
      </c>
      <c r="BX62" s="418">
        <f t="shared" si="27"/>
        <v>0</v>
      </c>
      <c r="BY62" s="418">
        <f t="shared" si="28"/>
        <v>0</v>
      </c>
      <c r="BZ62" s="418">
        <f t="shared" si="29"/>
        <v>0.53400000000000003</v>
      </c>
      <c r="CA62" s="418" t="s">
        <v>97</v>
      </c>
      <c r="CB62" s="418" t="s">
        <v>97</v>
      </c>
      <c r="CC62" s="418" t="s">
        <v>97</v>
      </c>
      <c r="CD62" s="418" t="s">
        <v>97</v>
      </c>
      <c r="CE62" s="418" t="s">
        <v>97</v>
      </c>
      <c r="CF62" s="418" t="s">
        <v>97</v>
      </c>
      <c r="CG62" s="226" t="s">
        <v>97</v>
      </c>
    </row>
    <row r="63" spans="1:85" s="289" customFormat="1" ht="21" customHeight="1">
      <c r="A63" s="388" t="s">
        <v>897</v>
      </c>
      <c r="B63" s="239" t="s">
        <v>880</v>
      </c>
      <c r="C63" s="217" t="s">
        <v>1023</v>
      </c>
      <c r="D63" s="389" t="s">
        <v>808</v>
      </c>
      <c r="E63" s="506">
        <v>2024</v>
      </c>
      <c r="F63" s="506">
        <v>2024</v>
      </c>
      <c r="G63" s="233" t="s">
        <v>97</v>
      </c>
      <c r="H63" s="233" t="s">
        <v>97</v>
      </c>
      <c r="I63" s="234">
        <v>0.17030000000000001</v>
      </c>
      <c r="J63" s="372">
        <v>43497</v>
      </c>
      <c r="K63" s="233" t="s">
        <v>97</v>
      </c>
      <c r="L63" s="233" t="s">
        <v>97</v>
      </c>
      <c r="M63" s="506" t="s">
        <v>97</v>
      </c>
      <c r="N63" s="234">
        <v>0</v>
      </c>
      <c r="O63" s="234">
        <v>0</v>
      </c>
      <c r="P63" s="234" t="s">
        <v>97</v>
      </c>
      <c r="Q63" s="234" t="s">
        <v>97</v>
      </c>
      <c r="R63" s="308" t="s">
        <v>97</v>
      </c>
      <c r="S63" s="308" t="s">
        <v>97</v>
      </c>
      <c r="T63" s="234">
        <v>0.1701</v>
      </c>
      <c r="U63" s="234" t="s">
        <v>97</v>
      </c>
      <c r="V63" s="234">
        <v>0.17</v>
      </c>
      <c r="W63" s="234">
        <v>0.17</v>
      </c>
      <c r="X63" s="308" t="s">
        <v>97</v>
      </c>
      <c r="Y63" s="234">
        <v>0.17</v>
      </c>
      <c r="Z63" s="234">
        <v>0</v>
      </c>
      <c r="AA63" s="234">
        <v>0</v>
      </c>
      <c r="AB63" s="234">
        <v>0</v>
      </c>
      <c r="AC63" s="234">
        <v>0</v>
      </c>
      <c r="AD63" s="308" t="s">
        <v>97</v>
      </c>
      <c r="AE63" s="308" t="s">
        <v>97</v>
      </c>
      <c r="AF63" s="308" t="s">
        <v>97</v>
      </c>
      <c r="AG63" s="308" t="s">
        <v>97</v>
      </c>
      <c r="AH63" s="308" t="s">
        <v>97</v>
      </c>
      <c r="AI63" s="234">
        <f t="shared" si="38"/>
        <v>0</v>
      </c>
      <c r="AJ63" s="234">
        <v>0</v>
      </c>
      <c r="AK63" s="234">
        <v>0</v>
      </c>
      <c r="AL63" s="234">
        <v>0</v>
      </c>
      <c r="AM63" s="308">
        <v>0</v>
      </c>
      <c r="AN63" s="308" t="s">
        <v>97</v>
      </c>
      <c r="AO63" s="308" t="s">
        <v>97</v>
      </c>
      <c r="AP63" s="308" t="s">
        <v>97</v>
      </c>
      <c r="AQ63" s="308" t="s">
        <v>97</v>
      </c>
      <c r="AR63" s="308" t="s">
        <v>97</v>
      </c>
      <c r="AS63" s="234">
        <f t="shared" si="41"/>
        <v>0</v>
      </c>
      <c r="AT63" s="234">
        <v>0</v>
      </c>
      <c r="AU63" s="234">
        <v>0</v>
      </c>
      <c r="AV63" s="234">
        <v>0</v>
      </c>
      <c r="AW63" s="234">
        <v>0</v>
      </c>
      <c r="AX63" s="308" t="s">
        <v>97</v>
      </c>
      <c r="AY63" s="308" t="s">
        <v>97</v>
      </c>
      <c r="AZ63" s="308" t="s">
        <v>97</v>
      </c>
      <c r="BA63" s="308" t="s">
        <v>97</v>
      </c>
      <c r="BB63" s="308" t="s">
        <v>97</v>
      </c>
      <c r="BC63" s="308">
        <v>0</v>
      </c>
      <c r="BD63" s="308">
        <v>0</v>
      </c>
      <c r="BE63" s="308">
        <v>0</v>
      </c>
      <c r="BF63" s="308">
        <v>0</v>
      </c>
      <c r="BG63" s="234">
        <v>0</v>
      </c>
      <c r="BH63" s="308"/>
      <c r="BI63" s="308" t="s">
        <v>97</v>
      </c>
      <c r="BJ63" s="308" t="s">
        <v>97</v>
      </c>
      <c r="BK63" s="308" t="s">
        <v>97</v>
      </c>
      <c r="BL63" s="308" t="s">
        <v>97</v>
      </c>
      <c r="BM63" s="308">
        <f t="shared" si="42"/>
        <v>0.17030000000000001</v>
      </c>
      <c r="BN63" s="308">
        <v>0</v>
      </c>
      <c r="BO63" s="308">
        <v>0</v>
      </c>
      <c r="BP63" s="234">
        <v>0.17030000000000001</v>
      </c>
      <c r="BQ63" s="308">
        <v>0</v>
      </c>
      <c r="BR63" s="308" t="s">
        <v>97</v>
      </c>
      <c r="BS63" s="308" t="s">
        <v>97</v>
      </c>
      <c r="BT63" s="308" t="s">
        <v>97</v>
      </c>
      <c r="BU63" s="308" t="s">
        <v>97</v>
      </c>
      <c r="BV63" s="308" t="s">
        <v>97</v>
      </c>
      <c r="BW63" s="418">
        <f t="shared" si="5"/>
        <v>0.34030000000000005</v>
      </c>
      <c r="BX63" s="418">
        <f t="shared" si="27"/>
        <v>0</v>
      </c>
      <c r="BY63" s="418">
        <f t="shared" si="28"/>
        <v>0</v>
      </c>
      <c r="BZ63" s="418">
        <f t="shared" si="29"/>
        <v>0.17030000000000001</v>
      </c>
      <c r="CA63" s="418" t="s">
        <v>97</v>
      </c>
      <c r="CB63" s="418" t="s">
        <v>97</v>
      </c>
      <c r="CC63" s="418" t="s">
        <v>97</v>
      </c>
      <c r="CD63" s="418" t="s">
        <v>97</v>
      </c>
      <c r="CE63" s="418" t="s">
        <v>97</v>
      </c>
      <c r="CF63" s="418" t="s">
        <v>97</v>
      </c>
      <c r="CG63" s="226"/>
    </row>
    <row r="64" spans="1:85" s="457" customFormat="1">
      <c r="A64" s="235" t="s">
        <v>191</v>
      </c>
      <c r="B64" s="236" t="s">
        <v>192</v>
      </c>
      <c r="C64" s="487" t="s">
        <v>97</v>
      </c>
      <c r="D64" s="942" t="s">
        <v>97</v>
      </c>
      <c r="E64" s="487" t="s">
        <v>97</v>
      </c>
      <c r="F64" s="487" t="s">
        <v>97</v>
      </c>
      <c r="G64" s="417" t="s">
        <v>97</v>
      </c>
      <c r="H64" s="417" t="s">
        <v>97</v>
      </c>
      <c r="I64" s="516">
        <f>I65+I66+I67+I68+I69+I70</f>
        <v>8.6750000000000007</v>
      </c>
      <c r="J64" s="487" t="s">
        <v>97</v>
      </c>
      <c r="K64" s="417" t="s">
        <v>97</v>
      </c>
      <c r="L64" s="417" t="s">
        <v>97</v>
      </c>
      <c r="M64" s="487" t="s">
        <v>97</v>
      </c>
      <c r="N64" s="516">
        <v>0</v>
      </c>
      <c r="O64" s="516">
        <v>0</v>
      </c>
      <c r="P64" s="516">
        <f>P65+P66+P67+P68+P69+P70</f>
        <v>8.6750000000000007</v>
      </c>
      <c r="Q64" s="516">
        <f>Q65+Q66+Q67+Q68+Q69+Q70</f>
        <v>8.6750000000000007</v>
      </c>
      <c r="R64" s="418" t="s">
        <v>97</v>
      </c>
      <c r="S64" s="418" t="s">
        <v>97</v>
      </c>
      <c r="T64" s="516">
        <f>T65+T66+T67+T68+T69+T70</f>
        <v>8.6750000000000007</v>
      </c>
      <c r="U64" s="418" t="s">
        <v>97</v>
      </c>
      <c r="V64" s="516">
        <f>V65+V66+V67+V68+V69+V70</f>
        <v>8.6750000000000007</v>
      </c>
      <c r="W64" s="516">
        <f>W65+W66+W67+W68+W69+W70</f>
        <v>8.6750000000000007</v>
      </c>
      <c r="X64" s="418" t="s">
        <v>97</v>
      </c>
      <c r="Y64" s="418">
        <f t="shared" ref="Y64:Y68" si="43">AB64</f>
        <v>1.75</v>
      </c>
      <c r="Z64" s="516">
        <v>0</v>
      </c>
      <c r="AA64" s="516">
        <v>0</v>
      </c>
      <c r="AB64" s="516">
        <f>SUM(AB65:AB66)</f>
        <v>1.75</v>
      </c>
      <c r="AC64" s="516">
        <v>0</v>
      </c>
      <c r="AD64" s="418" t="s">
        <v>97</v>
      </c>
      <c r="AE64" s="418" t="s">
        <v>97</v>
      </c>
      <c r="AF64" s="418" t="s">
        <v>97</v>
      </c>
      <c r="AG64" s="418" t="s">
        <v>97</v>
      </c>
      <c r="AH64" s="418" t="s">
        <v>97</v>
      </c>
      <c r="AI64" s="516">
        <f t="shared" ref="AI64:AI68" si="44">AL64</f>
        <v>4.33</v>
      </c>
      <c r="AJ64" s="516">
        <v>0</v>
      </c>
      <c r="AK64" s="516">
        <v>0</v>
      </c>
      <c r="AL64" s="516">
        <f>AL65+AL66+AL67+AL68+AL69+AL70</f>
        <v>4.33</v>
      </c>
      <c r="AM64" s="516">
        <v>0</v>
      </c>
      <c r="AN64" s="418" t="s">
        <v>97</v>
      </c>
      <c r="AO64" s="418" t="s">
        <v>97</v>
      </c>
      <c r="AP64" s="418" t="s">
        <v>97</v>
      </c>
      <c r="AQ64" s="418" t="s">
        <v>97</v>
      </c>
      <c r="AR64" s="418" t="s">
        <v>97</v>
      </c>
      <c r="AS64" s="516">
        <f t="shared" si="37"/>
        <v>1.5</v>
      </c>
      <c r="AT64" s="516">
        <v>0</v>
      </c>
      <c r="AU64" s="516">
        <f t="shared" ref="AU64" si="45">AU69</f>
        <v>0</v>
      </c>
      <c r="AV64" s="516">
        <f>AV69</f>
        <v>1.5</v>
      </c>
      <c r="AW64" s="516">
        <v>0</v>
      </c>
      <c r="AX64" s="418" t="s">
        <v>97</v>
      </c>
      <c r="AY64" s="418" t="s">
        <v>97</v>
      </c>
      <c r="AZ64" s="418" t="s">
        <v>97</v>
      </c>
      <c r="BA64" s="418" t="s">
        <v>97</v>
      </c>
      <c r="BB64" s="418" t="s">
        <v>97</v>
      </c>
      <c r="BC64" s="516">
        <f>BF64</f>
        <v>0</v>
      </c>
      <c r="BD64" s="516">
        <v>0</v>
      </c>
      <c r="BE64" s="516">
        <v>0</v>
      </c>
      <c r="BF64" s="516">
        <f>SUM(BF65:BF66)</f>
        <v>0</v>
      </c>
      <c r="BG64" s="516">
        <v>0</v>
      </c>
      <c r="BH64" s="418" t="s">
        <v>97</v>
      </c>
      <c r="BI64" s="418" t="s">
        <v>97</v>
      </c>
      <c r="BJ64" s="418" t="s">
        <v>97</v>
      </c>
      <c r="BK64" s="418" t="s">
        <v>97</v>
      </c>
      <c r="BL64" s="418" t="s">
        <v>97</v>
      </c>
      <c r="BM64" s="418">
        <f>BP64</f>
        <v>1.095</v>
      </c>
      <c r="BN64" s="418">
        <v>0</v>
      </c>
      <c r="BO64" s="418">
        <v>0</v>
      </c>
      <c r="BP64" s="418">
        <f>BP70</f>
        <v>1.095</v>
      </c>
      <c r="BQ64" s="418">
        <v>0</v>
      </c>
      <c r="BR64" s="418" t="s">
        <v>97</v>
      </c>
      <c r="BS64" s="418" t="s">
        <v>97</v>
      </c>
      <c r="BT64" s="418" t="s">
        <v>97</v>
      </c>
      <c r="BU64" s="418" t="s">
        <v>97</v>
      </c>
      <c r="BV64" s="418" t="s">
        <v>97</v>
      </c>
      <c r="BW64" s="418">
        <f t="shared" si="5"/>
        <v>8.6750000000000007</v>
      </c>
      <c r="BX64" s="418">
        <f t="shared" si="27"/>
        <v>0</v>
      </c>
      <c r="BY64" s="418">
        <f t="shared" si="28"/>
        <v>0</v>
      </c>
      <c r="BZ64" s="418">
        <f t="shared" si="29"/>
        <v>8.6750000000000007</v>
      </c>
      <c r="CA64" s="418" t="s">
        <v>97</v>
      </c>
      <c r="CB64" s="418" t="s">
        <v>97</v>
      </c>
      <c r="CC64" s="418" t="s">
        <v>97</v>
      </c>
      <c r="CD64" s="418" t="s">
        <v>97</v>
      </c>
      <c r="CE64" s="418" t="s">
        <v>97</v>
      </c>
      <c r="CF64" s="418" t="s">
        <v>97</v>
      </c>
      <c r="CG64" s="419" t="s">
        <v>97</v>
      </c>
    </row>
    <row r="65" spans="1:85" s="289" customFormat="1" ht="16.5" customHeight="1">
      <c r="A65" s="231" t="s">
        <v>636</v>
      </c>
      <c r="B65" s="239" t="s">
        <v>934</v>
      </c>
      <c r="C65" s="217" t="s">
        <v>1001</v>
      </c>
      <c r="D65" s="389" t="s">
        <v>806</v>
      </c>
      <c r="E65" s="230">
        <v>2020</v>
      </c>
      <c r="F65" s="230">
        <v>2020</v>
      </c>
      <c r="G65" s="233" t="s">
        <v>97</v>
      </c>
      <c r="H65" s="233" t="s">
        <v>97</v>
      </c>
      <c r="I65" s="234">
        <v>0.75</v>
      </c>
      <c r="J65" s="372">
        <v>43497</v>
      </c>
      <c r="K65" s="233" t="s">
        <v>97</v>
      </c>
      <c r="L65" s="233" t="s">
        <v>97</v>
      </c>
      <c r="M65" s="502" t="s">
        <v>97</v>
      </c>
      <c r="N65" s="234">
        <v>0</v>
      </c>
      <c r="O65" s="234">
        <v>0</v>
      </c>
      <c r="P65" s="234">
        <v>0.75</v>
      </c>
      <c r="Q65" s="234">
        <v>0.75</v>
      </c>
      <c r="R65" s="308" t="s">
        <v>97</v>
      </c>
      <c r="S65" s="308" t="s">
        <v>97</v>
      </c>
      <c r="T65" s="234">
        <v>0.75</v>
      </c>
      <c r="U65" s="308" t="s">
        <v>97</v>
      </c>
      <c r="V65" s="234">
        <v>0.75</v>
      </c>
      <c r="W65" s="234">
        <v>0.75</v>
      </c>
      <c r="X65" s="308" t="s">
        <v>97</v>
      </c>
      <c r="Y65" s="234">
        <f t="shared" si="43"/>
        <v>0.75</v>
      </c>
      <c r="Z65" s="234">
        <v>0</v>
      </c>
      <c r="AA65" s="234">
        <v>0</v>
      </c>
      <c r="AB65" s="234">
        <v>0.75</v>
      </c>
      <c r="AC65" s="234">
        <v>0</v>
      </c>
      <c r="AD65" s="308" t="s">
        <v>97</v>
      </c>
      <c r="AE65" s="308" t="s">
        <v>97</v>
      </c>
      <c r="AF65" s="308" t="s">
        <v>97</v>
      </c>
      <c r="AG65" s="308" t="s">
        <v>97</v>
      </c>
      <c r="AH65" s="308" t="s">
        <v>97</v>
      </c>
      <c r="AI65" s="234">
        <f t="shared" si="44"/>
        <v>0</v>
      </c>
      <c r="AJ65" s="234">
        <v>0</v>
      </c>
      <c r="AK65" s="234">
        <v>0</v>
      </c>
      <c r="AL65" s="234">
        <v>0</v>
      </c>
      <c r="AM65" s="234">
        <v>0</v>
      </c>
      <c r="AN65" s="308" t="s">
        <v>97</v>
      </c>
      <c r="AO65" s="308" t="s">
        <v>97</v>
      </c>
      <c r="AP65" s="308" t="s">
        <v>97</v>
      </c>
      <c r="AQ65" s="308" t="s">
        <v>97</v>
      </c>
      <c r="AR65" s="308" t="s">
        <v>97</v>
      </c>
      <c r="AS65" s="234">
        <f t="shared" si="37"/>
        <v>0</v>
      </c>
      <c r="AT65" s="234">
        <v>0</v>
      </c>
      <c r="AU65" s="234">
        <v>0</v>
      </c>
      <c r="AV65" s="234">
        <v>0</v>
      </c>
      <c r="AW65" s="234">
        <v>0</v>
      </c>
      <c r="AX65" s="308" t="s">
        <v>97</v>
      </c>
      <c r="AY65" s="308" t="s">
        <v>97</v>
      </c>
      <c r="AZ65" s="308" t="s">
        <v>97</v>
      </c>
      <c r="BA65" s="308" t="s">
        <v>97</v>
      </c>
      <c r="BB65" s="308" t="s">
        <v>97</v>
      </c>
      <c r="BC65" s="234">
        <f>BF65</f>
        <v>0</v>
      </c>
      <c r="BD65" s="234">
        <v>0</v>
      </c>
      <c r="BE65" s="234">
        <v>0</v>
      </c>
      <c r="BF65" s="234">
        <v>0</v>
      </c>
      <c r="BG65" s="234">
        <v>0</v>
      </c>
      <c r="BH65" s="308" t="s">
        <v>97</v>
      </c>
      <c r="BI65" s="308" t="s">
        <v>97</v>
      </c>
      <c r="BJ65" s="308" t="s">
        <v>97</v>
      </c>
      <c r="BK65" s="308" t="s">
        <v>97</v>
      </c>
      <c r="BL65" s="308" t="s">
        <v>97</v>
      </c>
      <c r="BM65" s="308">
        <v>0</v>
      </c>
      <c r="BN65" s="308">
        <v>0</v>
      </c>
      <c r="BO65" s="308">
        <v>0</v>
      </c>
      <c r="BP65" s="308">
        <v>0</v>
      </c>
      <c r="BQ65" s="308">
        <v>0</v>
      </c>
      <c r="BR65" s="308" t="s">
        <v>97</v>
      </c>
      <c r="BS65" s="308" t="s">
        <v>97</v>
      </c>
      <c r="BT65" s="308" t="s">
        <v>97</v>
      </c>
      <c r="BU65" s="308" t="s">
        <v>97</v>
      </c>
      <c r="BV65" s="308" t="s">
        <v>97</v>
      </c>
      <c r="BW65" s="418">
        <f t="shared" si="5"/>
        <v>0.75</v>
      </c>
      <c r="BX65" s="418">
        <f t="shared" si="27"/>
        <v>0</v>
      </c>
      <c r="BY65" s="418">
        <f t="shared" si="28"/>
        <v>0</v>
      </c>
      <c r="BZ65" s="418">
        <f t="shared" si="29"/>
        <v>0.75</v>
      </c>
      <c r="CA65" s="418" t="s">
        <v>97</v>
      </c>
      <c r="CB65" s="418" t="s">
        <v>97</v>
      </c>
      <c r="CC65" s="418" t="s">
        <v>97</v>
      </c>
      <c r="CD65" s="418" t="s">
        <v>97</v>
      </c>
      <c r="CE65" s="418" t="s">
        <v>97</v>
      </c>
      <c r="CF65" s="418" t="s">
        <v>97</v>
      </c>
      <c r="CG65" s="226" t="s">
        <v>97</v>
      </c>
    </row>
    <row r="66" spans="1:85" s="289" customFormat="1">
      <c r="A66" s="388" t="s">
        <v>637</v>
      </c>
      <c r="B66" s="386" t="s">
        <v>877</v>
      </c>
      <c r="C66" s="217" t="s">
        <v>1002</v>
      </c>
      <c r="D66" s="497" t="s">
        <v>806</v>
      </c>
      <c r="E66" s="498">
        <v>2020</v>
      </c>
      <c r="F66" s="498">
        <v>2020</v>
      </c>
      <c r="G66" s="233" t="s">
        <v>97</v>
      </c>
      <c r="H66" s="502" t="s">
        <v>97</v>
      </c>
      <c r="I66" s="499">
        <v>1</v>
      </c>
      <c r="J66" s="372">
        <v>43497</v>
      </c>
      <c r="K66" s="233" t="s">
        <v>97</v>
      </c>
      <c r="L66" s="233" t="s">
        <v>97</v>
      </c>
      <c r="M66" s="502" t="s">
        <v>97</v>
      </c>
      <c r="N66" s="499">
        <v>0</v>
      </c>
      <c r="O66" s="499">
        <v>0</v>
      </c>
      <c r="P66" s="499">
        <v>1</v>
      </c>
      <c r="Q66" s="499">
        <v>1</v>
      </c>
      <c r="R66" s="308" t="s">
        <v>97</v>
      </c>
      <c r="S66" s="308" t="s">
        <v>97</v>
      </c>
      <c r="T66" s="499">
        <v>1</v>
      </c>
      <c r="U66" s="308" t="s">
        <v>97</v>
      </c>
      <c r="V66" s="499">
        <v>1</v>
      </c>
      <c r="W66" s="499">
        <v>1</v>
      </c>
      <c r="X66" s="308" t="s">
        <v>97</v>
      </c>
      <c r="Y66" s="499">
        <f t="shared" si="43"/>
        <v>1</v>
      </c>
      <c r="Z66" s="499">
        <v>0</v>
      </c>
      <c r="AA66" s="499">
        <v>0</v>
      </c>
      <c r="AB66" s="499">
        <v>1</v>
      </c>
      <c r="AC66" s="499">
        <v>0</v>
      </c>
      <c r="AD66" s="308" t="s">
        <v>97</v>
      </c>
      <c r="AE66" s="308" t="s">
        <v>97</v>
      </c>
      <c r="AF66" s="308" t="s">
        <v>97</v>
      </c>
      <c r="AG66" s="308" t="s">
        <v>97</v>
      </c>
      <c r="AH66" s="308" t="s">
        <v>97</v>
      </c>
      <c r="AI66" s="234">
        <f t="shared" si="44"/>
        <v>0</v>
      </c>
      <c r="AJ66" s="234">
        <v>0</v>
      </c>
      <c r="AK66" s="234">
        <v>0</v>
      </c>
      <c r="AL66" s="234">
        <v>0</v>
      </c>
      <c r="AM66" s="234">
        <v>0</v>
      </c>
      <c r="AN66" s="308" t="s">
        <v>97</v>
      </c>
      <c r="AO66" s="308" t="s">
        <v>97</v>
      </c>
      <c r="AP66" s="308" t="s">
        <v>97</v>
      </c>
      <c r="AQ66" s="308" t="s">
        <v>97</v>
      </c>
      <c r="AR66" s="308" t="s">
        <v>97</v>
      </c>
      <c r="AS66" s="234">
        <f t="shared" si="37"/>
        <v>0</v>
      </c>
      <c r="AT66" s="234">
        <v>0</v>
      </c>
      <c r="AU66" s="499">
        <v>0</v>
      </c>
      <c r="AV66" s="499">
        <v>0</v>
      </c>
      <c r="AW66" s="234">
        <v>0</v>
      </c>
      <c r="AX66" s="308" t="s">
        <v>97</v>
      </c>
      <c r="AY66" s="308" t="s">
        <v>97</v>
      </c>
      <c r="AZ66" s="308" t="s">
        <v>97</v>
      </c>
      <c r="BA66" s="308" t="s">
        <v>97</v>
      </c>
      <c r="BB66" s="308" t="s">
        <v>97</v>
      </c>
      <c r="BC66" s="234">
        <f t="shared" ref="BC66:BC70" si="46">BF66</f>
        <v>0</v>
      </c>
      <c r="BD66" s="234">
        <v>0</v>
      </c>
      <c r="BE66" s="234">
        <v>0</v>
      </c>
      <c r="BF66" s="234">
        <v>0</v>
      </c>
      <c r="BG66" s="234">
        <v>0</v>
      </c>
      <c r="BH66" s="308" t="s">
        <v>97</v>
      </c>
      <c r="BI66" s="308" t="s">
        <v>97</v>
      </c>
      <c r="BJ66" s="308" t="s">
        <v>97</v>
      </c>
      <c r="BK66" s="308" t="s">
        <v>97</v>
      </c>
      <c r="BL66" s="308" t="s">
        <v>97</v>
      </c>
      <c r="BM66" s="308">
        <v>0</v>
      </c>
      <c r="BN66" s="308">
        <v>0</v>
      </c>
      <c r="BO66" s="308">
        <v>0</v>
      </c>
      <c r="BP66" s="308">
        <v>0</v>
      </c>
      <c r="BQ66" s="308">
        <v>0</v>
      </c>
      <c r="BR66" s="308" t="s">
        <v>97</v>
      </c>
      <c r="BS66" s="308" t="s">
        <v>97</v>
      </c>
      <c r="BT66" s="308" t="s">
        <v>97</v>
      </c>
      <c r="BU66" s="308" t="s">
        <v>97</v>
      </c>
      <c r="BV66" s="308" t="s">
        <v>97</v>
      </c>
      <c r="BW66" s="418">
        <f t="shared" si="5"/>
        <v>1</v>
      </c>
      <c r="BX66" s="418">
        <f t="shared" si="27"/>
        <v>0</v>
      </c>
      <c r="BY66" s="418">
        <f t="shared" si="28"/>
        <v>0</v>
      </c>
      <c r="BZ66" s="418">
        <f t="shared" si="29"/>
        <v>1</v>
      </c>
      <c r="CA66" s="418" t="s">
        <v>97</v>
      </c>
      <c r="CB66" s="418" t="s">
        <v>97</v>
      </c>
      <c r="CC66" s="418" t="s">
        <v>97</v>
      </c>
      <c r="CD66" s="418" t="s">
        <v>97</v>
      </c>
      <c r="CE66" s="418" t="s">
        <v>97</v>
      </c>
      <c r="CF66" s="418" t="s">
        <v>97</v>
      </c>
      <c r="CG66" s="226" t="s">
        <v>97</v>
      </c>
    </row>
    <row r="67" spans="1:85" s="289" customFormat="1">
      <c r="A67" s="388" t="s">
        <v>873</v>
      </c>
      <c r="B67" s="239" t="s">
        <v>934</v>
      </c>
      <c r="C67" s="217" t="s">
        <v>1007</v>
      </c>
      <c r="D67" s="497" t="s">
        <v>806</v>
      </c>
      <c r="E67" s="490">
        <v>2021</v>
      </c>
      <c r="F67" s="490">
        <v>2021</v>
      </c>
      <c r="G67" s="233" t="s">
        <v>97</v>
      </c>
      <c r="H67" s="502" t="s">
        <v>97</v>
      </c>
      <c r="I67" s="234">
        <v>0.75</v>
      </c>
      <c r="J67" s="372">
        <v>43497</v>
      </c>
      <c r="K67" s="233" t="s">
        <v>97</v>
      </c>
      <c r="L67" s="233" t="s">
        <v>97</v>
      </c>
      <c r="M67" s="502" t="s">
        <v>97</v>
      </c>
      <c r="N67" s="234">
        <v>0</v>
      </c>
      <c r="O67" s="234">
        <v>0</v>
      </c>
      <c r="P67" s="234">
        <v>0.75</v>
      </c>
      <c r="Q67" s="234">
        <v>0.75</v>
      </c>
      <c r="R67" s="308" t="s">
        <v>97</v>
      </c>
      <c r="S67" s="308" t="s">
        <v>97</v>
      </c>
      <c r="T67" s="234">
        <v>0.75</v>
      </c>
      <c r="U67" s="308" t="s">
        <v>97</v>
      </c>
      <c r="V67" s="234">
        <v>0.75</v>
      </c>
      <c r="W67" s="234">
        <v>0.75</v>
      </c>
      <c r="X67" s="308" t="s">
        <v>97</v>
      </c>
      <c r="Y67" s="234">
        <f t="shared" si="43"/>
        <v>0</v>
      </c>
      <c r="Z67" s="499">
        <v>0</v>
      </c>
      <c r="AA67" s="499">
        <v>0</v>
      </c>
      <c r="AB67" s="234">
        <v>0</v>
      </c>
      <c r="AC67" s="499">
        <v>0</v>
      </c>
      <c r="AD67" s="308" t="s">
        <v>97</v>
      </c>
      <c r="AE67" s="308" t="s">
        <v>97</v>
      </c>
      <c r="AF67" s="308" t="s">
        <v>97</v>
      </c>
      <c r="AG67" s="308" t="s">
        <v>97</v>
      </c>
      <c r="AH67" s="308" t="s">
        <v>97</v>
      </c>
      <c r="AI67" s="234">
        <f t="shared" si="44"/>
        <v>0.75</v>
      </c>
      <c r="AJ67" s="234">
        <v>0</v>
      </c>
      <c r="AK67" s="234">
        <v>0</v>
      </c>
      <c r="AL67" s="234">
        <v>0.75</v>
      </c>
      <c r="AM67" s="234">
        <v>0</v>
      </c>
      <c r="AN67" s="308" t="s">
        <v>97</v>
      </c>
      <c r="AO67" s="308" t="s">
        <v>97</v>
      </c>
      <c r="AP67" s="308" t="s">
        <v>97</v>
      </c>
      <c r="AQ67" s="308" t="s">
        <v>97</v>
      </c>
      <c r="AR67" s="308" t="s">
        <v>97</v>
      </c>
      <c r="AS67" s="234">
        <f t="shared" si="37"/>
        <v>0</v>
      </c>
      <c r="AT67" s="234">
        <v>0</v>
      </c>
      <c r="AU67" s="234">
        <v>0</v>
      </c>
      <c r="AV67" s="234">
        <v>0</v>
      </c>
      <c r="AW67" s="234">
        <v>0</v>
      </c>
      <c r="AX67" s="308" t="s">
        <v>97</v>
      </c>
      <c r="AY67" s="308" t="s">
        <v>97</v>
      </c>
      <c r="AZ67" s="308" t="s">
        <v>97</v>
      </c>
      <c r="BA67" s="308" t="s">
        <v>97</v>
      </c>
      <c r="BB67" s="308" t="s">
        <v>97</v>
      </c>
      <c r="BC67" s="234">
        <f t="shared" si="46"/>
        <v>0</v>
      </c>
      <c r="BD67" s="234">
        <v>0</v>
      </c>
      <c r="BE67" s="234">
        <v>0</v>
      </c>
      <c r="BF67" s="234">
        <v>0</v>
      </c>
      <c r="BG67" s="234">
        <v>0</v>
      </c>
      <c r="BH67" s="308" t="s">
        <v>97</v>
      </c>
      <c r="BI67" s="308" t="s">
        <v>97</v>
      </c>
      <c r="BJ67" s="308" t="s">
        <v>97</v>
      </c>
      <c r="BK67" s="308" t="s">
        <v>97</v>
      </c>
      <c r="BL67" s="308" t="s">
        <v>97</v>
      </c>
      <c r="BM67" s="308">
        <v>0</v>
      </c>
      <c r="BN67" s="308">
        <v>0</v>
      </c>
      <c r="BO67" s="308">
        <v>0</v>
      </c>
      <c r="BP67" s="308">
        <v>0</v>
      </c>
      <c r="BQ67" s="308">
        <v>0</v>
      </c>
      <c r="BR67" s="308" t="s">
        <v>97</v>
      </c>
      <c r="BS67" s="308" t="s">
        <v>97</v>
      </c>
      <c r="BT67" s="308" t="s">
        <v>97</v>
      </c>
      <c r="BU67" s="308" t="s">
        <v>97</v>
      </c>
      <c r="BV67" s="308" t="s">
        <v>97</v>
      </c>
      <c r="BW67" s="418">
        <f t="shared" si="5"/>
        <v>0.75</v>
      </c>
      <c r="BX67" s="418">
        <f t="shared" si="27"/>
        <v>0</v>
      </c>
      <c r="BY67" s="418">
        <f t="shared" si="28"/>
        <v>0</v>
      </c>
      <c r="BZ67" s="418">
        <f t="shared" si="29"/>
        <v>0.75</v>
      </c>
      <c r="CA67" s="418" t="s">
        <v>97</v>
      </c>
      <c r="CB67" s="418" t="s">
        <v>97</v>
      </c>
      <c r="CC67" s="418" t="s">
        <v>97</v>
      </c>
      <c r="CD67" s="418" t="s">
        <v>97</v>
      </c>
      <c r="CE67" s="418" t="s">
        <v>97</v>
      </c>
      <c r="CF67" s="418" t="s">
        <v>97</v>
      </c>
      <c r="CG67" s="226" t="s">
        <v>97</v>
      </c>
    </row>
    <row r="68" spans="1:85" s="289" customFormat="1">
      <c r="A68" s="231" t="s">
        <v>874</v>
      </c>
      <c r="B68" s="239" t="s">
        <v>937</v>
      </c>
      <c r="C68" s="217" t="s">
        <v>1008</v>
      </c>
      <c r="D68" s="389" t="s">
        <v>806</v>
      </c>
      <c r="E68" s="490">
        <v>2021</v>
      </c>
      <c r="F68" s="490">
        <v>2021</v>
      </c>
      <c r="G68" s="233" t="s">
        <v>97</v>
      </c>
      <c r="H68" s="502" t="s">
        <v>97</v>
      </c>
      <c r="I68" s="234">
        <v>3.58</v>
      </c>
      <c r="J68" s="372">
        <v>43497</v>
      </c>
      <c r="K68" s="233" t="s">
        <v>97</v>
      </c>
      <c r="L68" s="233" t="s">
        <v>97</v>
      </c>
      <c r="M68" s="502" t="s">
        <v>97</v>
      </c>
      <c r="N68" s="234">
        <v>0</v>
      </c>
      <c r="O68" s="234">
        <v>0</v>
      </c>
      <c r="P68" s="234">
        <v>3.58</v>
      </c>
      <c r="Q68" s="234">
        <v>3.58</v>
      </c>
      <c r="R68" s="308" t="s">
        <v>97</v>
      </c>
      <c r="S68" s="308" t="s">
        <v>97</v>
      </c>
      <c r="T68" s="234">
        <v>3.58</v>
      </c>
      <c r="U68" s="308" t="s">
        <v>97</v>
      </c>
      <c r="V68" s="234">
        <v>3.58</v>
      </c>
      <c r="W68" s="234">
        <v>3.58</v>
      </c>
      <c r="X68" s="308" t="s">
        <v>97</v>
      </c>
      <c r="Y68" s="234">
        <f t="shared" si="43"/>
        <v>0</v>
      </c>
      <c r="Z68" s="499">
        <v>0</v>
      </c>
      <c r="AA68" s="499">
        <v>0</v>
      </c>
      <c r="AB68" s="234">
        <v>0</v>
      </c>
      <c r="AC68" s="499">
        <v>0</v>
      </c>
      <c r="AD68" s="308" t="s">
        <v>97</v>
      </c>
      <c r="AE68" s="308" t="s">
        <v>97</v>
      </c>
      <c r="AF68" s="308" t="s">
        <v>97</v>
      </c>
      <c r="AG68" s="308" t="s">
        <v>97</v>
      </c>
      <c r="AH68" s="308" t="s">
        <v>97</v>
      </c>
      <c r="AI68" s="234">
        <f t="shared" si="44"/>
        <v>3.58</v>
      </c>
      <c r="AJ68" s="234">
        <v>0</v>
      </c>
      <c r="AK68" s="234">
        <v>0</v>
      </c>
      <c r="AL68" s="234">
        <v>3.58</v>
      </c>
      <c r="AM68" s="234">
        <v>0</v>
      </c>
      <c r="AN68" s="308" t="s">
        <v>97</v>
      </c>
      <c r="AO68" s="308" t="s">
        <v>97</v>
      </c>
      <c r="AP68" s="308" t="s">
        <v>97</v>
      </c>
      <c r="AQ68" s="308" t="s">
        <v>97</v>
      </c>
      <c r="AR68" s="308" t="s">
        <v>97</v>
      </c>
      <c r="AS68" s="234">
        <f t="shared" si="37"/>
        <v>0</v>
      </c>
      <c r="AT68" s="234">
        <v>0</v>
      </c>
      <c r="AU68" s="234">
        <v>0</v>
      </c>
      <c r="AV68" s="234">
        <v>0</v>
      </c>
      <c r="AW68" s="234">
        <v>0</v>
      </c>
      <c r="AX68" s="308" t="s">
        <v>97</v>
      </c>
      <c r="AY68" s="308" t="s">
        <v>97</v>
      </c>
      <c r="AZ68" s="308" t="s">
        <v>97</v>
      </c>
      <c r="BA68" s="308" t="s">
        <v>97</v>
      </c>
      <c r="BB68" s="308" t="s">
        <v>97</v>
      </c>
      <c r="BC68" s="234">
        <f t="shared" si="46"/>
        <v>0</v>
      </c>
      <c r="BD68" s="234">
        <v>0</v>
      </c>
      <c r="BE68" s="234">
        <v>0</v>
      </c>
      <c r="BF68" s="234">
        <v>0</v>
      </c>
      <c r="BG68" s="234">
        <v>0</v>
      </c>
      <c r="BH68" s="308" t="s">
        <v>97</v>
      </c>
      <c r="BI68" s="308" t="s">
        <v>97</v>
      </c>
      <c r="BJ68" s="308" t="s">
        <v>97</v>
      </c>
      <c r="BK68" s="308" t="s">
        <v>97</v>
      </c>
      <c r="BL68" s="308" t="s">
        <v>97</v>
      </c>
      <c r="BM68" s="308">
        <v>0</v>
      </c>
      <c r="BN68" s="308">
        <v>0</v>
      </c>
      <c r="BO68" s="308">
        <v>0</v>
      </c>
      <c r="BP68" s="308">
        <v>0</v>
      </c>
      <c r="BQ68" s="308">
        <v>0</v>
      </c>
      <c r="BR68" s="308" t="s">
        <v>97</v>
      </c>
      <c r="BS68" s="308" t="s">
        <v>97</v>
      </c>
      <c r="BT68" s="308" t="s">
        <v>97</v>
      </c>
      <c r="BU68" s="308" t="s">
        <v>97</v>
      </c>
      <c r="BV68" s="308" t="s">
        <v>97</v>
      </c>
      <c r="BW68" s="418">
        <f t="shared" si="5"/>
        <v>3.58</v>
      </c>
      <c r="BX68" s="418">
        <f t="shared" si="27"/>
        <v>0</v>
      </c>
      <c r="BY68" s="418">
        <f t="shared" si="28"/>
        <v>0</v>
      </c>
      <c r="BZ68" s="418">
        <f t="shared" si="29"/>
        <v>3.58</v>
      </c>
      <c r="CA68" s="418" t="s">
        <v>97</v>
      </c>
      <c r="CB68" s="418" t="s">
        <v>97</v>
      </c>
      <c r="CC68" s="418" t="s">
        <v>97</v>
      </c>
      <c r="CD68" s="418" t="s">
        <v>97</v>
      </c>
      <c r="CE68" s="418" t="s">
        <v>97</v>
      </c>
      <c r="CF68" s="418" t="s">
        <v>97</v>
      </c>
      <c r="CG68" s="226" t="s">
        <v>97</v>
      </c>
    </row>
    <row r="69" spans="1:85" s="289" customFormat="1">
      <c r="A69" s="231" t="s">
        <v>878</v>
      </c>
      <c r="B69" s="239" t="s">
        <v>934</v>
      </c>
      <c r="C69" s="217" t="s">
        <v>1013</v>
      </c>
      <c r="D69" s="389" t="s">
        <v>806</v>
      </c>
      <c r="E69" s="507">
        <v>2022</v>
      </c>
      <c r="F69" s="507">
        <v>2022</v>
      </c>
      <c r="G69" s="233" t="s">
        <v>97</v>
      </c>
      <c r="H69" s="502" t="s">
        <v>97</v>
      </c>
      <c r="I69" s="229">
        <v>1.5</v>
      </c>
      <c r="J69" s="372">
        <v>43497</v>
      </c>
      <c r="K69" s="233" t="s">
        <v>97</v>
      </c>
      <c r="L69" s="233" t="s">
        <v>97</v>
      </c>
      <c r="M69" s="502" t="s">
        <v>97</v>
      </c>
      <c r="N69" s="234">
        <v>0</v>
      </c>
      <c r="O69" s="234">
        <v>0</v>
      </c>
      <c r="P69" s="229">
        <v>1.5</v>
      </c>
      <c r="Q69" s="229">
        <v>1.5</v>
      </c>
      <c r="R69" s="308" t="s">
        <v>97</v>
      </c>
      <c r="S69" s="308" t="s">
        <v>97</v>
      </c>
      <c r="T69" s="229">
        <v>1.5</v>
      </c>
      <c r="U69" s="308" t="s">
        <v>97</v>
      </c>
      <c r="V69" s="229">
        <v>1.5</v>
      </c>
      <c r="W69" s="229">
        <v>1.5</v>
      </c>
      <c r="X69" s="308" t="s">
        <v>97</v>
      </c>
      <c r="Y69" s="229">
        <f>AB69</f>
        <v>0</v>
      </c>
      <c r="Z69" s="499">
        <v>0</v>
      </c>
      <c r="AA69" s="499">
        <v>0</v>
      </c>
      <c r="AB69" s="234">
        <v>0</v>
      </c>
      <c r="AC69" s="499">
        <v>0</v>
      </c>
      <c r="AD69" s="308" t="s">
        <v>97</v>
      </c>
      <c r="AE69" s="308" t="s">
        <v>97</v>
      </c>
      <c r="AF69" s="308" t="s">
        <v>97</v>
      </c>
      <c r="AG69" s="308" t="s">
        <v>97</v>
      </c>
      <c r="AH69" s="308" t="s">
        <v>97</v>
      </c>
      <c r="AI69" s="234">
        <f t="shared" ref="AI69:AI70" si="47">AL69</f>
        <v>0</v>
      </c>
      <c r="AJ69" s="234">
        <v>0</v>
      </c>
      <c r="AK69" s="234">
        <v>0</v>
      </c>
      <c r="AL69" s="234">
        <v>0</v>
      </c>
      <c r="AM69" s="234">
        <v>0</v>
      </c>
      <c r="AN69" s="308" t="s">
        <v>97</v>
      </c>
      <c r="AO69" s="308" t="s">
        <v>97</v>
      </c>
      <c r="AP69" s="308" t="s">
        <v>97</v>
      </c>
      <c r="AQ69" s="308" t="s">
        <v>97</v>
      </c>
      <c r="AR69" s="308" t="s">
        <v>97</v>
      </c>
      <c r="AS69" s="234">
        <f t="shared" si="37"/>
        <v>1.5</v>
      </c>
      <c r="AT69" s="234">
        <v>0</v>
      </c>
      <c r="AU69" s="234">
        <v>0</v>
      </c>
      <c r="AV69" s="229">
        <v>1.5</v>
      </c>
      <c r="AW69" s="234">
        <v>0</v>
      </c>
      <c r="AX69" s="308" t="s">
        <v>97</v>
      </c>
      <c r="AY69" s="308" t="s">
        <v>97</v>
      </c>
      <c r="AZ69" s="308" t="s">
        <v>97</v>
      </c>
      <c r="BA69" s="308" t="s">
        <v>97</v>
      </c>
      <c r="BB69" s="308" t="s">
        <v>97</v>
      </c>
      <c r="BC69" s="234">
        <f t="shared" si="46"/>
        <v>0</v>
      </c>
      <c r="BD69" s="234">
        <v>0</v>
      </c>
      <c r="BE69" s="234">
        <v>0</v>
      </c>
      <c r="BF69" s="234">
        <v>0</v>
      </c>
      <c r="BG69" s="234">
        <v>0</v>
      </c>
      <c r="BH69" s="308" t="s">
        <v>97</v>
      </c>
      <c r="BI69" s="308" t="s">
        <v>97</v>
      </c>
      <c r="BJ69" s="308" t="s">
        <v>97</v>
      </c>
      <c r="BK69" s="308" t="s">
        <v>97</v>
      </c>
      <c r="BL69" s="308" t="s">
        <v>97</v>
      </c>
      <c r="BM69" s="308">
        <v>0</v>
      </c>
      <c r="BN69" s="308">
        <v>0</v>
      </c>
      <c r="BO69" s="308">
        <v>0</v>
      </c>
      <c r="BP69" s="308">
        <v>0</v>
      </c>
      <c r="BQ69" s="308">
        <v>0</v>
      </c>
      <c r="BR69" s="308" t="s">
        <v>97</v>
      </c>
      <c r="BS69" s="308" t="s">
        <v>97</v>
      </c>
      <c r="BT69" s="308" t="s">
        <v>97</v>
      </c>
      <c r="BU69" s="308" t="s">
        <v>97</v>
      </c>
      <c r="BV69" s="308" t="s">
        <v>97</v>
      </c>
      <c r="BW69" s="418">
        <f t="shared" si="5"/>
        <v>1.5</v>
      </c>
      <c r="BX69" s="418">
        <f t="shared" si="27"/>
        <v>0</v>
      </c>
      <c r="BY69" s="418">
        <f t="shared" si="28"/>
        <v>0</v>
      </c>
      <c r="BZ69" s="418">
        <f t="shared" si="29"/>
        <v>1.5</v>
      </c>
      <c r="CA69" s="418" t="s">
        <v>97</v>
      </c>
      <c r="CB69" s="418" t="s">
        <v>97</v>
      </c>
      <c r="CC69" s="418" t="s">
        <v>97</v>
      </c>
      <c r="CD69" s="418" t="s">
        <v>97</v>
      </c>
      <c r="CE69" s="418" t="s">
        <v>97</v>
      </c>
      <c r="CF69" s="418" t="s">
        <v>97</v>
      </c>
      <c r="CG69" s="226" t="s">
        <v>97</v>
      </c>
    </row>
    <row r="70" spans="1:85" s="289" customFormat="1">
      <c r="A70" s="231" t="s">
        <v>879</v>
      </c>
      <c r="B70" s="239" t="s">
        <v>935</v>
      </c>
      <c r="C70" s="217" t="s">
        <v>1024</v>
      </c>
      <c r="D70" s="389" t="s">
        <v>806</v>
      </c>
      <c r="E70" s="507">
        <v>2024</v>
      </c>
      <c r="F70" s="507">
        <v>2024</v>
      </c>
      <c r="G70" s="233" t="s">
        <v>97</v>
      </c>
      <c r="H70" s="502" t="s">
        <v>97</v>
      </c>
      <c r="I70" s="508">
        <v>1.095</v>
      </c>
      <c r="J70" s="500">
        <v>43497</v>
      </c>
      <c r="K70" s="233" t="s">
        <v>97</v>
      </c>
      <c r="L70" s="233" t="s">
        <v>97</v>
      </c>
      <c r="M70" s="502" t="s">
        <v>97</v>
      </c>
      <c r="N70" s="234">
        <v>0</v>
      </c>
      <c r="O70" s="234">
        <v>0</v>
      </c>
      <c r="P70" s="508">
        <v>1.095</v>
      </c>
      <c r="Q70" s="508">
        <v>1.095</v>
      </c>
      <c r="R70" s="308" t="s">
        <v>97</v>
      </c>
      <c r="S70" s="308" t="s">
        <v>97</v>
      </c>
      <c r="T70" s="508">
        <v>1.095</v>
      </c>
      <c r="U70" s="308" t="s">
        <v>97</v>
      </c>
      <c r="V70" s="508">
        <v>1.095</v>
      </c>
      <c r="W70" s="508">
        <v>1.095</v>
      </c>
      <c r="X70" s="308" t="s">
        <v>97</v>
      </c>
      <c r="Y70" s="229">
        <f>AB70</f>
        <v>0</v>
      </c>
      <c r="Z70" s="234">
        <v>0</v>
      </c>
      <c r="AA70" s="234">
        <v>0</v>
      </c>
      <c r="AB70" s="234">
        <v>0</v>
      </c>
      <c r="AC70" s="234">
        <v>0</v>
      </c>
      <c r="AD70" s="308" t="s">
        <v>97</v>
      </c>
      <c r="AE70" s="308" t="s">
        <v>97</v>
      </c>
      <c r="AF70" s="308" t="s">
        <v>97</v>
      </c>
      <c r="AG70" s="308" t="s">
        <v>97</v>
      </c>
      <c r="AH70" s="308" t="s">
        <v>97</v>
      </c>
      <c r="AI70" s="234">
        <f t="shared" si="47"/>
        <v>0</v>
      </c>
      <c r="AJ70" s="234">
        <v>0</v>
      </c>
      <c r="AK70" s="234">
        <v>0</v>
      </c>
      <c r="AL70" s="234">
        <v>0</v>
      </c>
      <c r="AM70" s="234">
        <v>0</v>
      </c>
      <c r="AN70" s="308" t="s">
        <v>97</v>
      </c>
      <c r="AO70" s="308" t="s">
        <v>97</v>
      </c>
      <c r="AP70" s="308" t="s">
        <v>97</v>
      </c>
      <c r="AQ70" s="308" t="s">
        <v>97</v>
      </c>
      <c r="AR70" s="308" t="s">
        <v>97</v>
      </c>
      <c r="AS70" s="234">
        <f t="shared" si="37"/>
        <v>0</v>
      </c>
      <c r="AT70" s="234">
        <v>0</v>
      </c>
      <c r="AU70" s="234">
        <v>0</v>
      </c>
      <c r="AV70" s="229">
        <v>0</v>
      </c>
      <c r="AW70" s="234">
        <v>0</v>
      </c>
      <c r="AX70" s="308" t="s">
        <v>97</v>
      </c>
      <c r="AY70" s="308" t="s">
        <v>97</v>
      </c>
      <c r="AZ70" s="308" t="s">
        <v>97</v>
      </c>
      <c r="BA70" s="308" t="s">
        <v>97</v>
      </c>
      <c r="BB70" s="308" t="s">
        <v>97</v>
      </c>
      <c r="BC70" s="234">
        <f t="shared" si="46"/>
        <v>0</v>
      </c>
      <c r="BD70" s="234">
        <v>0</v>
      </c>
      <c r="BE70" s="234">
        <v>0</v>
      </c>
      <c r="BF70" s="234">
        <v>0</v>
      </c>
      <c r="BG70" s="234">
        <v>0</v>
      </c>
      <c r="BH70" s="308" t="s">
        <v>97</v>
      </c>
      <c r="BI70" s="308" t="s">
        <v>97</v>
      </c>
      <c r="BJ70" s="308" t="s">
        <v>97</v>
      </c>
      <c r="BK70" s="308" t="s">
        <v>97</v>
      </c>
      <c r="BL70" s="308" t="s">
        <v>97</v>
      </c>
      <c r="BM70" s="229">
        <f>BP70</f>
        <v>1.095</v>
      </c>
      <c r="BN70" s="229">
        <v>0</v>
      </c>
      <c r="BO70" s="229">
        <v>0</v>
      </c>
      <c r="BP70" s="229">
        <v>1.095</v>
      </c>
      <c r="BQ70" s="229">
        <v>0</v>
      </c>
      <c r="BR70" s="308" t="s">
        <v>97</v>
      </c>
      <c r="BS70" s="308" t="s">
        <v>97</v>
      </c>
      <c r="BT70" s="308" t="s">
        <v>97</v>
      </c>
      <c r="BU70" s="308" t="s">
        <v>97</v>
      </c>
      <c r="BV70" s="308" t="s">
        <v>97</v>
      </c>
      <c r="BW70" s="418">
        <f t="shared" si="5"/>
        <v>1.095</v>
      </c>
      <c r="BX70" s="418">
        <f t="shared" si="27"/>
        <v>0</v>
      </c>
      <c r="BY70" s="418">
        <f t="shared" si="28"/>
        <v>0</v>
      </c>
      <c r="BZ70" s="418">
        <f t="shared" si="29"/>
        <v>1.095</v>
      </c>
      <c r="CA70" s="418" t="s">
        <v>97</v>
      </c>
      <c r="CB70" s="418" t="s">
        <v>97</v>
      </c>
      <c r="CC70" s="418" t="s">
        <v>97</v>
      </c>
      <c r="CD70" s="418" t="s">
        <v>97</v>
      </c>
      <c r="CE70" s="418" t="s">
        <v>97</v>
      </c>
      <c r="CF70" s="418" t="s">
        <v>97</v>
      </c>
      <c r="CG70" s="226" t="s">
        <v>97</v>
      </c>
    </row>
    <row r="71" spans="1:85" s="289" customFormat="1">
      <c r="A71" s="503"/>
      <c r="L71" s="322"/>
    </row>
    <row r="72" spans="1:85" s="289" customFormat="1">
      <c r="A72" s="503"/>
      <c r="L72" s="322"/>
    </row>
    <row r="73" spans="1:85" s="289" customFormat="1">
      <c r="L73" s="322"/>
    </row>
    <row r="74" spans="1:85" s="289" customFormat="1" ht="18.75">
      <c r="A74" s="974" t="s">
        <v>638</v>
      </c>
      <c r="B74" s="974"/>
      <c r="C74" s="974"/>
      <c r="D74" s="974"/>
      <c r="E74" s="974"/>
      <c r="F74" s="974"/>
      <c r="G74" s="974"/>
      <c r="H74" s="974"/>
      <c r="I74" s="974"/>
      <c r="J74" s="974"/>
      <c r="K74" s="974"/>
      <c r="L74" s="974"/>
      <c r="M74" s="974"/>
      <c r="N74" s="974"/>
      <c r="O74" s="974"/>
      <c r="P74" s="974"/>
      <c r="Q74" s="373"/>
      <c r="R74" s="435"/>
      <c r="S74" s="373"/>
      <c r="T74" s="373"/>
      <c r="U74" s="373"/>
      <c r="BF74" s="322"/>
    </row>
    <row r="75" spans="1:85" s="289" customFormat="1" ht="18.75">
      <c r="A75" s="974" t="s">
        <v>639</v>
      </c>
      <c r="B75" s="974"/>
      <c r="C75" s="974"/>
      <c r="D75" s="974"/>
      <c r="E75" s="974"/>
      <c r="F75" s="974"/>
      <c r="G75" s="974"/>
      <c r="H75" s="974"/>
      <c r="I75" s="974"/>
      <c r="J75" s="974"/>
      <c r="K75" s="974"/>
      <c r="L75" s="974"/>
      <c r="M75" s="974"/>
      <c r="N75" s="974"/>
      <c r="O75" s="974"/>
      <c r="P75" s="974"/>
      <c r="Q75" s="374"/>
      <c r="R75" s="374"/>
      <c r="S75" s="374"/>
      <c r="T75" s="374"/>
      <c r="U75" s="374"/>
      <c r="BF75" s="322"/>
      <c r="BI75" s="322"/>
    </row>
    <row r="76" spans="1:85" ht="18.75">
      <c r="A76" s="974" t="s">
        <v>640</v>
      </c>
      <c r="B76" s="974"/>
      <c r="C76" s="974"/>
      <c r="D76" s="974"/>
      <c r="E76" s="974"/>
      <c r="F76" s="974"/>
      <c r="G76" s="974"/>
      <c r="H76" s="974"/>
      <c r="I76" s="974"/>
      <c r="J76" s="974"/>
      <c r="K76" s="974"/>
      <c r="L76" s="974"/>
      <c r="M76" s="974"/>
      <c r="N76" s="974"/>
      <c r="O76" s="974"/>
      <c r="P76" s="974"/>
      <c r="Q76" s="374"/>
      <c r="R76" s="374"/>
      <c r="S76" s="374"/>
      <c r="T76" s="374"/>
      <c r="U76" s="374"/>
      <c r="AG76" s="140"/>
      <c r="AL76" s="29"/>
      <c r="AM76" s="28"/>
      <c r="AN76" s="28"/>
      <c r="AO76" s="28"/>
      <c r="AP76" s="28"/>
      <c r="AQ76" s="28"/>
      <c r="AR76" s="28"/>
    </row>
    <row r="77" spans="1:85" ht="18.75">
      <c r="A77" s="974" t="s">
        <v>641</v>
      </c>
      <c r="B77" s="974"/>
      <c r="C77" s="974"/>
      <c r="D77" s="974"/>
      <c r="E77" s="974"/>
      <c r="F77" s="974"/>
      <c r="G77" s="974"/>
      <c r="H77" s="974"/>
      <c r="I77" s="974"/>
      <c r="J77" s="974"/>
      <c r="K77" s="974"/>
      <c r="L77" s="974"/>
      <c r="M77" s="974"/>
      <c r="N77" s="974"/>
      <c r="O77" s="974"/>
      <c r="P77" s="974"/>
      <c r="Q77" s="374"/>
      <c r="R77" s="374"/>
      <c r="S77" s="374"/>
      <c r="T77" s="374"/>
      <c r="U77" s="374"/>
      <c r="AL77" s="29"/>
      <c r="AM77" s="28"/>
      <c r="AN77" s="28"/>
      <c r="AO77" s="28"/>
      <c r="AP77" s="28"/>
      <c r="AQ77" s="28"/>
      <c r="AR77" s="28"/>
    </row>
    <row r="78" spans="1:85">
      <c r="AL78" s="29"/>
      <c r="AM78" s="28"/>
      <c r="AN78" s="28"/>
      <c r="AO78" s="28"/>
      <c r="AP78" s="28"/>
      <c r="AQ78" s="28"/>
      <c r="AR78" s="28"/>
    </row>
    <row r="79" spans="1:85">
      <c r="AL79" s="29"/>
      <c r="AM79" s="28"/>
      <c r="AN79" s="28"/>
      <c r="AO79" s="28"/>
      <c r="AP79" s="28"/>
      <c r="AQ79" s="28"/>
      <c r="AR79" s="28"/>
    </row>
    <row r="93" spans="13:16">
      <c r="M93" s="409"/>
      <c r="N93" s="409"/>
      <c r="O93" s="409"/>
      <c r="P93" s="409"/>
    </row>
    <row r="94" spans="13:16">
      <c r="M94" s="409"/>
      <c r="N94" s="409"/>
      <c r="O94" s="409"/>
      <c r="P94" s="409"/>
    </row>
    <row r="95" spans="13:16">
      <c r="M95" s="409"/>
      <c r="N95" s="409"/>
      <c r="O95" s="409"/>
      <c r="P95" s="409"/>
    </row>
    <row r="96" spans="13:16">
      <c r="M96" s="409"/>
      <c r="N96" s="409"/>
      <c r="O96" s="409"/>
      <c r="P96" s="409"/>
    </row>
    <row r="97" spans="13:16">
      <c r="M97" s="409"/>
      <c r="N97" s="409"/>
      <c r="O97" s="409"/>
      <c r="P97" s="409"/>
    </row>
    <row r="98" spans="13:16">
      <c r="M98" s="409"/>
      <c r="N98" s="409"/>
      <c r="O98" s="409"/>
      <c r="P98" s="409"/>
    </row>
    <row r="99" spans="13:16">
      <c r="M99" s="409"/>
      <c r="N99" s="409"/>
      <c r="O99" s="446"/>
      <c r="P99" s="447"/>
    </row>
    <row r="100" spans="13:16">
      <c r="M100" s="409"/>
      <c r="N100" s="409"/>
      <c r="O100" s="988"/>
      <c r="P100" s="409"/>
    </row>
    <row r="101" spans="13:16">
      <c r="M101" s="409"/>
      <c r="N101" s="409"/>
      <c r="O101" s="988"/>
      <c r="P101" s="409"/>
    </row>
    <row r="102" spans="13:16" ht="20.25">
      <c r="M102" s="409"/>
      <c r="N102" s="409"/>
      <c r="O102" s="448"/>
      <c r="P102" s="409"/>
    </row>
    <row r="103" spans="13:16" ht="20.25">
      <c r="M103" s="409"/>
      <c r="N103" s="409"/>
      <c r="O103" s="448"/>
      <c r="P103" s="409"/>
    </row>
    <row r="104" spans="13:16" ht="20.25">
      <c r="M104" s="409"/>
      <c r="N104" s="409"/>
      <c r="O104" s="448"/>
      <c r="P104" s="409"/>
    </row>
    <row r="105" spans="13:16" ht="20.25">
      <c r="M105" s="409"/>
      <c r="N105" s="409"/>
      <c r="O105" s="448"/>
      <c r="P105" s="409"/>
    </row>
    <row r="106" spans="13:16" ht="20.25">
      <c r="M106" s="409"/>
      <c r="N106" s="409"/>
      <c r="O106" s="448"/>
      <c r="P106" s="409"/>
    </row>
    <row r="107" spans="13:16" ht="20.25">
      <c r="M107" s="409"/>
      <c r="N107" s="409"/>
      <c r="O107" s="448"/>
      <c r="P107" s="409"/>
    </row>
    <row r="108" spans="13:16" ht="20.25">
      <c r="M108" s="409"/>
      <c r="N108" s="409"/>
      <c r="O108" s="448"/>
      <c r="P108" s="409"/>
    </row>
    <row r="109" spans="13:16" ht="20.25">
      <c r="M109" s="409"/>
      <c r="N109" s="409"/>
      <c r="O109" s="448"/>
      <c r="P109" s="409"/>
    </row>
    <row r="110" spans="13:16" ht="20.25">
      <c r="M110" s="409"/>
      <c r="N110" s="409"/>
      <c r="O110" s="448"/>
      <c r="P110" s="409"/>
    </row>
    <row r="111" spans="13:16" ht="20.25">
      <c r="M111" s="409"/>
      <c r="N111" s="409"/>
      <c r="O111" s="448"/>
      <c r="P111" s="409"/>
    </row>
    <row r="112" spans="13:16" ht="20.25">
      <c r="M112" s="409"/>
      <c r="N112" s="409"/>
      <c r="O112" s="448"/>
      <c r="P112" s="409"/>
    </row>
    <row r="113" spans="13:16" ht="20.25">
      <c r="M113" s="409"/>
      <c r="N113" s="409"/>
      <c r="O113" s="448"/>
      <c r="P113" s="409"/>
    </row>
    <row r="114" spans="13:16">
      <c r="M114" s="409"/>
      <c r="N114" s="409"/>
      <c r="O114" s="409"/>
      <c r="P114" s="409"/>
    </row>
    <row r="115" spans="13:16">
      <c r="M115" s="409"/>
      <c r="N115" s="409"/>
      <c r="O115" s="409"/>
      <c r="P115" s="409"/>
    </row>
    <row r="116" spans="13:16">
      <c r="M116" s="409"/>
      <c r="N116" s="409"/>
      <c r="O116" s="409"/>
      <c r="P116" s="409"/>
    </row>
    <row r="117" spans="13:16">
      <c r="M117" s="409"/>
      <c r="N117" s="409"/>
      <c r="O117" s="409"/>
      <c r="P117" s="409"/>
    </row>
    <row r="118" spans="13:16">
      <c r="M118" s="409"/>
      <c r="N118" s="409"/>
      <c r="O118" s="409"/>
      <c r="P118" s="409"/>
    </row>
    <row r="119" spans="13:16">
      <c r="M119" s="409"/>
      <c r="N119" s="409"/>
      <c r="O119" s="409"/>
      <c r="P119" s="409"/>
    </row>
    <row r="120" spans="13:16">
      <c r="M120" s="409"/>
      <c r="N120" s="409"/>
      <c r="O120" s="409"/>
      <c r="P120" s="409"/>
    </row>
  </sheetData>
  <sheetProtection selectLockedCells="1" selectUnlockedCells="1"/>
  <mergeCells count="47">
    <mergeCell ref="DI3:DK3"/>
    <mergeCell ref="O100:O101"/>
    <mergeCell ref="A3:AH3"/>
    <mergeCell ref="A13:A15"/>
    <mergeCell ref="B13:B15"/>
    <mergeCell ref="C13:C15"/>
    <mergeCell ref="A10:AH10"/>
    <mergeCell ref="A11:AH11"/>
    <mergeCell ref="A9:AH9"/>
    <mergeCell ref="P13:S13"/>
    <mergeCell ref="T13:U14"/>
    <mergeCell ref="V13:X14"/>
    <mergeCell ref="A4:AH4"/>
    <mergeCell ref="A5:AH5"/>
    <mergeCell ref="A6:AH6"/>
    <mergeCell ref="A7:AH7"/>
    <mergeCell ref="A8:AH8"/>
    <mergeCell ref="CG13:CG15"/>
    <mergeCell ref="H14:J14"/>
    <mergeCell ref="K14:M14"/>
    <mergeCell ref="P14:Q14"/>
    <mergeCell ref="R14:S14"/>
    <mergeCell ref="Y14:AC14"/>
    <mergeCell ref="AD14:AH14"/>
    <mergeCell ref="AI14:AM14"/>
    <mergeCell ref="AN14:AR14"/>
    <mergeCell ref="AS14:AW14"/>
    <mergeCell ref="AI13:AR13"/>
    <mergeCell ref="AS13:CF13"/>
    <mergeCell ref="AX14:BB14"/>
    <mergeCell ref="BC14:BG14"/>
    <mergeCell ref="CB14:CF14"/>
    <mergeCell ref="A77:P77"/>
    <mergeCell ref="A74:P74"/>
    <mergeCell ref="A75:P75"/>
    <mergeCell ref="A76:P76"/>
    <mergeCell ref="D13:D15"/>
    <mergeCell ref="E13:E15"/>
    <mergeCell ref="F13:G14"/>
    <mergeCell ref="H13:M13"/>
    <mergeCell ref="N13:N15"/>
    <mergeCell ref="O13:O15"/>
    <mergeCell ref="BW14:CA14"/>
    <mergeCell ref="Y13:AH13"/>
    <mergeCell ref="BM14:BQ14"/>
    <mergeCell ref="BR14:BV14"/>
    <mergeCell ref="BH14:BL14"/>
  </mergeCells>
  <printOptions horizontalCentered="1"/>
  <pageMargins left="0.11811023622047245" right="0" top="0.35433070866141736" bottom="0.74803149606299213" header="0.31496062992125984" footer="0.51181102362204722"/>
  <pageSetup paperSize="8" scale="45" firstPageNumber="0" orientation="landscape" verticalDpi="300" r:id="rId1"/>
  <headerFooter alignWithMargins="0">
    <oddHeader>&amp;C&amp;P</oddHeader>
  </headerFooter>
  <colBreaks count="1" manualBreakCount="1">
    <brk id="3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pageSetUpPr fitToPage="1"/>
  </sheetPr>
  <dimension ref="A1:IU121"/>
  <sheetViews>
    <sheetView topLeftCell="K1" zoomScale="60" zoomScaleNormal="60" zoomScaleSheetLayoutView="80" workbookViewId="0">
      <selection activeCell="AK18" sqref="AK18"/>
    </sheetView>
  </sheetViews>
  <sheetFormatPr defaultColWidth="9.375" defaultRowHeight="15.75"/>
  <cols>
    <col min="1" max="1" width="9.5" style="289" customWidth="1"/>
    <col min="2" max="2" width="70.875" style="289" customWidth="1"/>
    <col min="3" max="3" width="15.125" style="289" customWidth="1"/>
    <col min="4" max="4" width="7.875" style="289" customWidth="1"/>
    <col min="5" max="5" width="7.5" style="289" customWidth="1"/>
    <col min="6" max="6" width="13.75" style="289" customWidth="1"/>
    <col min="7" max="7" width="15" style="289" customWidth="1"/>
    <col min="8" max="8" width="16.25" style="289" customWidth="1"/>
    <col min="9" max="9" width="14.5" style="289" customWidth="1"/>
    <col min="10" max="10" width="12.875" style="289" customWidth="1"/>
    <col min="11" max="11" width="7.875" style="289" customWidth="1"/>
    <col min="12" max="12" width="7.75" style="289" customWidth="1"/>
    <col min="13" max="13" width="9.125" style="289" customWidth="1"/>
    <col min="14" max="14" width="8.125" style="289" customWidth="1"/>
    <col min="15" max="15" width="7.375" style="289" customWidth="1"/>
    <col min="16" max="16" width="8.375" style="289" customWidth="1"/>
    <col min="17" max="17" width="7.625" style="289" customWidth="1"/>
    <col min="18" max="18" width="8.75" style="289" customWidth="1"/>
    <col min="19" max="20" width="8.875" style="289" customWidth="1"/>
    <col min="21" max="21" width="8" style="289" customWidth="1"/>
    <col min="22" max="22" width="9.125" style="289" customWidth="1"/>
    <col min="23" max="23" width="7.5" style="289" customWidth="1"/>
    <col min="24" max="24" width="9.25" style="289" customWidth="1"/>
    <col min="25" max="25" width="9.75" style="289" customWidth="1"/>
    <col min="26" max="26" width="10.75" style="289" customWidth="1"/>
    <col min="27" max="27" width="10.5" style="289" customWidth="1"/>
    <col min="28" max="29" width="10.625" style="289" customWidth="1"/>
    <col min="30" max="30" width="11.25" style="289" customWidth="1"/>
    <col min="31" max="31" width="10.625" style="289" customWidth="1"/>
    <col min="32" max="32" width="10.25" style="289" customWidth="1"/>
    <col min="33" max="33" width="10.375" style="289" customWidth="1"/>
    <col min="34" max="34" width="10.75" style="289" customWidth="1"/>
    <col min="35" max="35" width="9.125" style="289" customWidth="1"/>
    <col min="36" max="38" width="10.625" style="289" customWidth="1"/>
    <col min="39" max="39" width="11.375" style="289" customWidth="1"/>
    <col min="40" max="40" width="16.75" style="289" customWidth="1"/>
    <col min="41" max="41" width="18.75" style="289" customWidth="1"/>
    <col min="42" max="42" width="10.375" style="289" customWidth="1"/>
    <col min="43" max="43" width="8.125" style="289" customWidth="1"/>
    <col min="44" max="44" width="7" style="289" customWidth="1"/>
    <col min="45" max="45" width="9.375" style="289" customWidth="1"/>
    <col min="46" max="46" width="6.375" style="289" customWidth="1"/>
    <col min="47" max="47" width="7" style="289" customWidth="1"/>
    <col min="48" max="48" width="9.75" style="289" customWidth="1"/>
    <col min="49" max="49" width="7.625" style="289" customWidth="1"/>
    <col min="50" max="56" width="7.5" style="289" customWidth="1"/>
    <col min="57" max="57" width="9" style="289" customWidth="1"/>
    <col min="58" max="58" width="6.375" style="289" customWidth="1"/>
    <col min="59" max="59" width="7.125" style="289" customWidth="1"/>
    <col min="60" max="60" width="10" style="289" customWidth="1"/>
    <col min="61" max="61" width="7" style="289" customWidth="1"/>
    <col min="62" max="62" width="8" style="289" customWidth="1"/>
    <col min="63" max="65" width="9.375" style="289"/>
    <col min="66" max="16384" width="9.375" style="28"/>
  </cols>
  <sheetData>
    <row r="1" spans="1:255">
      <c r="A1" s="287"/>
      <c r="B1" s="287"/>
      <c r="C1" s="287"/>
      <c r="D1" s="287"/>
      <c r="E1" s="287"/>
      <c r="F1" s="287"/>
      <c r="G1" s="287"/>
      <c r="H1" s="287"/>
      <c r="I1" s="287"/>
      <c r="J1" s="287"/>
      <c r="K1" s="287"/>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458" t="s">
        <v>226</v>
      </c>
      <c r="AP1" s="287"/>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c r="A2" s="287"/>
      <c r="B2" s="287"/>
      <c r="C2" s="287"/>
      <c r="D2" s="287"/>
      <c r="E2" s="287"/>
      <c r="F2" s="287"/>
      <c r="G2" s="287"/>
      <c r="H2" s="287"/>
      <c r="I2" s="287"/>
      <c r="J2" s="287"/>
      <c r="K2" s="287"/>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459" t="s">
        <v>1</v>
      </c>
      <c r="AP2" s="287"/>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c r="A3" s="287"/>
      <c r="B3" s="287"/>
      <c r="C3" s="287"/>
      <c r="D3" s="287"/>
      <c r="E3" s="287"/>
      <c r="F3" s="287"/>
      <c r="G3" s="287"/>
      <c r="H3" s="287"/>
      <c r="I3" s="287"/>
      <c r="J3" s="287"/>
      <c r="K3" s="287"/>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7"/>
      <c r="AO3" s="459" t="s">
        <v>2</v>
      </c>
      <c r="AP3" s="287"/>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75">
      <c r="A4" s="995" t="s">
        <v>227</v>
      </c>
      <c r="B4" s="995"/>
      <c r="C4" s="995"/>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c r="AD4" s="995"/>
      <c r="AE4" s="995"/>
      <c r="AF4" s="995"/>
      <c r="AG4" s="995"/>
      <c r="AH4" s="995"/>
      <c r="AI4" s="995"/>
      <c r="AJ4" s="287"/>
      <c r="AK4" s="287"/>
      <c r="AL4" s="287"/>
      <c r="AM4" s="287"/>
      <c r="AN4" s="287"/>
      <c r="AO4" s="287"/>
      <c r="AP4" s="287"/>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8.75">
      <c r="A5" s="449"/>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8.75">
      <c r="A6" s="966" t="s">
        <v>619</v>
      </c>
      <c r="B6" s="966"/>
      <c r="C6" s="966"/>
      <c r="D6" s="966"/>
      <c r="E6" s="966"/>
      <c r="F6" s="966"/>
      <c r="G6" s="966"/>
      <c r="H6" s="966"/>
      <c r="I6" s="966"/>
      <c r="J6" s="966"/>
      <c r="K6" s="966"/>
      <c r="L6" s="966"/>
      <c r="M6" s="966"/>
      <c r="N6" s="966"/>
      <c r="O6" s="966"/>
      <c r="P6" s="966"/>
      <c r="Q6" s="966"/>
      <c r="R6" s="966"/>
      <c r="S6" s="966"/>
      <c r="T6" s="966"/>
      <c r="U6" s="966"/>
      <c r="V6" s="966"/>
      <c r="W6" s="966"/>
      <c r="X6" s="966"/>
      <c r="Y6" s="966"/>
      <c r="Z6" s="966"/>
      <c r="AA6" s="966"/>
      <c r="AB6" s="966"/>
      <c r="AC6" s="966"/>
      <c r="AD6" s="966"/>
      <c r="AE6" s="966"/>
      <c r="AF6" s="966"/>
      <c r="AG6" s="966"/>
      <c r="AH6" s="966"/>
      <c r="AI6" s="966"/>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461"/>
      <c r="BL6" s="461"/>
      <c r="BM6" s="461"/>
      <c r="BN6" s="34"/>
      <c r="BO6" s="34"/>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c r="A7" s="996" t="s">
        <v>4</v>
      </c>
      <c r="B7" s="996"/>
      <c r="C7" s="996"/>
      <c r="D7" s="996"/>
      <c r="E7" s="996"/>
      <c r="F7" s="996"/>
      <c r="G7" s="996"/>
      <c r="H7" s="996"/>
      <c r="I7" s="996"/>
      <c r="J7" s="996"/>
      <c r="K7" s="996"/>
      <c r="L7" s="996"/>
      <c r="M7" s="996"/>
      <c r="N7" s="996"/>
      <c r="O7" s="996"/>
      <c r="P7" s="996"/>
      <c r="Q7" s="996"/>
      <c r="R7" s="996"/>
      <c r="S7" s="996"/>
      <c r="T7" s="996"/>
      <c r="U7" s="996"/>
      <c r="V7" s="996"/>
      <c r="W7" s="996"/>
      <c r="X7" s="996"/>
      <c r="Y7" s="996"/>
      <c r="Z7" s="996"/>
      <c r="AA7" s="996"/>
      <c r="AB7" s="996"/>
      <c r="AC7" s="996"/>
      <c r="AD7" s="996"/>
      <c r="AE7" s="996"/>
      <c r="AF7" s="996"/>
      <c r="AG7" s="996"/>
      <c r="AH7" s="996"/>
      <c r="AI7" s="996"/>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5"/>
      <c r="BO7" s="35"/>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8.75">
      <c r="A8" s="287"/>
      <c r="B8" s="287"/>
      <c r="C8" s="287"/>
      <c r="D8" s="287"/>
      <c r="E8" s="287"/>
      <c r="F8" s="287"/>
      <c r="G8" s="287"/>
      <c r="H8" s="287"/>
      <c r="I8" s="287"/>
      <c r="J8" s="287"/>
      <c r="K8" s="287"/>
      <c r="L8" s="287"/>
      <c r="M8" s="287"/>
      <c r="N8" s="287"/>
      <c r="O8" s="287"/>
      <c r="P8" s="287"/>
      <c r="Q8" s="287"/>
      <c r="R8" s="287"/>
      <c r="S8" s="287"/>
      <c r="T8" s="287"/>
      <c r="U8" s="287"/>
      <c r="V8" s="287"/>
      <c r="W8" s="288"/>
      <c r="X8" s="288"/>
      <c r="Y8" s="287"/>
      <c r="Z8" s="287"/>
      <c r="AA8" s="287"/>
      <c r="AB8" s="288"/>
      <c r="AC8" s="287"/>
      <c r="AD8" s="287"/>
      <c r="AE8" s="287"/>
      <c r="AF8" s="287"/>
      <c r="AG8" s="287"/>
      <c r="AH8" s="462"/>
      <c r="AI8" s="287"/>
      <c r="AJ8" s="288"/>
      <c r="AK8" s="288"/>
      <c r="AL8" s="288"/>
      <c r="AM8" s="288"/>
      <c r="AN8" s="288"/>
      <c r="AO8" s="287"/>
      <c r="AP8" s="287"/>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8.75">
      <c r="A9" s="967" t="s">
        <v>839</v>
      </c>
      <c r="B9" s="967"/>
      <c r="C9" s="967"/>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967"/>
      <c r="AG9" s="967"/>
      <c r="AH9" s="967"/>
      <c r="AI9" s="967"/>
      <c r="AJ9" s="460"/>
      <c r="AK9" s="460"/>
      <c r="AL9" s="460"/>
      <c r="AM9" s="460"/>
      <c r="AN9" s="460"/>
      <c r="AO9" s="460"/>
      <c r="AP9" s="460"/>
      <c r="AQ9" s="460"/>
      <c r="AR9" s="460"/>
      <c r="AS9" s="460"/>
      <c r="AT9" s="460"/>
      <c r="AU9" s="460"/>
      <c r="AV9" s="460"/>
      <c r="AW9" s="460"/>
      <c r="AX9" s="460"/>
      <c r="AY9" s="460"/>
      <c r="AZ9" s="460"/>
      <c r="BA9" s="460"/>
      <c r="BB9" s="460"/>
      <c r="BC9" s="460"/>
      <c r="BD9" s="460"/>
      <c r="BE9" s="460"/>
      <c r="BF9" s="460"/>
      <c r="BG9" s="460"/>
      <c r="BH9" s="460"/>
      <c r="BI9" s="460"/>
      <c r="BJ9" s="460"/>
      <c r="BK9" s="460"/>
      <c r="BL9" s="460"/>
      <c r="BM9" s="288"/>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8.75">
      <c r="A10" s="449"/>
      <c r="B10" s="449"/>
      <c r="C10" s="449"/>
      <c r="D10" s="449"/>
      <c r="E10" s="449"/>
      <c r="F10" s="449"/>
      <c r="G10" s="449"/>
      <c r="H10" s="449"/>
      <c r="I10" s="449"/>
      <c r="J10" s="449"/>
      <c r="K10" s="449"/>
      <c r="L10" s="449"/>
      <c r="M10" s="449"/>
      <c r="N10" s="449"/>
      <c r="O10" s="449"/>
      <c r="P10" s="449"/>
      <c r="Q10" s="449"/>
      <c r="R10" s="449"/>
      <c r="S10" s="449"/>
      <c r="T10" s="449"/>
      <c r="U10" s="449"/>
      <c r="V10" s="463"/>
      <c r="W10" s="449"/>
      <c r="X10" s="463"/>
      <c r="Y10" s="463"/>
      <c r="Z10" s="449"/>
      <c r="AA10" s="449"/>
      <c r="AB10" s="449"/>
      <c r="AC10" s="449"/>
      <c r="AD10" s="449"/>
      <c r="AE10" s="449"/>
      <c r="AF10" s="449"/>
      <c r="AG10" s="449"/>
      <c r="AH10" s="449"/>
      <c r="AI10" s="449"/>
      <c r="AJ10" s="460"/>
      <c r="AK10" s="460"/>
      <c r="AL10" s="460"/>
      <c r="AM10" s="460"/>
      <c r="AN10" s="460"/>
      <c r="AO10" s="460"/>
      <c r="AP10" s="460"/>
      <c r="AQ10" s="460"/>
      <c r="AR10" s="460"/>
      <c r="AS10" s="460"/>
      <c r="AT10" s="460"/>
      <c r="AU10" s="460"/>
      <c r="AV10" s="460"/>
      <c r="AW10" s="460"/>
      <c r="AX10" s="460"/>
      <c r="AY10" s="460"/>
      <c r="AZ10" s="460"/>
      <c r="BA10" s="460"/>
      <c r="BB10" s="460"/>
      <c r="BC10" s="460"/>
      <c r="BD10" s="460"/>
      <c r="BE10" s="460"/>
      <c r="BF10" s="460"/>
      <c r="BG10" s="460"/>
      <c r="BH10" s="460"/>
      <c r="BI10" s="460"/>
      <c r="BJ10" s="460"/>
      <c r="BK10" s="460"/>
      <c r="BL10" s="460"/>
      <c r="BM10" s="288"/>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8.75">
      <c r="A11" s="967"/>
      <c r="B11" s="967"/>
      <c r="C11" s="967"/>
      <c r="D11" s="967"/>
      <c r="E11" s="967"/>
      <c r="F11" s="967"/>
      <c r="G11" s="967"/>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c r="AE11" s="967"/>
      <c r="AF11" s="967"/>
      <c r="AG11" s="967"/>
      <c r="AH11" s="967"/>
      <c r="AI11" s="967"/>
      <c r="AJ11" s="967"/>
      <c r="AK11" s="967"/>
      <c r="AL11" s="967"/>
      <c r="AM11" s="967"/>
      <c r="AN11" s="967"/>
      <c r="AO11" s="967"/>
      <c r="AP11" s="967"/>
      <c r="AQ11" s="967"/>
      <c r="AR11" s="967"/>
      <c r="AS11" s="967"/>
      <c r="AT11" s="967"/>
      <c r="AU11" s="967"/>
      <c r="AV11" s="967"/>
      <c r="AW11" s="967"/>
      <c r="AX11" s="967"/>
      <c r="AY11" s="967"/>
      <c r="AZ11" s="967"/>
      <c r="BA11" s="967"/>
      <c r="BB11" s="378"/>
      <c r="BC11" s="378"/>
      <c r="BD11" s="378"/>
      <c r="BE11" s="378"/>
      <c r="BF11" s="378"/>
      <c r="BG11" s="378"/>
      <c r="BH11" s="378"/>
      <c r="BI11" s="378"/>
      <c r="BJ11" s="378"/>
      <c r="BK11" s="378"/>
      <c r="BL11" s="378"/>
      <c r="BM11" s="378"/>
      <c r="BN11" s="8"/>
      <c r="BO11" s="8"/>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c r="A12" s="968" t="s">
        <v>228</v>
      </c>
      <c r="B12" s="968"/>
      <c r="C12" s="968"/>
      <c r="D12" s="968"/>
      <c r="E12" s="968"/>
      <c r="F12" s="968"/>
      <c r="G12" s="968"/>
      <c r="H12" s="968"/>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5"/>
      <c r="BI12" s="445"/>
      <c r="BJ12" s="445"/>
      <c r="BK12" s="445"/>
      <c r="BL12" s="445"/>
      <c r="BM12" s="445"/>
      <c r="BN12" s="9"/>
      <c r="BO12" s="9"/>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c r="A13" s="1003"/>
      <c r="B13" s="1003"/>
      <c r="C13" s="1003"/>
      <c r="D13" s="1003"/>
      <c r="E13" s="1003"/>
      <c r="F13" s="1003"/>
      <c r="G13" s="1003"/>
      <c r="H13" s="1003"/>
      <c r="I13" s="1003"/>
      <c r="J13" s="1003"/>
      <c r="K13" s="1003"/>
      <c r="L13" s="1003"/>
      <c r="M13" s="1003"/>
      <c r="N13" s="1003"/>
      <c r="O13" s="1003"/>
      <c r="P13" s="1003"/>
      <c r="Q13" s="1003"/>
      <c r="R13" s="1003"/>
      <c r="S13" s="1003"/>
      <c r="T13" s="1003"/>
      <c r="U13" s="1003"/>
      <c r="V13" s="1003"/>
      <c r="W13" s="1003"/>
      <c r="X13" s="1003"/>
      <c r="Y13" s="1003"/>
      <c r="Z13" s="1003"/>
      <c r="AA13" s="1003"/>
      <c r="AB13" s="1003"/>
      <c r="AC13" s="1004"/>
      <c r="AD13" s="1004"/>
      <c r="AE13" s="1004"/>
      <c r="AF13" s="1004"/>
      <c r="AG13" s="1004"/>
      <c r="AH13" s="1004"/>
      <c r="AI13" s="464"/>
      <c r="AJ13" s="288"/>
      <c r="AK13" s="288"/>
      <c r="AL13" s="288"/>
      <c r="AM13" s="288"/>
      <c r="AN13" s="288"/>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8"/>
      <c r="BL13" s="288"/>
      <c r="BM13" s="288"/>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36" customHeight="1">
      <c r="A14" s="997" t="s">
        <v>6</v>
      </c>
      <c r="B14" s="997" t="s">
        <v>7</v>
      </c>
      <c r="C14" s="997" t="s">
        <v>8</v>
      </c>
      <c r="D14" s="998" t="s">
        <v>229</v>
      </c>
      <c r="E14" s="998" t="s">
        <v>201</v>
      </c>
      <c r="F14" s="997" t="s">
        <v>230</v>
      </c>
      <c r="G14" s="997"/>
      <c r="H14" s="997" t="s">
        <v>231</v>
      </c>
      <c r="I14" s="997"/>
      <c r="J14" s="1000" t="s">
        <v>917</v>
      </c>
      <c r="K14" s="997" t="s">
        <v>232</v>
      </c>
      <c r="L14" s="997"/>
      <c r="M14" s="997"/>
      <c r="N14" s="997"/>
      <c r="O14" s="997"/>
      <c r="P14" s="997"/>
      <c r="Q14" s="997"/>
      <c r="R14" s="997"/>
      <c r="S14" s="997"/>
      <c r="T14" s="997"/>
      <c r="U14" s="1000" t="s">
        <v>233</v>
      </c>
      <c r="V14" s="1000"/>
      <c r="W14" s="1000"/>
      <c r="X14" s="1000"/>
      <c r="Y14" s="1000"/>
      <c r="Z14" s="1000"/>
      <c r="AA14" s="1000" t="s">
        <v>920</v>
      </c>
      <c r="AB14" s="1002"/>
      <c r="AC14" s="1006" t="s">
        <v>234</v>
      </c>
      <c r="AD14" s="1006"/>
      <c r="AE14" s="1006"/>
      <c r="AF14" s="1006"/>
      <c r="AG14" s="1006"/>
      <c r="AH14" s="1006"/>
      <c r="AI14" s="1006"/>
      <c r="AJ14" s="1006"/>
      <c r="AK14" s="1006"/>
      <c r="AL14" s="1006"/>
      <c r="AM14" s="1001"/>
      <c r="AN14" s="1001"/>
      <c r="AO14" s="1001"/>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8"/>
      <c r="BL14" s="288"/>
      <c r="BM14" s="288"/>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63" customHeight="1">
      <c r="A15" s="997"/>
      <c r="B15" s="997"/>
      <c r="C15" s="997"/>
      <c r="D15" s="998"/>
      <c r="E15" s="998"/>
      <c r="F15" s="997"/>
      <c r="G15" s="997"/>
      <c r="H15" s="997"/>
      <c r="I15" s="997"/>
      <c r="J15" s="1000"/>
      <c r="K15" s="997" t="s">
        <v>236</v>
      </c>
      <c r="L15" s="997"/>
      <c r="M15" s="997"/>
      <c r="N15" s="997"/>
      <c r="O15" s="997"/>
      <c r="P15" s="997" t="s">
        <v>237</v>
      </c>
      <c r="Q15" s="997"/>
      <c r="R15" s="997"/>
      <c r="S15" s="997"/>
      <c r="T15" s="997"/>
      <c r="U15" s="1000" t="s">
        <v>919</v>
      </c>
      <c r="V15" s="1000"/>
      <c r="W15" s="1000" t="s">
        <v>844</v>
      </c>
      <c r="X15" s="1000"/>
      <c r="Y15" s="1000" t="s">
        <v>845</v>
      </c>
      <c r="Z15" s="1000"/>
      <c r="AA15" s="1000"/>
      <c r="AB15" s="1000"/>
      <c r="AC15" s="999" t="s">
        <v>907</v>
      </c>
      <c r="AD15" s="999"/>
      <c r="AE15" s="999" t="s">
        <v>908</v>
      </c>
      <c r="AF15" s="999"/>
      <c r="AG15" s="999" t="s">
        <v>909</v>
      </c>
      <c r="AH15" s="999"/>
      <c r="AI15" s="999" t="s">
        <v>910</v>
      </c>
      <c r="AJ15" s="999"/>
      <c r="AK15" s="999" t="s">
        <v>911</v>
      </c>
      <c r="AL15" s="999"/>
      <c r="AM15" s="1009" t="s">
        <v>239</v>
      </c>
      <c r="AN15" s="1007" t="s">
        <v>240</v>
      </c>
      <c r="AO15" s="1005" t="s">
        <v>235</v>
      </c>
      <c r="AP15" s="287"/>
      <c r="AQ15" s="287"/>
      <c r="AR15" s="288"/>
      <c r="AS15" s="287"/>
      <c r="AT15" s="287"/>
      <c r="AU15" s="287"/>
      <c r="AV15" s="287"/>
      <c r="AW15" s="287"/>
      <c r="AX15" s="287"/>
      <c r="AY15" s="287"/>
      <c r="AZ15" s="287"/>
      <c r="BA15" s="287"/>
      <c r="BB15" s="287"/>
      <c r="BC15" s="287"/>
      <c r="BD15" s="287"/>
      <c r="BE15" s="287"/>
      <c r="BF15" s="287"/>
      <c r="BG15" s="287"/>
      <c r="BH15" s="287"/>
      <c r="BI15" s="287"/>
      <c r="BJ15" s="287"/>
      <c r="BK15" s="288"/>
      <c r="BL15" s="288"/>
      <c r="BM15" s="288"/>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38.75">
      <c r="A16" s="997"/>
      <c r="B16" s="997"/>
      <c r="C16" s="997"/>
      <c r="D16" s="998"/>
      <c r="E16" s="998"/>
      <c r="F16" s="465" t="s">
        <v>236</v>
      </c>
      <c r="G16" s="465" t="s">
        <v>41</v>
      </c>
      <c r="H16" s="465" t="s">
        <v>241</v>
      </c>
      <c r="I16" s="465" t="s">
        <v>41</v>
      </c>
      <c r="J16" s="1000"/>
      <c r="K16" s="439" t="s">
        <v>242</v>
      </c>
      <c r="L16" s="439" t="s">
        <v>243</v>
      </c>
      <c r="M16" s="439" t="s">
        <v>244</v>
      </c>
      <c r="N16" s="466" t="s">
        <v>245</v>
      </c>
      <c r="O16" s="466" t="s">
        <v>246</v>
      </c>
      <c r="P16" s="439" t="s">
        <v>242</v>
      </c>
      <c r="Q16" s="439" t="s">
        <v>243</v>
      </c>
      <c r="R16" s="439" t="s">
        <v>244</v>
      </c>
      <c r="S16" s="466" t="s">
        <v>245</v>
      </c>
      <c r="T16" s="466" t="s">
        <v>246</v>
      </c>
      <c r="U16" s="439" t="s">
        <v>247</v>
      </c>
      <c r="V16" s="439" t="s">
        <v>248</v>
      </c>
      <c r="W16" s="439" t="s">
        <v>247</v>
      </c>
      <c r="X16" s="439" t="s">
        <v>248</v>
      </c>
      <c r="Y16" s="439" t="s">
        <v>247</v>
      </c>
      <c r="Z16" s="439" t="s">
        <v>248</v>
      </c>
      <c r="AA16" s="439" t="s">
        <v>40</v>
      </c>
      <c r="AB16" s="467" t="s">
        <v>237</v>
      </c>
      <c r="AC16" s="467" t="s">
        <v>40</v>
      </c>
      <c r="AD16" s="467" t="s">
        <v>237</v>
      </c>
      <c r="AE16" s="467" t="s">
        <v>40</v>
      </c>
      <c r="AF16" s="467" t="s">
        <v>237</v>
      </c>
      <c r="AG16" s="467" t="s">
        <v>40</v>
      </c>
      <c r="AH16" s="467" t="s">
        <v>237</v>
      </c>
      <c r="AI16" s="467" t="s">
        <v>40</v>
      </c>
      <c r="AJ16" s="467" t="s">
        <v>237</v>
      </c>
      <c r="AK16" s="467" t="s">
        <v>40</v>
      </c>
      <c r="AL16" s="467" t="s">
        <v>237</v>
      </c>
      <c r="AM16" s="1010"/>
      <c r="AN16" s="1008"/>
      <c r="AO16" s="1006"/>
      <c r="AP16" s="287"/>
      <c r="AQ16" s="287"/>
      <c r="AR16" s="288"/>
      <c r="AS16" s="287"/>
      <c r="AT16" s="287"/>
      <c r="AU16" s="287"/>
      <c r="AV16" s="287"/>
      <c r="AW16" s="287"/>
      <c r="AX16" s="287"/>
      <c r="AY16" s="287"/>
      <c r="AZ16" s="287"/>
      <c r="BA16" s="287"/>
      <c r="BB16" s="287"/>
      <c r="BC16" s="287"/>
      <c r="BD16" s="287"/>
      <c r="BE16" s="287"/>
      <c r="BF16" s="287"/>
      <c r="BG16" s="287"/>
      <c r="BH16" s="287"/>
      <c r="BI16" s="287"/>
      <c r="BJ16" s="287"/>
      <c r="BK16" s="288"/>
      <c r="BL16" s="288"/>
      <c r="BM16" s="288"/>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c r="A17" s="440">
        <v>1</v>
      </c>
      <c r="B17" s="440">
        <v>2</v>
      </c>
      <c r="C17" s="440">
        <v>3</v>
      </c>
      <c r="D17" s="440">
        <v>4</v>
      </c>
      <c r="E17" s="440">
        <v>5</v>
      </c>
      <c r="F17" s="440">
        <v>6</v>
      </c>
      <c r="G17" s="440">
        <v>7</v>
      </c>
      <c r="H17" s="440">
        <v>8</v>
      </c>
      <c r="I17" s="440">
        <v>9</v>
      </c>
      <c r="J17" s="440">
        <v>10</v>
      </c>
      <c r="K17" s="440">
        <v>11</v>
      </c>
      <c r="L17" s="440">
        <v>12</v>
      </c>
      <c r="M17" s="440">
        <v>13</v>
      </c>
      <c r="N17" s="440">
        <v>14</v>
      </c>
      <c r="O17" s="440">
        <v>15</v>
      </c>
      <c r="P17" s="440">
        <v>16</v>
      </c>
      <c r="Q17" s="440">
        <v>17</v>
      </c>
      <c r="R17" s="440">
        <v>18</v>
      </c>
      <c r="S17" s="440">
        <v>19</v>
      </c>
      <c r="T17" s="440">
        <v>20</v>
      </c>
      <c r="U17" s="440">
        <v>21</v>
      </c>
      <c r="V17" s="440">
        <v>22</v>
      </c>
      <c r="W17" s="440">
        <v>23</v>
      </c>
      <c r="X17" s="440">
        <v>24</v>
      </c>
      <c r="Y17" s="440">
        <v>25</v>
      </c>
      <c r="Z17" s="440">
        <v>26</v>
      </c>
      <c r="AA17" s="440">
        <v>27</v>
      </c>
      <c r="AB17" s="440">
        <v>28</v>
      </c>
      <c r="AC17" s="468" t="s">
        <v>249</v>
      </c>
      <c r="AD17" s="468" t="s">
        <v>250</v>
      </c>
      <c r="AE17" s="468" t="s">
        <v>249</v>
      </c>
      <c r="AF17" s="468" t="s">
        <v>250</v>
      </c>
      <c r="AG17" s="468" t="s">
        <v>249</v>
      </c>
      <c r="AH17" s="468" t="s">
        <v>250</v>
      </c>
      <c r="AI17" s="469" t="s">
        <v>249</v>
      </c>
      <c r="AJ17" s="469" t="s">
        <v>250</v>
      </c>
      <c r="AK17" s="469"/>
      <c r="AL17" s="469"/>
      <c r="AM17" s="440">
        <v>30</v>
      </c>
      <c r="AN17" s="440">
        <v>31</v>
      </c>
      <c r="AO17" s="465">
        <v>32</v>
      </c>
      <c r="AP17" s="287"/>
      <c r="AQ17" s="287"/>
      <c r="AR17" s="288"/>
      <c r="AS17" s="287"/>
      <c r="AT17" s="287"/>
      <c r="AU17" s="287"/>
      <c r="AV17" s="287"/>
      <c r="AW17" s="287"/>
      <c r="AX17" s="287"/>
      <c r="AY17" s="287"/>
      <c r="AZ17" s="287"/>
      <c r="BA17" s="287"/>
      <c r="BB17" s="287"/>
      <c r="BC17" s="287"/>
      <c r="BD17" s="287"/>
      <c r="BE17" s="287"/>
      <c r="BF17" s="287"/>
      <c r="BG17" s="287"/>
      <c r="BH17" s="287"/>
      <c r="BI17" s="287"/>
      <c r="BJ17" s="287"/>
      <c r="BK17" s="288"/>
      <c r="BL17" s="288"/>
      <c r="BM17" s="288"/>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287" customFormat="1">
      <c r="A18" s="242">
        <v>0</v>
      </c>
      <c r="B18" s="243" t="s">
        <v>96</v>
      </c>
      <c r="C18" s="293" t="s">
        <v>97</v>
      </c>
      <c r="D18" s="293" t="s">
        <v>97</v>
      </c>
      <c r="E18" s="293" t="s">
        <v>97</v>
      </c>
      <c r="F18" s="293" t="s">
        <v>97</v>
      </c>
      <c r="G18" s="293" t="s">
        <v>97</v>
      </c>
      <c r="H18" s="294">
        <f>SUM(H19:H24)</f>
        <v>65.812350000000009</v>
      </c>
      <c r="I18" s="294">
        <f t="shared" ref="I18:AG18" si="0">SUM(I19:I24)</f>
        <v>0</v>
      </c>
      <c r="J18" s="294">
        <f t="shared" si="0"/>
        <v>0</v>
      </c>
      <c r="K18" s="294">
        <f t="shared" si="0"/>
        <v>65.812250000000006</v>
      </c>
      <c r="L18" s="294">
        <f>SUM(L19:L24)</f>
        <v>7.1062500000000002</v>
      </c>
      <c r="M18" s="294">
        <f>SUM(M19:M24)</f>
        <v>51.475000000000001</v>
      </c>
      <c r="N18" s="294">
        <f t="shared" si="0"/>
        <v>0</v>
      </c>
      <c r="O18" s="294">
        <f>SUM(O19:O24)</f>
        <v>7.229000000000001</v>
      </c>
      <c r="P18" s="294" t="s">
        <v>97</v>
      </c>
      <c r="Q18" s="294" t="s">
        <v>97</v>
      </c>
      <c r="R18" s="294" t="s">
        <v>97</v>
      </c>
      <c r="S18" s="294" t="s">
        <v>97</v>
      </c>
      <c r="T18" s="294" t="s">
        <v>97</v>
      </c>
      <c r="U18" s="294">
        <f t="shared" ref="U18:V18" si="1">SUM(U19:U24)</f>
        <v>65.812350000000009</v>
      </c>
      <c r="V18" s="294">
        <f t="shared" si="1"/>
        <v>65.812350000000009</v>
      </c>
      <c r="W18" s="294">
        <f t="shared" si="0"/>
        <v>65.812350000000009</v>
      </c>
      <c r="X18" s="294">
        <f t="shared" si="0"/>
        <v>65.812350000000009</v>
      </c>
      <c r="Y18" s="294" t="s">
        <v>97</v>
      </c>
      <c r="Z18" s="294" t="s">
        <v>97</v>
      </c>
      <c r="AA18" s="294">
        <f t="shared" si="0"/>
        <v>0</v>
      </c>
      <c r="AB18" s="294" t="s">
        <v>97</v>
      </c>
      <c r="AC18" s="294">
        <f>SUM(AC19:AC24)</f>
        <v>13.608550000000001</v>
      </c>
      <c r="AD18" s="294" t="s">
        <v>97</v>
      </c>
      <c r="AE18" s="294">
        <f t="shared" si="0"/>
        <v>14.427</v>
      </c>
      <c r="AF18" s="294" t="s">
        <v>97</v>
      </c>
      <c r="AG18" s="294">
        <f t="shared" si="0"/>
        <v>12.516200000000001</v>
      </c>
      <c r="AH18" s="294" t="s">
        <v>97</v>
      </c>
      <c r="AI18" s="294">
        <f>SUM(AI19:AI24)</f>
        <v>12.361800000000002</v>
      </c>
      <c r="AJ18" s="294" t="s">
        <v>97</v>
      </c>
      <c r="AK18" s="294">
        <f>SUM(AK19:AK24)</f>
        <v>12.898199999999999</v>
      </c>
      <c r="AL18" s="294" t="s">
        <v>97</v>
      </c>
      <c r="AM18" s="295">
        <f>AI18+AG18+AC18+AE18+AK18</f>
        <v>65.811750000000004</v>
      </c>
      <c r="AN18" s="295" t="s">
        <v>97</v>
      </c>
      <c r="AO18" s="198" t="s">
        <v>97</v>
      </c>
    </row>
    <row r="19" spans="1:255" s="287" customFormat="1">
      <c r="A19" s="247" t="s">
        <v>98</v>
      </c>
      <c r="B19" s="248" t="s">
        <v>99</v>
      </c>
      <c r="C19" s="198" t="s">
        <v>97</v>
      </c>
      <c r="D19" s="198" t="s">
        <v>97</v>
      </c>
      <c r="E19" s="198" t="s">
        <v>97</v>
      </c>
      <c r="F19" s="198" t="s">
        <v>97</v>
      </c>
      <c r="G19" s="198" t="s">
        <v>97</v>
      </c>
      <c r="H19" s="197">
        <v>0</v>
      </c>
      <c r="I19" s="197" t="s">
        <v>97</v>
      </c>
      <c r="J19" s="197">
        <f t="shared" ref="J19:O19" si="2">J25</f>
        <v>0</v>
      </c>
      <c r="K19" s="540" t="s">
        <v>97</v>
      </c>
      <c r="L19" s="197" t="str">
        <f t="shared" si="2"/>
        <v>нд</v>
      </c>
      <c r="M19" s="197" t="str">
        <f t="shared" si="2"/>
        <v>нд</v>
      </c>
      <c r="N19" s="197" t="str">
        <f t="shared" si="2"/>
        <v>нд</v>
      </c>
      <c r="O19" s="197" t="str">
        <f t="shared" si="2"/>
        <v>нд</v>
      </c>
      <c r="P19" s="197" t="s">
        <v>97</v>
      </c>
      <c r="Q19" s="197" t="s">
        <v>97</v>
      </c>
      <c r="R19" s="197" t="s">
        <v>97</v>
      </c>
      <c r="S19" s="197" t="s">
        <v>97</v>
      </c>
      <c r="T19" s="197" t="s">
        <v>97</v>
      </c>
      <c r="U19" s="197">
        <v>0</v>
      </c>
      <c r="V19" s="197">
        <v>0</v>
      </c>
      <c r="W19" s="197">
        <v>0</v>
      </c>
      <c r="X19" s="197">
        <v>0</v>
      </c>
      <c r="Y19" s="197" t="s">
        <v>97</v>
      </c>
      <c r="Z19" s="141" t="s">
        <v>97</v>
      </c>
      <c r="AA19" s="197">
        <v>0</v>
      </c>
      <c r="AB19" s="197" t="s">
        <v>97</v>
      </c>
      <c r="AC19" s="197">
        <f t="shared" ref="AC19:AL19" si="3">AC25</f>
        <v>0</v>
      </c>
      <c r="AD19" s="197" t="str">
        <f t="shared" si="3"/>
        <v>нд</v>
      </c>
      <c r="AE19" s="197">
        <f t="shared" si="3"/>
        <v>0</v>
      </c>
      <c r="AF19" s="197" t="str">
        <f t="shared" si="3"/>
        <v>нд</v>
      </c>
      <c r="AG19" s="197">
        <f t="shared" si="3"/>
        <v>0</v>
      </c>
      <c r="AH19" s="197" t="str">
        <f t="shared" si="3"/>
        <v>нд</v>
      </c>
      <c r="AI19" s="197">
        <f t="shared" si="3"/>
        <v>0</v>
      </c>
      <c r="AJ19" s="197" t="str">
        <f t="shared" si="3"/>
        <v>нд</v>
      </c>
      <c r="AK19" s="197" t="str">
        <f t="shared" si="3"/>
        <v>нд</v>
      </c>
      <c r="AL19" s="197" t="str">
        <f t="shared" si="3"/>
        <v>нд</v>
      </c>
      <c r="AM19" s="197" t="s">
        <v>97</v>
      </c>
      <c r="AN19" s="197" t="s">
        <v>97</v>
      </c>
      <c r="AO19" s="198" t="s">
        <v>97</v>
      </c>
    </row>
    <row r="20" spans="1:255" s="287" customFormat="1">
      <c r="A20" s="247" t="s">
        <v>100</v>
      </c>
      <c r="B20" s="248" t="s">
        <v>101</v>
      </c>
      <c r="C20" s="198" t="s">
        <v>97</v>
      </c>
      <c r="D20" s="198" t="s">
        <v>97</v>
      </c>
      <c r="E20" s="198" t="s">
        <v>97</v>
      </c>
      <c r="F20" s="198" t="s">
        <v>97</v>
      </c>
      <c r="G20" s="198" t="s">
        <v>97</v>
      </c>
      <c r="H20" s="197">
        <f>H46</f>
        <v>55.709000000000003</v>
      </c>
      <c r="I20" s="197" t="str">
        <f t="shared" ref="I20:AL20" si="4">I46</f>
        <v>нд</v>
      </c>
      <c r="J20" s="197">
        <f t="shared" si="4"/>
        <v>0</v>
      </c>
      <c r="K20" s="197">
        <f t="shared" si="4"/>
        <v>55.7089</v>
      </c>
      <c r="L20" s="197">
        <f t="shared" si="4"/>
        <v>6.2999000000000001</v>
      </c>
      <c r="M20" s="197">
        <f>M46</f>
        <v>49.407000000000004</v>
      </c>
      <c r="N20" s="197">
        <f t="shared" si="4"/>
        <v>0</v>
      </c>
      <c r="O20" s="197">
        <f t="shared" si="4"/>
        <v>0</v>
      </c>
      <c r="P20" s="197" t="s">
        <v>97</v>
      </c>
      <c r="Q20" s="197" t="s">
        <v>97</v>
      </c>
      <c r="R20" s="197" t="s">
        <v>97</v>
      </c>
      <c r="S20" s="197" t="s">
        <v>97</v>
      </c>
      <c r="T20" s="197" t="s">
        <v>97</v>
      </c>
      <c r="U20" s="197">
        <f t="shared" ref="U20:V20" si="5">U46</f>
        <v>55.709000000000003</v>
      </c>
      <c r="V20" s="197">
        <f t="shared" si="5"/>
        <v>55.709000000000003</v>
      </c>
      <c r="W20" s="197">
        <f t="shared" si="4"/>
        <v>55.709000000000003</v>
      </c>
      <c r="X20" s="197">
        <f t="shared" si="4"/>
        <v>55.709000000000003</v>
      </c>
      <c r="Y20" s="197" t="s">
        <v>97</v>
      </c>
      <c r="Z20" s="141" t="s">
        <v>97</v>
      </c>
      <c r="AA20" s="197">
        <f t="shared" si="4"/>
        <v>0</v>
      </c>
      <c r="AB20" s="197" t="str">
        <f t="shared" si="4"/>
        <v>нд</v>
      </c>
      <c r="AC20" s="197">
        <f>AC46</f>
        <v>11.192600000000001</v>
      </c>
      <c r="AD20" s="197" t="str">
        <f t="shared" si="4"/>
        <v>нд</v>
      </c>
      <c r="AE20" s="197">
        <f t="shared" si="4"/>
        <v>10.8195</v>
      </c>
      <c r="AF20" s="197" t="str">
        <f t="shared" si="4"/>
        <v>нд</v>
      </c>
      <c r="AG20" s="197">
        <f t="shared" si="4"/>
        <v>10.615500000000001</v>
      </c>
      <c r="AH20" s="197" t="str">
        <f t="shared" si="4"/>
        <v>нд</v>
      </c>
      <c r="AI20" s="197">
        <f t="shared" si="4"/>
        <v>12.361800000000002</v>
      </c>
      <c r="AJ20" s="197" t="str">
        <f t="shared" si="4"/>
        <v>нд</v>
      </c>
      <c r="AK20" s="197">
        <f t="shared" si="4"/>
        <v>10.7195</v>
      </c>
      <c r="AL20" s="197" t="str">
        <f t="shared" si="4"/>
        <v>нд</v>
      </c>
      <c r="AM20" s="197">
        <f t="shared" ref="AM20:AM82" si="6">AI20+AG20+AC20+AE20+AK20</f>
        <v>55.7089</v>
      </c>
      <c r="AN20" s="197" t="s">
        <v>97</v>
      </c>
      <c r="AO20" s="198" t="s">
        <v>97</v>
      </c>
    </row>
    <row r="21" spans="1:255" s="287" customFormat="1" ht="31.5">
      <c r="A21" s="247" t="s">
        <v>102</v>
      </c>
      <c r="B21" s="248" t="s">
        <v>103</v>
      </c>
      <c r="C21" s="198" t="s">
        <v>97</v>
      </c>
      <c r="D21" s="198" t="s">
        <v>97</v>
      </c>
      <c r="E21" s="198" t="s">
        <v>97</v>
      </c>
      <c r="F21" s="198" t="s">
        <v>97</v>
      </c>
      <c r="G21" s="198" t="s">
        <v>97</v>
      </c>
      <c r="H21" s="197">
        <v>0</v>
      </c>
      <c r="I21" s="197" t="s">
        <v>97</v>
      </c>
      <c r="J21" s="197">
        <f>J99</f>
        <v>0</v>
      </c>
      <c r="K21" s="539" t="s">
        <v>97</v>
      </c>
      <c r="L21" s="197" t="str">
        <f>Q99</f>
        <v>нд</v>
      </c>
      <c r="M21" s="197" t="str">
        <f>R99</f>
        <v>нд</v>
      </c>
      <c r="N21" s="197" t="str">
        <f>S99</f>
        <v>нд</v>
      </c>
      <c r="O21" s="197" t="str">
        <f>S99</f>
        <v>нд</v>
      </c>
      <c r="P21" s="197" t="s">
        <v>97</v>
      </c>
      <c r="Q21" s="197" t="s">
        <v>97</v>
      </c>
      <c r="R21" s="197" t="s">
        <v>97</v>
      </c>
      <c r="S21" s="197" t="s">
        <v>97</v>
      </c>
      <c r="T21" s="197" t="s">
        <v>97</v>
      </c>
      <c r="U21" s="197">
        <v>0</v>
      </c>
      <c r="V21" s="197">
        <v>0</v>
      </c>
      <c r="W21" s="197">
        <v>0</v>
      </c>
      <c r="X21" s="197">
        <v>0</v>
      </c>
      <c r="Y21" s="197" t="s">
        <v>97</v>
      </c>
      <c r="Z21" s="141" t="s">
        <v>97</v>
      </c>
      <c r="AA21" s="197">
        <v>0</v>
      </c>
      <c r="AB21" s="197" t="s">
        <v>97</v>
      </c>
      <c r="AC21" s="197" t="str">
        <f>AD99</f>
        <v>нд</v>
      </c>
      <c r="AD21" s="197" t="s">
        <v>97</v>
      </c>
      <c r="AE21" s="141" t="str">
        <f>AF99</f>
        <v>нд</v>
      </c>
      <c r="AF21" s="197" t="s">
        <v>97</v>
      </c>
      <c r="AG21" s="197" t="str">
        <f>AH99</f>
        <v>нд</v>
      </c>
      <c r="AH21" s="197" t="s">
        <v>97</v>
      </c>
      <c r="AI21" s="141" t="str">
        <f>AJ99</f>
        <v>нд</v>
      </c>
      <c r="AJ21" s="197" t="s">
        <v>97</v>
      </c>
      <c r="AK21" s="141" t="s">
        <v>97</v>
      </c>
      <c r="AL21" s="197" t="s">
        <v>97</v>
      </c>
      <c r="AM21" s="197" t="s">
        <v>97</v>
      </c>
      <c r="AN21" s="197" t="s">
        <v>97</v>
      </c>
      <c r="AO21" s="198" t="s">
        <v>97</v>
      </c>
    </row>
    <row r="22" spans="1:255" s="287" customFormat="1">
      <c r="A22" s="247" t="s">
        <v>104</v>
      </c>
      <c r="B22" s="248" t="s">
        <v>105</v>
      </c>
      <c r="C22" s="198" t="s">
        <v>97</v>
      </c>
      <c r="D22" s="198" t="s">
        <v>97</v>
      </c>
      <c r="E22" s="198" t="s">
        <v>97</v>
      </c>
      <c r="F22" s="198" t="s">
        <v>97</v>
      </c>
      <c r="G22" s="198" t="s">
        <v>97</v>
      </c>
      <c r="H22" s="141">
        <f>H83</f>
        <v>2.8743499999999997</v>
      </c>
      <c r="I22" s="141" t="str">
        <f t="shared" ref="I22:AL22" si="7">I83</f>
        <v>нд</v>
      </c>
      <c r="J22" s="141">
        <f t="shared" si="7"/>
        <v>0</v>
      </c>
      <c r="K22" s="141">
        <f t="shared" si="7"/>
        <v>2.8743499999999997</v>
      </c>
      <c r="L22" s="141">
        <f t="shared" si="7"/>
        <v>0.80635000000000001</v>
      </c>
      <c r="M22" s="141">
        <f t="shared" si="7"/>
        <v>2.0679999999999996</v>
      </c>
      <c r="N22" s="141">
        <f t="shared" si="7"/>
        <v>0</v>
      </c>
      <c r="O22" s="141">
        <f t="shared" si="7"/>
        <v>0</v>
      </c>
      <c r="P22" s="197" t="s">
        <v>97</v>
      </c>
      <c r="Q22" s="197" t="s">
        <v>97</v>
      </c>
      <c r="R22" s="197" t="s">
        <v>97</v>
      </c>
      <c r="S22" s="197" t="s">
        <v>97</v>
      </c>
      <c r="T22" s="197" t="s">
        <v>97</v>
      </c>
      <c r="U22" s="141">
        <f t="shared" ref="U22:V22" si="8">U83</f>
        <v>2.8743499999999997</v>
      </c>
      <c r="V22" s="141">
        <f t="shared" si="8"/>
        <v>2.8743499999999997</v>
      </c>
      <c r="W22" s="141">
        <f t="shared" si="7"/>
        <v>2.8743499999999997</v>
      </c>
      <c r="X22" s="141">
        <f t="shared" si="7"/>
        <v>2.8743499999999997</v>
      </c>
      <c r="Y22" s="197" t="s">
        <v>97</v>
      </c>
      <c r="Z22" s="141" t="s">
        <v>97</v>
      </c>
      <c r="AA22" s="141">
        <f t="shared" si="7"/>
        <v>0</v>
      </c>
      <c r="AB22" s="141" t="str">
        <f t="shared" si="7"/>
        <v>нд</v>
      </c>
      <c r="AC22" s="141">
        <f t="shared" si="7"/>
        <v>0.95794999999999997</v>
      </c>
      <c r="AD22" s="141" t="str">
        <f t="shared" si="7"/>
        <v>нд</v>
      </c>
      <c r="AE22" s="141">
        <f t="shared" si="7"/>
        <v>0</v>
      </c>
      <c r="AF22" s="141" t="str">
        <f t="shared" si="7"/>
        <v>нд</v>
      </c>
      <c r="AG22" s="141">
        <f t="shared" si="7"/>
        <v>0.65069999999999995</v>
      </c>
      <c r="AH22" s="141" t="str">
        <f t="shared" si="7"/>
        <v>нд</v>
      </c>
      <c r="AI22" s="141">
        <f t="shared" si="7"/>
        <v>0</v>
      </c>
      <c r="AJ22" s="141" t="str">
        <f t="shared" si="7"/>
        <v>нд</v>
      </c>
      <c r="AK22" s="141">
        <f t="shared" si="7"/>
        <v>1.2656999999999998</v>
      </c>
      <c r="AL22" s="141" t="str">
        <f t="shared" si="7"/>
        <v>нд</v>
      </c>
      <c r="AM22" s="197">
        <f t="shared" si="6"/>
        <v>2.8743499999999997</v>
      </c>
      <c r="AN22" s="197" t="s">
        <v>97</v>
      </c>
      <c r="AO22" s="198" t="s">
        <v>97</v>
      </c>
    </row>
    <row r="23" spans="1:255" s="287" customFormat="1" ht="31.5">
      <c r="A23" s="247" t="s">
        <v>106</v>
      </c>
      <c r="B23" s="248" t="s">
        <v>107</v>
      </c>
      <c r="C23" s="198" t="s">
        <v>97</v>
      </c>
      <c r="D23" s="198" t="s">
        <v>97</v>
      </c>
      <c r="E23" s="198" t="s">
        <v>97</v>
      </c>
      <c r="F23" s="198" t="s">
        <v>97</v>
      </c>
      <c r="G23" s="198" t="s">
        <v>97</v>
      </c>
      <c r="H23" s="197">
        <f>H111</f>
        <v>0</v>
      </c>
      <c r="I23" s="197" t="s">
        <v>97</v>
      </c>
      <c r="J23" s="197">
        <f>J112</f>
        <v>0</v>
      </c>
      <c r="K23" s="535">
        <f t="shared" ref="K23:K81" si="9">L23+M23+N23+O23</f>
        <v>0</v>
      </c>
      <c r="L23" s="197">
        <f>Q112</f>
        <v>0</v>
      </c>
      <c r="M23" s="197">
        <f>R112</f>
        <v>0</v>
      </c>
      <c r="N23" s="197">
        <f>S112</f>
        <v>0</v>
      </c>
      <c r="O23" s="197">
        <f>S112</f>
        <v>0</v>
      </c>
      <c r="P23" s="197" t="s">
        <v>97</v>
      </c>
      <c r="Q23" s="197" t="s">
        <v>97</v>
      </c>
      <c r="R23" s="197" t="s">
        <v>97</v>
      </c>
      <c r="S23" s="197" t="s">
        <v>97</v>
      </c>
      <c r="T23" s="197" t="s">
        <v>97</v>
      </c>
      <c r="U23" s="197">
        <f>U111</f>
        <v>0</v>
      </c>
      <c r="V23" s="197">
        <f>V111</f>
        <v>0</v>
      </c>
      <c r="W23" s="197">
        <f>W111</f>
        <v>0</v>
      </c>
      <c r="X23" s="197">
        <f>X111</f>
        <v>0</v>
      </c>
      <c r="Y23" s="197" t="s">
        <v>97</v>
      </c>
      <c r="Z23" s="141" t="s">
        <v>97</v>
      </c>
      <c r="AA23" s="197">
        <v>0</v>
      </c>
      <c r="AB23" s="197" t="s">
        <v>97</v>
      </c>
      <c r="AC23" s="197">
        <f>AD112</f>
        <v>0</v>
      </c>
      <c r="AD23" s="197" t="s">
        <v>97</v>
      </c>
      <c r="AE23" s="197">
        <f t="shared" ref="AE23:AK23" si="10">AF112</f>
        <v>0</v>
      </c>
      <c r="AF23" s="197" t="s">
        <v>97</v>
      </c>
      <c r="AG23" s="197">
        <f t="shared" si="10"/>
        <v>0</v>
      </c>
      <c r="AH23" s="197" t="s">
        <v>97</v>
      </c>
      <c r="AI23" s="197">
        <f t="shared" si="10"/>
        <v>0</v>
      </c>
      <c r="AJ23" s="197" t="s">
        <v>97</v>
      </c>
      <c r="AK23" s="197">
        <f t="shared" si="10"/>
        <v>0</v>
      </c>
      <c r="AL23" s="197" t="s">
        <v>97</v>
      </c>
      <c r="AM23" s="197">
        <f t="shared" si="6"/>
        <v>0</v>
      </c>
      <c r="AN23" s="197" t="s">
        <v>97</v>
      </c>
      <c r="AO23" s="198" t="s">
        <v>97</v>
      </c>
    </row>
    <row r="24" spans="1:255" s="311" customFormat="1" ht="25.5" customHeight="1">
      <c r="A24" s="309" t="s">
        <v>108</v>
      </c>
      <c r="B24" s="310" t="s">
        <v>109</v>
      </c>
      <c r="C24" s="303" t="s">
        <v>97</v>
      </c>
      <c r="D24" s="303" t="s">
        <v>97</v>
      </c>
      <c r="E24" s="303" t="s">
        <v>97</v>
      </c>
      <c r="F24" s="303" t="s">
        <v>97</v>
      </c>
      <c r="G24" s="303" t="s">
        <v>97</v>
      </c>
      <c r="H24" s="300">
        <f>H95</f>
        <v>7.229000000000001</v>
      </c>
      <c r="I24" s="300" t="str">
        <f t="shared" ref="I24:AK24" si="11">I95</f>
        <v>нд</v>
      </c>
      <c r="J24" s="300">
        <f t="shared" si="11"/>
        <v>0</v>
      </c>
      <c r="K24" s="300">
        <f>K95</f>
        <v>7.229000000000001</v>
      </c>
      <c r="L24" s="300">
        <f t="shared" si="11"/>
        <v>0</v>
      </c>
      <c r="M24" s="300">
        <f t="shared" si="11"/>
        <v>0</v>
      </c>
      <c r="N24" s="300">
        <f t="shared" si="11"/>
        <v>0</v>
      </c>
      <c r="O24" s="300">
        <f>O95</f>
        <v>7.229000000000001</v>
      </c>
      <c r="P24" s="197" t="s">
        <v>97</v>
      </c>
      <c r="Q24" s="197" t="s">
        <v>97</v>
      </c>
      <c r="R24" s="197" t="s">
        <v>97</v>
      </c>
      <c r="S24" s="197" t="s">
        <v>97</v>
      </c>
      <c r="T24" s="197" t="s">
        <v>97</v>
      </c>
      <c r="U24" s="300">
        <f t="shared" ref="U24:V24" si="12">U95</f>
        <v>7.229000000000001</v>
      </c>
      <c r="V24" s="300">
        <f t="shared" si="12"/>
        <v>7.229000000000001</v>
      </c>
      <c r="W24" s="300">
        <f t="shared" si="11"/>
        <v>7.229000000000001</v>
      </c>
      <c r="X24" s="300">
        <f t="shared" si="11"/>
        <v>7.229000000000001</v>
      </c>
      <c r="Y24" s="197" t="s">
        <v>97</v>
      </c>
      <c r="Z24" s="141" t="s">
        <v>97</v>
      </c>
      <c r="AA24" s="300">
        <f t="shared" si="11"/>
        <v>0</v>
      </c>
      <c r="AB24" s="300" t="str">
        <f t="shared" si="11"/>
        <v>нд</v>
      </c>
      <c r="AC24" s="300">
        <f t="shared" si="11"/>
        <v>1.458</v>
      </c>
      <c r="AD24" s="300" t="str">
        <f>AD95</f>
        <v>нд</v>
      </c>
      <c r="AE24" s="300">
        <f t="shared" si="11"/>
        <v>3.6074999999999999</v>
      </c>
      <c r="AF24" s="300" t="str">
        <f>AF95</f>
        <v>нд</v>
      </c>
      <c r="AG24" s="300">
        <f t="shared" si="11"/>
        <v>1.25</v>
      </c>
      <c r="AH24" s="300" t="str">
        <f>AH95</f>
        <v>нд</v>
      </c>
      <c r="AI24" s="300">
        <f t="shared" si="11"/>
        <v>0</v>
      </c>
      <c r="AJ24" s="300" t="str">
        <f t="shared" si="11"/>
        <v>нд</v>
      </c>
      <c r="AK24" s="300">
        <f t="shared" si="11"/>
        <v>0.91300000000000003</v>
      </c>
      <c r="AL24" s="300" t="str">
        <f t="shared" ref="AL24" si="13">AL95</f>
        <v>нд</v>
      </c>
      <c r="AM24" s="197">
        <f t="shared" si="6"/>
        <v>7.2285000000000004</v>
      </c>
      <c r="AN24" s="197" t="s">
        <v>97</v>
      </c>
      <c r="AO24" s="198" t="s">
        <v>97</v>
      </c>
    </row>
    <row r="25" spans="1:255" s="287" customFormat="1">
      <c r="A25" s="238" t="s">
        <v>110</v>
      </c>
      <c r="B25" s="436" t="s">
        <v>111</v>
      </c>
      <c r="C25" s="198" t="s">
        <v>97</v>
      </c>
      <c r="D25" s="198" t="s">
        <v>97</v>
      </c>
      <c r="E25" s="198" t="s">
        <v>97</v>
      </c>
      <c r="F25" s="198" t="s">
        <v>97</v>
      </c>
      <c r="G25" s="198" t="s">
        <v>97</v>
      </c>
      <c r="H25" s="197">
        <v>0</v>
      </c>
      <c r="I25" s="197" t="s">
        <v>97</v>
      </c>
      <c r="J25" s="197">
        <v>0</v>
      </c>
      <c r="K25" s="538" t="s">
        <v>97</v>
      </c>
      <c r="L25" s="141" t="str">
        <f t="shared" ref="L25:O25" si="14">L26</f>
        <v>нд</v>
      </c>
      <c r="M25" s="141" t="str">
        <f t="shared" si="14"/>
        <v>нд</v>
      </c>
      <c r="N25" s="141" t="str">
        <f t="shared" si="14"/>
        <v>нд</v>
      </c>
      <c r="O25" s="141" t="str">
        <f t="shared" si="14"/>
        <v>нд</v>
      </c>
      <c r="P25" s="197" t="s">
        <v>97</v>
      </c>
      <c r="Q25" s="197" t="s">
        <v>97</v>
      </c>
      <c r="R25" s="197" t="s">
        <v>97</v>
      </c>
      <c r="S25" s="197" t="s">
        <v>97</v>
      </c>
      <c r="T25" s="197" t="s">
        <v>97</v>
      </c>
      <c r="U25" s="197">
        <v>0</v>
      </c>
      <c r="V25" s="197">
        <v>0</v>
      </c>
      <c r="W25" s="197">
        <v>0</v>
      </c>
      <c r="X25" s="197">
        <v>0</v>
      </c>
      <c r="Y25" s="197" t="s">
        <v>97</v>
      </c>
      <c r="Z25" s="141" t="s">
        <v>97</v>
      </c>
      <c r="AA25" s="197">
        <v>0</v>
      </c>
      <c r="AB25" s="197" t="s">
        <v>97</v>
      </c>
      <c r="AC25" s="197">
        <f t="shared" ref="AC25:AI25" si="15">AC26</f>
        <v>0</v>
      </c>
      <c r="AD25" s="197" t="s">
        <v>97</v>
      </c>
      <c r="AE25" s="141">
        <f t="shared" si="15"/>
        <v>0</v>
      </c>
      <c r="AF25" s="197" t="s">
        <v>97</v>
      </c>
      <c r="AG25" s="197">
        <f t="shared" si="15"/>
        <v>0</v>
      </c>
      <c r="AH25" s="197" t="s">
        <v>97</v>
      </c>
      <c r="AI25" s="141">
        <f t="shared" si="15"/>
        <v>0</v>
      </c>
      <c r="AJ25" s="197" t="s">
        <v>97</v>
      </c>
      <c r="AK25" s="141" t="s">
        <v>97</v>
      </c>
      <c r="AL25" s="197" t="s">
        <v>97</v>
      </c>
      <c r="AM25" s="197" t="s">
        <v>97</v>
      </c>
      <c r="AN25" s="197" t="s">
        <v>97</v>
      </c>
      <c r="AO25" s="198" t="s">
        <v>97</v>
      </c>
    </row>
    <row r="26" spans="1:255" s="287" customFormat="1" ht="39.75" customHeight="1">
      <c r="A26" s="238" t="s">
        <v>112</v>
      </c>
      <c r="B26" s="436" t="s">
        <v>113</v>
      </c>
      <c r="C26" s="198" t="s">
        <v>97</v>
      </c>
      <c r="D26" s="198" t="s">
        <v>97</v>
      </c>
      <c r="E26" s="198" t="s">
        <v>97</v>
      </c>
      <c r="F26" s="198" t="s">
        <v>97</v>
      </c>
      <c r="G26" s="198" t="s">
        <v>97</v>
      </c>
      <c r="H26" s="198" t="s">
        <v>97</v>
      </c>
      <c r="I26" s="197" t="s">
        <v>97</v>
      </c>
      <c r="J26" s="197" t="s">
        <v>97</v>
      </c>
      <c r="K26" s="197" t="s">
        <v>97</v>
      </c>
      <c r="L26" s="197" t="s">
        <v>97</v>
      </c>
      <c r="M26" s="197" t="s">
        <v>97</v>
      </c>
      <c r="N26" s="197" t="s">
        <v>97</v>
      </c>
      <c r="O26" s="197" t="s">
        <v>97</v>
      </c>
      <c r="P26" s="197" t="s">
        <v>97</v>
      </c>
      <c r="Q26" s="197" t="s">
        <v>97</v>
      </c>
      <c r="R26" s="197" t="s">
        <v>97</v>
      </c>
      <c r="S26" s="197" t="s">
        <v>97</v>
      </c>
      <c r="T26" s="197" t="s">
        <v>97</v>
      </c>
      <c r="U26" s="198" t="s">
        <v>97</v>
      </c>
      <c r="V26" s="198" t="s">
        <v>97</v>
      </c>
      <c r="W26" s="198" t="s">
        <v>97</v>
      </c>
      <c r="X26" s="198" t="s">
        <v>97</v>
      </c>
      <c r="Y26" s="197" t="s">
        <v>97</v>
      </c>
      <c r="Z26" s="141" t="s">
        <v>97</v>
      </c>
      <c r="AA26" s="197">
        <v>0</v>
      </c>
      <c r="AB26" s="197" t="s">
        <v>97</v>
      </c>
      <c r="AC26" s="197">
        <f t="shared" ref="AC26:AI26" si="16">AC27+AC30+AC31</f>
        <v>0</v>
      </c>
      <c r="AD26" s="197" t="s">
        <v>97</v>
      </c>
      <c r="AE26" s="141">
        <f t="shared" si="16"/>
        <v>0</v>
      </c>
      <c r="AF26" s="197" t="s">
        <v>97</v>
      </c>
      <c r="AG26" s="197">
        <f t="shared" si="16"/>
        <v>0</v>
      </c>
      <c r="AH26" s="197" t="s">
        <v>97</v>
      </c>
      <c r="AI26" s="141">
        <f t="shared" si="16"/>
        <v>0</v>
      </c>
      <c r="AJ26" s="197" t="s">
        <v>97</v>
      </c>
      <c r="AK26" s="141" t="s">
        <v>97</v>
      </c>
      <c r="AL26" s="197" t="s">
        <v>97</v>
      </c>
      <c r="AM26" s="197" t="s">
        <v>97</v>
      </c>
      <c r="AN26" s="197" t="s">
        <v>97</v>
      </c>
      <c r="AO26" s="198" t="s">
        <v>97</v>
      </c>
    </row>
    <row r="27" spans="1:255" s="287" customFormat="1" ht="36.75" hidden="1" customHeight="1">
      <c r="A27" s="238" t="s">
        <v>114</v>
      </c>
      <c r="B27" s="436" t="s">
        <v>115</v>
      </c>
      <c r="C27" s="198" t="s">
        <v>97</v>
      </c>
      <c r="D27" s="198" t="s">
        <v>97</v>
      </c>
      <c r="E27" s="198" t="s">
        <v>97</v>
      </c>
      <c r="F27" s="198" t="s">
        <v>97</v>
      </c>
      <c r="G27" s="198" t="s">
        <v>97</v>
      </c>
      <c r="H27" s="198" t="s">
        <v>97</v>
      </c>
      <c r="I27" s="197" t="s">
        <v>97</v>
      </c>
      <c r="J27" s="197">
        <f>SUM(K27:N27)</f>
        <v>0</v>
      </c>
      <c r="K27" s="504">
        <f t="shared" si="9"/>
        <v>0</v>
      </c>
      <c r="L27" s="141">
        <f t="shared" ref="L27:O27" si="17">L29</f>
        <v>0</v>
      </c>
      <c r="M27" s="141">
        <f>M28</f>
        <v>0</v>
      </c>
      <c r="N27" s="141">
        <f t="shared" si="17"/>
        <v>0</v>
      </c>
      <c r="O27" s="141">
        <f t="shared" si="17"/>
        <v>0</v>
      </c>
      <c r="P27" s="197" t="s">
        <v>97</v>
      </c>
      <c r="Q27" s="197" t="s">
        <v>97</v>
      </c>
      <c r="R27" s="197" t="s">
        <v>97</v>
      </c>
      <c r="S27" s="197" t="s">
        <v>97</v>
      </c>
      <c r="T27" s="197" t="s">
        <v>97</v>
      </c>
      <c r="U27" s="198" t="s">
        <v>97</v>
      </c>
      <c r="V27" s="198" t="s">
        <v>97</v>
      </c>
      <c r="W27" s="198" t="s">
        <v>97</v>
      </c>
      <c r="X27" s="198" t="s">
        <v>97</v>
      </c>
      <c r="Y27" s="197" t="s">
        <v>97</v>
      </c>
      <c r="Z27" s="141" t="s">
        <v>97</v>
      </c>
      <c r="AA27" s="197">
        <v>0</v>
      </c>
      <c r="AB27" s="197" t="s">
        <v>97</v>
      </c>
      <c r="AC27" s="197">
        <f t="shared" ref="AC27:AG27" si="18">AC29</f>
        <v>0</v>
      </c>
      <c r="AD27" s="197" t="s">
        <v>97</v>
      </c>
      <c r="AE27" s="141">
        <f t="shared" si="18"/>
        <v>0</v>
      </c>
      <c r="AF27" s="197" t="s">
        <v>97</v>
      </c>
      <c r="AG27" s="197">
        <f t="shared" si="18"/>
        <v>0</v>
      </c>
      <c r="AH27" s="197" t="s">
        <v>97</v>
      </c>
      <c r="AI27" s="141">
        <f>AI28</f>
        <v>0</v>
      </c>
      <c r="AJ27" s="197" t="s">
        <v>97</v>
      </c>
      <c r="AK27" s="141"/>
      <c r="AL27" s="197" t="s">
        <v>97</v>
      </c>
      <c r="AM27" s="197">
        <f t="shared" si="6"/>
        <v>0</v>
      </c>
      <c r="AN27" s="197" t="s">
        <v>97</v>
      </c>
      <c r="AO27" s="198" t="s">
        <v>97</v>
      </c>
    </row>
    <row r="28" spans="1:255" s="287" customFormat="1" ht="83.25" hidden="1" customHeight="1">
      <c r="A28" s="238" t="s">
        <v>828</v>
      </c>
      <c r="B28" s="436" t="s">
        <v>836</v>
      </c>
      <c r="C28" s="217" t="s">
        <v>838</v>
      </c>
      <c r="D28" s="198" t="s">
        <v>97</v>
      </c>
      <c r="E28" s="198" t="s">
        <v>97</v>
      </c>
      <c r="F28" s="198" t="s">
        <v>97</v>
      </c>
      <c r="G28" s="198" t="s">
        <v>97</v>
      </c>
      <c r="H28" s="198">
        <v>0</v>
      </c>
      <c r="I28" s="197" t="s">
        <v>97</v>
      </c>
      <c r="J28" s="197">
        <v>0</v>
      </c>
      <c r="K28" s="504">
        <f t="shared" si="9"/>
        <v>0</v>
      </c>
      <c r="L28" s="141">
        <v>0</v>
      </c>
      <c r="M28" s="141">
        <v>0</v>
      </c>
      <c r="N28" s="141">
        <v>0</v>
      </c>
      <c r="O28" s="141">
        <v>0</v>
      </c>
      <c r="P28" s="197" t="s">
        <v>97</v>
      </c>
      <c r="Q28" s="197" t="s">
        <v>97</v>
      </c>
      <c r="R28" s="197" t="s">
        <v>97</v>
      </c>
      <c r="S28" s="197" t="s">
        <v>97</v>
      </c>
      <c r="T28" s="197" t="s">
        <v>97</v>
      </c>
      <c r="U28" s="198">
        <v>0</v>
      </c>
      <c r="V28" s="198">
        <v>0</v>
      </c>
      <c r="W28" s="198">
        <v>0</v>
      </c>
      <c r="X28" s="198">
        <v>0</v>
      </c>
      <c r="Y28" s="197" t="s">
        <v>97</v>
      </c>
      <c r="Z28" s="141" t="s">
        <v>97</v>
      </c>
      <c r="AA28" s="197">
        <v>0</v>
      </c>
      <c r="AB28" s="197" t="s">
        <v>97</v>
      </c>
      <c r="AC28" s="197">
        <v>0</v>
      </c>
      <c r="AD28" s="197" t="s">
        <v>97</v>
      </c>
      <c r="AE28" s="141">
        <v>0</v>
      </c>
      <c r="AF28" s="197" t="s">
        <v>97</v>
      </c>
      <c r="AG28" s="197">
        <v>0</v>
      </c>
      <c r="AH28" s="197" t="s">
        <v>97</v>
      </c>
      <c r="AI28" s="141">
        <v>0</v>
      </c>
      <c r="AJ28" s="197" t="s">
        <v>97</v>
      </c>
      <c r="AK28" s="141"/>
      <c r="AL28" s="197" t="s">
        <v>97</v>
      </c>
      <c r="AM28" s="197">
        <f t="shared" si="6"/>
        <v>0</v>
      </c>
      <c r="AN28" s="197" t="s">
        <v>97</v>
      </c>
      <c r="AO28" s="197" t="s">
        <v>97</v>
      </c>
    </row>
    <row r="29" spans="1:255" s="289" customFormat="1" ht="34.5" hidden="1" customHeight="1">
      <c r="A29" s="238" t="s">
        <v>116</v>
      </c>
      <c r="B29" s="436" t="s">
        <v>117</v>
      </c>
      <c r="C29" s="198" t="s">
        <v>97</v>
      </c>
      <c r="D29" s="198" t="s">
        <v>97</v>
      </c>
      <c r="E29" s="198" t="s">
        <v>97</v>
      </c>
      <c r="F29" s="198" t="s">
        <v>97</v>
      </c>
      <c r="G29" s="198" t="s">
        <v>97</v>
      </c>
      <c r="H29" s="198" t="s">
        <v>97</v>
      </c>
      <c r="I29" s="197" t="s">
        <v>97</v>
      </c>
      <c r="J29" s="197">
        <f>SUM(K29:N29)</f>
        <v>0</v>
      </c>
      <c r="K29" s="504">
        <f t="shared" si="9"/>
        <v>0</v>
      </c>
      <c r="L29" s="197">
        <v>0</v>
      </c>
      <c r="M29" s="197">
        <v>0</v>
      </c>
      <c r="N29" s="197">
        <v>0</v>
      </c>
      <c r="O29" s="197">
        <v>0</v>
      </c>
      <c r="P29" s="197" t="s">
        <v>97</v>
      </c>
      <c r="Q29" s="197" t="s">
        <v>97</v>
      </c>
      <c r="R29" s="197" t="s">
        <v>97</v>
      </c>
      <c r="S29" s="197" t="s">
        <v>97</v>
      </c>
      <c r="T29" s="197" t="s">
        <v>97</v>
      </c>
      <c r="U29" s="198" t="s">
        <v>97</v>
      </c>
      <c r="V29" s="198" t="s">
        <v>97</v>
      </c>
      <c r="W29" s="198" t="s">
        <v>97</v>
      </c>
      <c r="X29" s="198" t="s">
        <v>97</v>
      </c>
      <c r="Y29" s="197" t="s">
        <v>97</v>
      </c>
      <c r="Z29" s="141" t="s">
        <v>97</v>
      </c>
      <c r="AA29" s="197">
        <v>0</v>
      </c>
      <c r="AB29" s="197" t="s">
        <v>97</v>
      </c>
      <c r="AC29" s="197">
        <v>0</v>
      </c>
      <c r="AD29" s="197" t="s">
        <v>97</v>
      </c>
      <c r="AE29" s="141">
        <v>0</v>
      </c>
      <c r="AF29" s="197" t="s">
        <v>97</v>
      </c>
      <c r="AG29" s="197">
        <v>0</v>
      </c>
      <c r="AH29" s="197" t="s">
        <v>97</v>
      </c>
      <c r="AI29" s="141">
        <v>0</v>
      </c>
      <c r="AJ29" s="197" t="s">
        <v>97</v>
      </c>
      <c r="AK29" s="141"/>
      <c r="AL29" s="197" t="s">
        <v>97</v>
      </c>
      <c r="AM29" s="197">
        <f t="shared" si="6"/>
        <v>0</v>
      </c>
      <c r="AN29" s="197" t="s">
        <v>97</v>
      </c>
      <c r="AO29" s="198" t="s">
        <v>97</v>
      </c>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8"/>
      <c r="CV29" s="288"/>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8"/>
      <c r="EI29" s="288"/>
      <c r="EJ29" s="288"/>
      <c r="EK29" s="288"/>
      <c r="EL29" s="288"/>
      <c r="EM29" s="288"/>
      <c r="EN29" s="288"/>
      <c r="EO29" s="288"/>
      <c r="EP29" s="288"/>
      <c r="EQ29" s="288"/>
      <c r="ER29" s="288"/>
      <c r="ES29" s="288"/>
      <c r="ET29" s="288"/>
      <c r="EU29" s="288"/>
      <c r="EV29" s="288"/>
      <c r="EW29" s="288"/>
      <c r="EX29" s="288"/>
      <c r="EY29" s="288"/>
      <c r="EZ29" s="288"/>
      <c r="FA29" s="288"/>
      <c r="FB29" s="288"/>
      <c r="FC29" s="288"/>
      <c r="FD29" s="288"/>
      <c r="FE29" s="288"/>
      <c r="FF29" s="288"/>
      <c r="FG29" s="288"/>
      <c r="FH29" s="288"/>
      <c r="FI29" s="288"/>
      <c r="FJ29" s="288"/>
      <c r="FK29" s="288"/>
      <c r="FL29" s="288"/>
      <c r="FM29" s="288"/>
      <c r="FN29" s="288"/>
      <c r="FO29" s="288"/>
      <c r="FP29" s="288"/>
      <c r="FQ29" s="288"/>
      <c r="FR29" s="288"/>
      <c r="FS29" s="288"/>
      <c r="FT29" s="288"/>
      <c r="FU29" s="288"/>
      <c r="FV29" s="288"/>
      <c r="FW29" s="288"/>
      <c r="FX29" s="288"/>
      <c r="FY29" s="288"/>
      <c r="FZ29" s="288"/>
      <c r="GA29" s="288"/>
      <c r="GB29" s="288"/>
      <c r="GC29" s="288"/>
      <c r="GD29" s="288"/>
      <c r="GE29" s="288"/>
      <c r="GF29" s="288"/>
      <c r="GG29" s="288"/>
      <c r="GH29" s="288"/>
      <c r="GI29" s="288"/>
      <c r="GJ29" s="288"/>
      <c r="GK29" s="288"/>
      <c r="GL29" s="288"/>
      <c r="GM29" s="288"/>
      <c r="GN29" s="288"/>
      <c r="GO29" s="288"/>
      <c r="GP29" s="288"/>
      <c r="GQ29" s="288"/>
      <c r="GR29" s="288"/>
      <c r="GS29" s="288"/>
      <c r="GT29" s="288"/>
      <c r="GU29" s="288"/>
      <c r="GV29" s="288"/>
      <c r="GW29" s="288"/>
      <c r="GX29" s="288"/>
      <c r="GY29" s="288"/>
      <c r="GZ29" s="288"/>
      <c r="HA29" s="288"/>
      <c r="HB29" s="288"/>
      <c r="HC29" s="288"/>
      <c r="HD29" s="288"/>
      <c r="HE29" s="288"/>
      <c r="HF29" s="288"/>
      <c r="HG29" s="288"/>
      <c r="HH29" s="288"/>
      <c r="HI29" s="288"/>
      <c r="HJ29" s="288"/>
      <c r="HK29" s="288"/>
      <c r="HL29" s="288"/>
      <c r="HM29" s="288"/>
      <c r="HN29" s="288"/>
      <c r="HO29" s="288"/>
      <c r="HP29" s="288"/>
      <c r="HQ29" s="288"/>
      <c r="HR29" s="288"/>
      <c r="HS29" s="288"/>
      <c r="HT29" s="288"/>
      <c r="HU29" s="288"/>
      <c r="HV29" s="288"/>
      <c r="HW29" s="288"/>
      <c r="HX29" s="288"/>
      <c r="HY29" s="288"/>
      <c r="HZ29" s="288"/>
      <c r="IA29" s="288"/>
      <c r="IB29" s="288"/>
      <c r="IC29" s="288"/>
      <c r="ID29" s="288"/>
      <c r="IE29" s="288"/>
      <c r="IF29" s="288"/>
      <c r="IG29" s="288"/>
      <c r="IH29" s="288"/>
      <c r="II29" s="288"/>
      <c r="IJ29" s="288"/>
      <c r="IK29" s="288"/>
      <c r="IL29" s="288"/>
      <c r="IM29" s="288"/>
      <c r="IN29" s="288"/>
      <c r="IO29" s="288"/>
      <c r="IP29" s="288"/>
      <c r="IQ29" s="288"/>
      <c r="IR29" s="288"/>
      <c r="IS29" s="288"/>
      <c r="IT29" s="288"/>
      <c r="IU29" s="288"/>
    </row>
    <row r="30" spans="1:255" s="289" customFormat="1" ht="34.5" hidden="1" customHeight="1">
      <c r="A30" s="238" t="s">
        <v>118</v>
      </c>
      <c r="B30" s="436" t="s">
        <v>119</v>
      </c>
      <c r="C30" s="198" t="s">
        <v>97</v>
      </c>
      <c r="D30" s="198" t="s">
        <v>97</v>
      </c>
      <c r="E30" s="198" t="s">
        <v>97</v>
      </c>
      <c r="F30" s="198" t="s">
        <v>97</v>
      </c>
      <c r="G30" s="198" t="s">
        <v>97</v>
      </c>
      <c r="H30" s="198" t="s">
        <v>97</v>
      </c>
      <c r="I30" s="197" t="s">
        <v>97</v>
      </c>
      <c r="J30" s="197">
        <f>SUM(K30:N30)</f>
        <v>0</v>
      </c>
      <c r="K30" s="504">
        <f t="shared" si="9"/>
        <v>0</v>
      </c>
      <c r="L30" s="197">
        <v>0</v>
      </c>
      <c r="M30" s="197">
        <v>0</v>
      </c>
      <c r="N30" s="197">
        <v>0</v>
      </c>
      <c r="O30" s="197">
        <v>0</v>
      </c>
      <c r="P30" s="197" t="s">
        <v>97</v>
      </c>
      <c r="Q30" s="197" t="s">
        <v>97</v>
      </c>
      <c r="R30" s="197" t="s">
        <v>97</v>
      </c>
      <c r="S30" s="197" t="s">
        <v>97</v>
      </c>
      <c r="T30" s="197" t="s">
        <v>97</v>
      </c>
      <c r="U30" s="198" t="s">
        <v>97</v>
      </c>
      <c r="V30" s="198" t="s">
        <v>97</v>
      </c>
      <c r="W30" s="198" t="s">
        <v>97</v>
      </c>
      <c r="X30" s="198" t="s">
        <v>97</v>
      </c>
      <c r="Y30" s="197" t="s">
        <v>97</v>
      </c>
      <c r="Z30" s="141" t="s">
        <v>97</v>
      </c>
      <c r="AA30" s="197">
        <v>0</v>
      </c>
      <c r="AB30" s="197" t="s">
        <v>97</v>
      </c>
      <c r="AC30" s="197">
        <v>0</v>
      </c>
      <c r="AD30" s="197" t="s">
        <v>97</v>
      </c>
      <c r="AE30" s="141">
        <v>0</v>
      </c>
      <c r="AF30" s="197" t="s">
        <v>97</v>
      </c>
      <c r="AG30" s="197">
        <v>0</v>
      </c>
      <c r="AH30" s="197" t="s">
        <v>97</v>
      </c>
      <c r="AI30" s="141">
        <v>0</v>
      </c>
      <c r="AJ30" s="197" t="s">
        <v>97</v>
      </c>
      <c r="AK30" s="141"/>
      <c r="AL30" s="197" t="s">
        <v>97</v>
      </c>
      <c r="AM30" s="197">
        <f t="shared" si="6"/>
        <v>0</v>
      </c>
      <c r="AN30" s="197" t="s">
        <v>97</v>
      </c>
      <c r="AO30" s="198" t="s">
        <v>97</v>
      </c>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c r="DI30" s="288"/>
      <c r="DJ30" s="288"/>
      <c r="DK30" s="288"/>
      <c r="DL30" s="288"/>
      <c r="DM30" s="288"/>
      <c r="DN30" s="288"/>
      <c r="DO30" s="288"/>
      <c r="DP30" s="288"/>
      <c r="DQ30" s="288"/>
      <c r="DR30" s="288"/>
      <c r="DS30" s="288"/>
      <c r="DT30" s="288"/>
      <c r="DU30" s="288"/>
      <c r="DV30" s="288"/>
      <c r="DW30" s="288"/>
      <c r="DX30" s="288"/>
      <c r="DY30" s="288"/>
      <c r="DZ30" s="288"/>
      <c r="EA30" s="288"/>
      <c r="EB30" s="288"/>
      <c r="EC30" s="288"/>
      <c r="ED30" s="288"/>
      <c r="EE30" s="288"/>
      <c r="EF30" s="288"/>
      <c r="EG30" s="288"/>
      <c r="EH30" s="288"/>
      <c r="EI30" s="288"/>
      <c r="EJ30" s="288"/>
      <c r="EK30" s="288"/>
      <c r="EL30" s="288"/>
      <c r="EM30" s="288"/>
      <c r="EN30" s="288"/>
      <c r="EO30" s="288"/>
      <c r="EP30" s="288"/>
      <c r="EQ30" s="288"/>
      <c r="ER30" s="288"/>
      <c r="ES30" s="288"/>
      <c r="ET30" s="288"/>
      <c r="EU30" s="288"/>
      <c r="EV30" s="288"/>
      <c r="EW30" s="288"/>
      <c r="EX30" s="288"/>
      <c r="EY30" s="288"/>
      <c r="EZ30" s="288"/>
      <c r="FA30" s="288"/>
      <c r="FB30" s="288"/>
      <c r="FC30" s="288"/>
      <c r="FD30" s="288"/>
      <c r="FE30" s="288"/>
      <c r="FF30" s="288"/>
      <c r="FG30" s="288"/>
      <c r="FH30" s="288"/>
      <c r="FI30" s="288"/>
      <c r="FJ30" s="288"/>
      <c r="FK30" s="288"/>
      <c r="FL30" s="288"/>
      <c r="FM30" s="288"/>
      <c r="FN30" s="288"/>
      <c r="FO30" s="288"/>
      <c r="FP30" s="288"/>
      <c r="FQ30" s="288"/>
      <c r="FR30" s="288"/>
      <c r="FS30" s="288"/>
      <c r="FT30" s="288"/>
      <c r="FU30" s="288"/>
      <c r="FV30" s="288"/>
      <c r="FW30" s="288"/>
      <c r="FX30" s="288"/>
      <c r="FY30" s="288"/>
      <c r="FZ30" s="288"/>
      <c r="GA30" s="288"/>
      <c r="GB30" s="288"/>
      <c r="GC30" s="288"/>
      <c r="GD30" s="288"/>
      <c r="GE30" s="288"/>
      <c r="GF30" s="288"/>
      <c r="GG30" s="288"/>
      <c r="GH30" s="288"/>
      <c r="GI30" s="288"/>
      <c r="GJ30" s="288"/>
      <c r="GK30" s="288"/>
      <c r="GL30" s="288"/>
      <c r="GM30" s="288"/>
      <c r="GN30" s="288"/>
      <c r="GO30" s="288"/>
      <c r="GP30" s="288"/>
      <c r="GQ30" s="288"/>
      <c r="GR30" s="288"/>
      <c r="GS30" s="288"/>
      <c r="GT30" s="288"/>
      <c r="GU30" s="288"/>
      <c r="GV30" s="288"/>
      <c r="GW30" s="288"/>
      <c r="GX30" s="288"/>
      <c r="GY30" s="288"/>
      <c r="GZ30" s="288"/>
      <c r="HA30" s="288"/>
      <c r="HB30" s="288"/>
      <c r="HC30" s="288"/>
      <c r="HD30" s="288"/>
      <c r="HE30" s="288"/>
      <c r="HF30" s="288"/>
      <c r="HG30" s="288"/>
      <c r="HH30" s="288"/>
      <c r="HI30" s="288"/>
      <c r="HJ30" s="288"/>
      <c r="HK30" s="288"/>
      <c r="HL30" s="288"/>
      <c r="HM30" s="288"/>
      <c r="HN30" s="288"/>
      <c r="HO30" s="288"/>
      <c r="HP30" s="288"/>
      <c r="HQ30" s="288"/>
      <c r="HR30" s="288"/>
      <c r="HS30" s="288"/>
      <c r="HT30" s="288"/>
      <c r="HU30" s="288"/>
      <c r="HV30" s="288"/>
      <c r="HW30" s="288"/>
      <c r="HX30" s="288"/>
      <c r="HY30" s="288"/>
      <c r="HZ30" s="288"/>
      <c r="IA30" s="288"/>
      <c r="IB30" s="288"/>
      <c r="IC30" s="288"/>
      <c r="ID30" s="288"/>
      <c r="IE30" s="288"/>
      <c r="IF30" s="288"/>
      <c r="IG30" s="288"/>
      <c r="IH30" s="288"/>
      <c r="II30" s="288"/>
      <c r="IJ30" s="288"/>
      <c r="IK30" s="288"/>
      <c r="IL30" s="288"/>
      <c r="IM30" s="288"/>
      <c r="IN30" s="288"/>
      <c r="IO30" s="288"/>
      <c r="IP30" s="288"/>
      <c r="IQ30" s="288"/>
      <c r="IR30" s="288"/>
      <c r="IS30" s="288"/>
      <c r="IT30" s="288"/>
      <c r="IU30" s="288"/>
    </row>
    <row r="31" spans="1:255" s="289" customFormat="1" ht="34.5" hidden="1" customHeight="1">
      <c r="A31" s="238" t="s">
        <v>120</v>
      </c>
      <c r="B31" s="436" t="s">
        <v>121</v>
      </c>
      <c r="C31" s="198" t="s">
        <v>97</v>
      </c>
      <c r="D31" s="198" t="s">
        <v>97</v>
      </c>
      <c r="E31" s="198" t="s">
        <v>97</v>
      </c>
      <c r="F31" s="198" t="s">
        <v>97</v>
      </c>
      <c r="G31" s="198" t="s">
        <v>97</v>
      </c>
      <c r="H31" s="198" t="s">
        <v>97</v>
      </c>
      <c r="I31" s="197" t="s">
        <v>97</v>
      </c>
      <c r="J31" s="197">
        <v>0</v>
      </c>
      <c r="K31" s="504">
        <f t="shared" si="9"/>
        <v>0</v>
      </c>
      <c r="L31" s="197">
        <v>0</v>
      </c>
      <c r="M31" s="197">
        <v>0</v>
      </c>
      <c r="N31" s="197">
        <v>0</v>
      </c>
      <c r="O31" s="197">
        <v>0</v>
      </c>
      <c r="P31" s="197" t="s">
        <v>97</v>
      </c>
      <c r="Q31" s="197" t="s">
        <v>97</v>
      </c>
      <c r="R31" s="197" t="s">
        <v>97</v>
      </c>
      <c r="S31" s="197" t="s">
        <v>97</v>
      </c>
      <c r="T31" s="197" t="s">
        <v>97</v>
      </c>
      <c r="U31" s="198" t="s">
        <v>97</v>
      </c>
      <c r="V31" s="198" t="s">
        <v>97</v>
      </c>
      <c r="W31" s="198" t="s">
        <v>97</v>
      </c>
      <c r="X31" s="198" t="s">
        <v>97</v>
      </c>
      <c r="Y31" s="197" t="s">
        <v>97</v>
      </c>
      <c r="Z31" s="141" t="s">
        <v>97</v>
      </c>
      <c r="AA31" s="197">
        <v>0</v>
      </c>
      <c r="AB31" s="197" t="s">
        <v>97</v>
      </c>
      <c r="AC31" s="197">
        <v>0</v>
      </c>
      <c r="AD31" s="197" t="s">
        <v>97</v>
      </c>
      <c r="AE31" s="141">
        <v>0</v>
      </c>
      <c r="AF31" s="197" t="s">
        <v>97</v>
      </c>
      <c r="AG31" s="197">
        <v>0</v>
      </c>
      <c r="AH31" s="197" t="s">
        <v>97</v>
      </c>
      <c r="AI31" s="141">
        <v>0</v>
      </c>
      <c r="AJ31" s="197" t="s">
        <v>97</v>
      </c>
      <c r="AK31" s="141"/>
      <c r="AL31" s="197" t="s">
        <v>97</v>
      </c>
      <c r="AM31" s="197">
        <f t="shared" si="6"/>
        <v>0</v>
      </c>
      <c r="AN31" s="197" t="s">
        <v>97</v>
      </c>
      <c r="AO31" s="198" t="s">
        <v>97</v>
      </c>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288"/>
      <c r="CY31" s="288"/>
      <c r="CZ31" s="288"/>
      <c r="DA31" s="288"/>
      <c r="DB31" s="288"/>
      <c r="DC31" s="288"/>
      <c r="DD31" s="288"/>
      <c r="DE31" s="288"/>
      <c r="DF31" s="288"/>
      <c r="DG31" s="288"/>
      <c r="DH31" s="288"/>
      <c r="DI31" s="288"/>
      <c r="DJ31" s="288"/>
      <c r="DK31" s="288"/>
      <c r="DL31" s="288"/>
      <c r="DM31" s="288"/>
      <c r="DN31" s="288"/>
      <c r="DO31" s="288"/>
      <c r="DP31" s="288"/>
      <c r="DQ31" s="288"/>
      <c r="DR31" s="288"/>
      <c r="DS31" s="288"/>
      <c r="DT31" s="288"/>
      <c r="DU31" s="288"/>
      <c r="DV31" s="288"/>
      <c r="DW31" s="288"/>
      <c r="DX31" s="288"/>
      <c r="DY31" s="288"/>
      <c r="DZ31" s="288"/>
      <c r="EA31" s="288"/>
      <c r="EB31" s="288"/>
      <c r="EC31" s="288"/>
      <c r="ED31" s="288"/>
      <c r="EE31" s="288"/>
      <c r="EF31" s="288"/>
      <c r="EG31" s="288"/>
      <c r="EH31" s="288"/>
      <c r="EI31" s="288"/>
      <c r="EJ31" s="288"/>
      <c r="EK31" s="288"/>
      <c r="EL31" s="288"/>
      <c r="EM31" s="288"/>
      <c r="EN31" s="288"/>
      <c r="EO31" s="288"/>
      <c r="EP31" s="288"/>
      <c r="EQ31" s="288"/>
      <c r="ER31" s="288"/>
      <c r="ES31" s="288"/>
      <c r="ET31" s="288"/>
      <c r="EU31" s="288"/>
      <c r="EV31" s="288"/>
      <c r="EW31" s="288"/>
      <c r="EX31" s="288"/>
      <c r="EY31" s="288"/>
      <c r="EZ31" s="288"/>
      <c r="FA31" s="288"/>
      <c r="FB31" s="288"/>
      <c r="FC31" s="288"/>
      <c r="FD31" s="288"/>
      <c r="FE31" s="288"/>
      <c r="FF31" s="288"/>
      <c r="FG31" s="288"/>
      <c r="FH31" s="288"/>
      <c r="FI31" s="288"/>
      <c r="FJ31" s="288"/>
      <c r="FK31" s="288"/>
      <c r="FL31" s="288"/>
      <c r="FM31" s="288"/>
      <c r="FN31" s="288"/>
      <c r="FO31" s="288"/>
      <c r="FP31" s="288"/>
      <c r="FQ31" s="288"/>
      <c r="FR31" s="288"/>
      <c r="FS31" s="288"/>
      <c r="FT31" s="288"/>
      <c r="FU31" s="288"/>
      <c r="FV31" s="288"/>
      <c r="FW31" s="288"/>
      <c r="FX31" s="288"/>
      <c r="FY31" s="288"/>
      <c r="FZ31" s="288"/>
      <c r="GA31" s="288"/>
      <c r="GB31" s="288"/>
      <c r="GC31" s="288"/>
      <c r="GD31" s="288"/>
      <c r="GE31" s="288"/>
      <c r="GF31" s="288"/>
      <c r="GG31" s="288"/>
      <c r="GH31" s="288"/>
      <c r="GI31" s="288"/>
      <c r="GJ31" s="288"/>
      <c r="GK31" s="288"/>
      <c r="GL31" s="288"/>
      <c r="GM31" s="288"/>
      <c r="GN31" s="288"/>
      <c r="GO31" s="288"/>
      <c r="GP31" s="288"/>
      <c r="GQ31" s="288"/>
      <c r="GR31" s="288"/>
      <c r="GS31" s="288"/>
      <c r="GT31" s="288"/>
      <c r="GU31" s="288"/>
      <c r="GV31" s="288"/>
      <c r="GW31" s="288"/>
      <c r="GX31" s="288"/>
      <c r="GY31" s="288"/>
      <c r="GZ31" s="288"/>
      <c r="HA31" s="288"/>
      <c r="HB31" s="288"/>
      <c r="HC31" s="288"/>
      <c r="HD31" s="288"/>
      <c r="HE31" s="288"/>
      <c r="HF31" s="288"/>
      <c r="HG31" s="288"/>
      <c r="HH31" s="288"/>
      <c r="HI31" s="288"/>
      <c r="HJ31" s="288"/>
      <c r="HK31" s="288"/>
      <c r="HL31" s="288"/>
      <c r="HM31" s="288"/>
      <c r="HN31" s="288"/>
      <c r="HO31" s="288"/>
      <c r="HP31" s="288"/>
      <c r="HQ31" s="288"/>
      <c r="HR31" s="288"/>
      <c r="HS31" s="288"/>
      <c r="HT31" s="288"/>
      <c r="HU31" s="288"/>
      <c r="HV31" s="288"/>
      <c r="HW31" s="288"/>
      <c r="HX31" s="288"/>
      <c r="HY31" s="288"/>
      <c r="HZ31" s="288"/>
      <c r="IA31" s="288"/>
      <c r="IB31" s="288"/>
      <c r="IC31" s="288"/>
      <c r="ID31" s="288"/>
      <c r="IE31" s="288"/>
      <c r="IF31" s="288"/>
      <c r="IG31" s="288"/>
      <c r="IH31" s="288"/>
      <c r="II31" s="288"/>
      <c r="IJ31" s="288"/>
      <c r="IK31" s="288"/>
      <c r="IL31" s="288"/>
      <c r="IM31" s="288"/>
      <c r="IN31" s="288"/>
      <c r="IO31" s="288"/>
      <c r="IP31" s="288"/>
      <c r="IQ31" s="288"/>
      <c r="IR31" s="288"/>
      <c r="IS31" s="288"/>
      <c r="IT31" s="288"/>
      <c r="IU31" s="288"/>
    </row>
    <row r="32" spans="1:255" s="289" customFormat="1" ht="48" hidden="1" customHeight="1">
      <c r="A32" s="238" t="s">
        <v>122</v>
      </c>
      <c r="B32" s="436" t="s">
        <v>123</v>
      </c>
      <c r="C32" s="198" t="s">
        <v>97</v>
      </c>
      <c r="D32" s="198" t="s">
        <v>97</v>
      </c>
      <c r="E32" s="198" t="s">
        <v>97</v>
      </c>
      <c r="F32" s="198" t="s">
        <v>97</v>
      </c>
      <c r="G32" s="198" t="s">
        <v>97</v>
      </c>
      <c r="H32" s="198" t="s">
        <v>97</v>
      </c>
      <c r="I32" s="197" t="s">
        <v>97</v>
      </c>
      <c r="J32" s="197">
        <f>SUM(J33:J34)</f>
        <v>0</v>
      </c>
      <c r="K32" s="504">
        <f t="shared" si="9"/>
        <v>0</v>
      </c>
      <c r="L32" s="197">
        <f t="shared" ref="L32:O32" si="19">SUM(L33:L34)</f>
        <v>0</v>
      </c>
      <c r="M32" s="197">
        <f t="shared" si="19"/>
        <v>0</v>
      </c>
      <c r="N32" s="197">
        <f t="shared" si="19"/>
        <v>0</v>
      </c>
      <c r="O32" s="197">
        <f t="shared" si="19"/>
        <v>0</v>
      </c>
      <c r="P32" s="197" t="s">
        <v>97</v>
      </c>
      <c r="Q32" s="197" t="s">
        <v>97</v>
      </c>
      <c r="R32" s="197" t="s">
        <v>97</v>
      </c>
      <c r="S32" s="197" t="s">
        <v>97</v>
      </c>
      <c r="T32" s="197" t="s">
        <v>97</v>
      </c>
      <c r="U32" s="198" t="s">
        <v>97</v>
      </c>
      <c r="V32" s="198" t="s">
        <v>97</v>
      </c>
      <c r="W32" s="198" t="s">
        <v>97</v>
      </c>
      <c r="X32" s="198" t="s">
        <v>97</v>
      </c>
      <c r="Y32" s="197" t="s">
        <v>97</v>
      </c>
      <c r="Z32" s="141" t="s">
        <v>97</v>
      </c>
      <c r="AA32" s="197">
        <v>0</v>
      </c>
      <c r="AB32" s="197" t="s">
        <v>97</v>
      </c>
      <c r="AC32" s="197">
        <f t="shared" ref="AC32:AI32" si="20">SUM(AC33:AC34)</f>
        <v>0</v>
      </c>
      <c r="AD32" s="197" t="s">
        <v>97</v>
      </c>
      <c r="AE32" s="141">
        <f t="shared" si="20"/>
        <v>0</v>
      </c>
      <c r="AF32" s="197" t="s">
        <v>97</v>
      </c>
      <c r="AG32" s="197">
        <f t="shared" si="20"/>
        <v>0</v>
      </c>
      <c r="AH32" s="197" t="s">
        <v>97</v>
      </c>
      <c r="AI32" s="141">
        <f t="shared" si="20"/>
        <v>0</v>
      </c>
      <c r="AJ32" s="197" t="s">
        <v>97</v>
      </c>
      <c r="AK32" s="141"/>
      <c r="AL32" s="197" t="s">
        <v>97</v>
      </c>
      <c r="AM32" s="197">
        <f t="shared" si="6"/>
        <v>0</v>
      </c>
      <c r="AN32" s="197" t="s">
        <v>97</v>
      </c>
      <c r="AO32" s="198" t="s">
        <v>97</v>
      </c>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288"/>
      <c r="CI32" s="288"/>
      <c r="CJ32" s="288"/>
      <c r="CK32" s="288"/>
      <c r="CL32" s="288"/>
      <c r="CM32" s="288"/>
      <c r="CN32" s="288"/>
      <c r="CO32" s="288"/>
      <c r="CP32" s="288"/>
      <c r="CQ32" s="288"/>
      <c r="CR32" s="288"/>
      <c r="CS32" s="288"/>
      <c r="CT32" s="288"/>
      <c r="CU32" s="288"/>
      <c r="CV32" s="288"/>
      <c r="CW32" s="288"/>
      <c r="CX32" s="288"/>
      <c r="CY32" s="288"/>
      <c r="CZ32" s="288"/>
      <c r="DA32" s="288"/>
      <c r="DB32" s="288"/>
      <c r="DC32" s="288"/>
      <c r="DD32" s="288"/>
      <c r="DE32" s="288"/>
      <c r="DF32" s="288"/>
      <c r="DG32" s="288"/>
      <c r="DH32" s="288"/>
      <c r="DI32" s="288"/>
      <c r="DJ32" s="288"/>
      <c r="DK32" s="288"/>
      <c r="DL32" s="288"/>
      <c r="DM32" s="288"/>
      <c r="DN32" s="288"/>
      <c r="DO32" s="288"/>
      <c r="DP32" s="288"/>
      <c r="DQ32" s="288"/>
      <c r="DR32" s="288"/>
      <c r="DS32" s="288"/>
      <c r="DT32" s="288"/>
      <c r="DU32" s="288"/>
      <c r="DV32" s="288"/>
      <c r="DW32" s="288"/>
      <c r="DX32" s="288"/>
      <c r="DY32" s="288"/>
      <c r="DZ32" s="288"/>
      <c r="EA32" s="288"/>
      <c r="EB32" s="288"/>
      <c r="EC32" s="288"/>
      <c r="ED32" s="288"/>
      <c r="EE32" s="288"/>
      <c r="EF32" s="288"/>
      <c r="EG32" s="288"/>
      <c r="EH32" s="288"/>
      <c r="EI32" s="288"/>
      <c r="EJ32" s="288"/>
      <c r="EK32" s="288"/>
      <c r="EL32" s="288"/>
      <c r="EM32" s="288"/>
      <c r="EN32" s="288"/>
      <c r="EO32" s="288"/>
      <c r="EP32" s="288"/>
      <c r="EQ32" s="288"/>
      <c r="ER32" s="288"/>
      <c r="ES32" s="288"/>
      <c r="ET32" s="288"/>
      <c r="EU32" s="288"/>
      <c r="EV32" s="288"/>
      <c r="EW32" s="288"/>
      <c r="EX32" s="288"/>
      <c r="EY32" s="288"/>
      <c r="EZ32" s="288"/>
      <c r="FA32" s="288"/>
      <c r="FB32" s="288"/>
      <c r="FC32" s="288"/>
      <c r="FD32" s="288"/>
      <c r="FE32" s="288"/>
      <c r="FF32" s="288"/>
      <c r="FG32" s="288"/>
      <c r="FH32" s="288"/>
      <c r="FI32" s="288"/>
      <c r="FJ32" s="288"/>
      <c r="FK32" s="288"/>
      <c r="FL32" s="288"/>
      <c r="FM32" s="288"/>
      <c r="FN32" s="288"/>
      <c r="FO32" s="288"/>
      <c r="FP32" s="288"/>
      <c r="FQ32" s="288"/>
      <c r="FR32" s="288"/>
      <c r="FS32" s="288"/>
      <c r="FT32" s="288"/>
      <c r="FU32" s="288"/>
      <c r="FV32" s="288"/>
      <c r="FW32" s="288"/>
      <c r="FX32" s="288"/>
      <c r="FY32" s="288"/>
      <c r="FZ32" s="288"/>
      <c r="GA32" s="288"/>
      <c r="GB32" s="288"/>
      <c r="GC32" s="288"/>
      <c r="GD32" s="288"/>
      <c r="GE32" s="288"/>
      <c r="GF32" s="288"/>
      <c r="GG32" s="288"/>
      <c r="GH32" s="288"/>
      <c r="GI32" s="288"/>
      <c r="GJ32" s="288"/>
      <c r="GK32" s="288"/>
      <c r="GL32" s="288"/>
      <c r="GM32" s="288"/>
      <c r="GN32" s="288"/>
      <c r="GO32" s="288"/>
      <c r="GP32" s="288"/>
      <c r="GQ32" s="288"/>
      <c r="GR32" s="288"/>
      <c r="GS32" s="288"/>
      <c r="GT32" s="288"/>
      <c r="GU32" s="288"/>
      <c r="GV32" s="288"/>
      <c r="GW32" s="288"/>
      <c r="GX32" s="288"/>
      <c r="GY32" s="288"/>
      <c r="GZ32" s="288"/>
      <c r="HA32" s="288"/>
      <c r="HB32" s="288"/>
      <c r="HC32" s="288"/>
      <c r="HD32" s="288"/>
      <c r="HE32" s="288"/>
      <c r="HF32" s="288"/>
      <c r="HG32" s="288"/>
      <c r="HH32" s="288"/>
      <c r="HI32" s="288"/>
      <c r="HJ32" s="288"/>
      <c r="HK32" s="288"/>
      <c r="HL32" s="288"/>
      <c r="HM32" s="288"/>
      <c r="HN32" s="288"/>
      <c r="HO32" s="288"/>
      <c r="HP32" s="288"/>
      <c r="HQ32" s="288"/>
      <c r="HR32" s="288"/>
      <c r="HS32" s="288"/>
      <c r="HT32" s="288"/>
      <c r="HU32" s="288"/>
      <c r="HV32" s="288"/>
      <c r="HW32" s="288"/>
      <c r="HX32" s="288"/>
      <c r="HY32" s="288"/>
      <c r="HZ32" s="288"/>
      <c r="IA32" s="288"/>
      <c r="IB32" s="288"/>
      <c r="IC32" s="288"/>
      <c r="ID32" s="288"/>
      <c r="IE32" s="288"/>
      <c r="IF32" s="288"/>
      <c r="IG32" s="288"/>
      <c r="IH32" s="288"/>
      <c r="II32" s="288"/>
      <c r="IJ32" s="288"/>
      <c r="IK32" s="288"/>
      <c r="IL32" s="288"/>
      <c r="IM32" s="288"/>
      <c r="IN32" s="288"/>
      <c r="IO32" s="288"/>
      <c r="IP32" s="288"/>
      <c r="IQ32" s="288"/>
      <c r="IR32" s="288"/>
      <c r="IS32" s="288"/>
      <c r="IT32" s="288"/>
      <c r="IU32" s="288"/>
    </row>
    <row r="33" spans="1:255" s="289" customFormat="1" ht="38.25" hidden="1" customHeight="1">
      <c r="A33" s="238" t="s">
        <v>124</v>
      </c>
      <c r="B33" s="436" t="s">
        <v>125</v>
      </c>
      <c r="C33" s="198" t="s">
        <v>97</v>
      </c>
      <c r="D33" s="198" t="s">
        <v>97</v>
      </c>
      <c r="E33" s="198" t="s">
        <v>97</v>
      </c>
      <c r="F33" s="198" t="s">
        <v>97</v>
      </c>
      <c r="G33" s="198" t="s">
        <v>97</v>
      </c>
      <c r="H33" s="198" t="s">
        <v>97</v>
      </c>
      <c r="I33" s="197" t="s">
        <v>97</v>
      </c>
      <c r="J33" s="197">
        <v>0</v>
      </c>
      <c r="K33" s="504">
        <f t="shared" si="9"/>
        <v>0</v>
      </c>
      <c r="L33" s="197">
        <v>0</v>
      </c>
      <c r="M33" s="197">
        <v>0</v>
      </c>
      <c r="N33" s="197">
        <v>0</v>
      </c>
      <c r="O33" s="197">
        <v>0</v>
      </c>
      <c r="P33" s="197" t="s">
        <v>97</v>
      </c>
      <c r="Q33" s="197" t="s">
        <v>97</v>
      </c>
      <c r="R33" s="197" t="s">
        <v>97</v>
      </c>
      <c r="S33" s="197" t="s">
        <v>97</v>
      </c>
      <c r="T33" s="197" t="s">
        <v>97</v>
      </c>
      <c r="U33" s="198" t="s">
        <v>97</v>
      </c>
      <c r="V33" s="198" t="s">
        <v>97</v>
      </c>
      <c r="W33" s="198" t="s">
        <v>97</v>
      </c>
      <c r="X33" s="198" t="s">
        <v>97</v>
      </c>
      <c r="Y33" s="197" t="s">
        <v>97</v>
      </c>
      <c r="Z33" s="141" t="s">
        <v>97</v>
      </c>
      <c r="AA33" s="197">
        <v>0</v>
      </c>
      <c r="AB33" s="197" t="s">
        <v>97</v>
      </c>
      <c r="AC33" s="197">
        <v>0</v>
      </c>
      <c r="AD33" s="197" t="s">
        <v>97</v>
      </c>
      <c r="AE33" s="141">
        <v>0</v>
      </c>
      <c r="AF33" s="197" t="s">
        <v>97</v>
      </c>
      <c r="AG33" s="197">
        <v>0</v>
      </c>
      <c r="AH33" s="197" t="s">
        <v>97</v>
      </c>
      <c r="AI33" s="141">
        <v>0</v>
      </c>
      <c r="AJ33" s="197" t="s">
        <v>97</v>
      </c>
      <c r="AK33" s="141"/>
      <c r="AL33" s="197" t="s">
        <v>97</v>
      </c>
      <c r="AM33" s="197">
        <f t="shared" si="6"/>
        <v>0</v>
      </c>
      <c r="AN33" s="197" t="s">
        <v>97</v>
      </c>
      <c r="AO33" s="198" t="s">
        <v>97</v>
      </c>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c r="CI33" s="288"/>
      <c r="CJ33" s="288"/>
      <c r="CK33" s="288"/>
      <c r="CL33" s="288"/>
      <c r="CM33" s="288"/>
      <c r="CN33" s="288"/>
      <c r="CO33" s="288"/>
      <c r="CP33" s="288"/>
      <c r="CQ33" s="288"/>
      <c r="CR33" s="288"/>
      <c r="CS33" s="288"/>
      <c r="CT33" s="288"/>
      <c r="CU33" s="288"/>
      <c r="CV33" s="288"/>
      <c r="CW33" s="288"/>
      <c r="CX33" s="288"/>
      <c r="CY33" s="288"/>
      <c r="CZ33" s="288"/>
      <c r="DA33" s="288"/>
      <c r="DB33" s="288"/>
      <c r="DC33" s="288"/>
      <c r="DD33" s="288"/>
      <c r="DE33" s="288"/>
      <c r="DF33" s="288"/>
      <c r="DG33" s="288"/>
      <c r="DH33" s="288"/>
      <c r="DI33" s="288"/>
      <c r="DJ33" s="288"/>
      <c r="DK33" s="288"/>
      <c r="DL33" s="288"/>
      <c r="DM33" s="288"/>
      <c r="DN33" s="288"/>
      <c r="DO33" s="288"/>
      <c r="DP33" s="288"/>
      <c r="DQ33" s="288"/>
      <c r="DR33" s="288"/>
      <c r="DS33" s="288"/>
      <c r="DT33" s="288"/>
      <c r="DU33" s="288"/>
      <c r="DV33" s="288"/>
      <c r="DW33" s="288"/>
      <c r="DX33" s="288"/>
      <c r="DY33" s="288"/>
      <c r="DZ33" s="288"/>
      <c r="EA33" s="288"/>
      <c r="EB33" s="288"/>
      <c r="EC33" s="288"/>
      <c r="ED33" s="288"/>
      <c r="EE33" s="288"/>
      <c r="EF33" s="288"/>
      <c r="EG33" s="288"/>
      <c r="EH33" s="288"/>
      <c r="EI33" s="288"/>
      <c r="EJ33" s="288"/>
      <c r="EK33" s="288"/>
      <c r="EL33" s="288"/>
      <c r="EM33" s="288"/>
      <c r="EN33" s="288"/>
      <c r="EO33" s="288"/>
      <c r="EP33" s="288"/>
      <c r="EQ33" s="288"/>
      <c r="ER33" s="288"/>
      <c r="ES33" s="288"/>
      <c r="ET33" s="288"/>
      <c r="EU33" s="288"/>
      <c r="EV33" s="288"/>
      <c r="EW33" s="288"/>
      <c r="EX33" s="288"/>
      <c r="EY33" s="288"/>
      <c r="EZ33" s="288"/>
      <c r="FA33" s="288"/>
      <c r="FB33" s="288"/>
      <c r="FC33" s="288"/>
      <c r="FD33" s="288"/>
      <c r="FE33" s="288"/>
      <c r="FF33" s="288"/>
      <c r="FG33" s="288"/>
      <c r="FH33" s="288"/>
      <c r="FI33" s="288"/>
      <c r="FJ33" s="288"/>
      <c r="FK33" s="288"/>
      <c r="FL33" s="288"/>
      <c r="FM33" s="288"/>
      <c r="FN33" s="288"/>
      <c r="FO33" s="288"/>
      <c r="FP33" s="288"/>
      <c r="FQ33" s="288"/>
      <c r="FR33" s="288"/>
      <c r="FS33" s="288"/>
      <c r="FT33" s="288"/>
      <c r="FU33" s="288"/>
      <c r="FV33" s="288"/>
      <c r="FW33" s="288"/>
      <c r="FX33" s="288"/>
      <c r="FY33" s="288"/>
      <c r="FZ33" s="288"/>
      <c r="GA33" s="288"/>
      <c r="GB33" s="288"/>
      <c r="GC33" s="288"/>
      <c r="GD33" s="288"/>
      <c r="GE33" s="288"/>
      <c r="GF33" s="288"/>
      <c r="GG33" s="288"/>
      <c r="GH33" s="288"/>
      <c r="GI33" s="288"/>
      <c r="GJ33" s="288"/>
      <c r="GK33" s="288"/>
      <c r="GL33" s="288"/>
      <c r="GM33" s="288"/>
      <c r="GN33" s="288"/>
      <c r="GO33" s="288"/>
      <c r="GP33" s="288"/>
      <c r="GQ33" s="288"/>
      <c r="GR33" s="288"/>
      <c r="GS33" s="288"/>
      <c r="GT33" s="288"/>
      <c r="GU33" s="288"/>
      <c r="GV33" s="288"/>
      <c r="GW33" s="288"/>
      <c r="GX33" s="288"/>
      <c r="GY33" s="288"/>
      <c r="GZ33" s="288"/>
      <c r="HA33" s="288"/>
      <c r="HB33" s="288"/>
      <c r="HC33" s="288"/>
      <c r="HD33" s="288"/>
      <c r="HE33" s="288"/>
      <c r="HF33" s="288"/>
      <c r="HG33" s="288"/>
      <c r="HH33" s="288"/>
      <c r="HI33" s="288"/>
      <c r="HJ33" s="288"/>
      <c r="HK33" s="288"/>
      <c r="HL33" s="288"/>
      <c r="HM33" s="288"/>
      <c r="HN33" s="288"/>
      <c r="HO33" s="288"/>
      <c r="HP33" s="288"/>
      <c r="HQ33" s="288"/>
      <c r="HR33" s="288"/>
      <c r="HS33" s="288"/>
      <c r="HT33" s="288"/>
      <c r="HU33" s="288"/>
      <c r="HV33" s="288"/>
      <c r="HW33" s="288"/>
      <c r="HX33" s="288"/>
      <c r="HY33" s="288"/>
      <c r="HZ33" s="288"/>
      <c r="IA33" s="288"/>
      <c r="IB33" s="288"/>
      <c r="IC33" s="288"/>
      <c r="ID33" s="288"/>
      <c r="IE33" s="288"/>
      <c r="IF33" s="288"/>
      <c r="IG33" s="288"/>
      <c r="IH33" s="288"/>
      <c r="II33" s="288"/>
      <c r="IJ33" s="288"/>
      <c r="IK33" s="288"/>
      <c r="IL33" s="288"/>
      <c r="IM33" s="288"/>
      <c r="IN33" s="288"/>
      <c r="IO33" s="288"/>
      <c r="IP33" s="288"/>
      <c r="IQ33" s="288"/>
      <c r="IR33" s="288"/>
      <c r="IS33" s="288"/>
      <c r="IT33" s="288"/>
      <c r="IU33" s="288"/>
    </row>
    <row r="34" spans="1:255" s="289" customFormat="1" ht="20.25" hidden="1" customHeight="1">
      <c r="A34" s="238" t="s">
        <v>126</v>
      </c>
      <c r="B34" s="436" t="s">
        <v>127</v>
      </c>
      <c r="C34" s="198" t="s">
        <v>97</v>
      </c>
      <c r="D34" s="198" t="s">
        <v>97</v>
      </c>
      <c r="E34" s="198" t="s">
        <v>97</v>
      </c>
      <c r="F34" s="198" t="s">
        <v>97</v>
      </c>
      <c r="G34" s="198" t="s">
        <v>97</v>
      </c>
      <c r="H34" s="198" t="s">
        <v>97</v>
      </c>
      <c r="I34" s="197" t="s">
        <v>97</v>
      </c>
      <c r="J34" s="197">
        <v>0</v>
      </c>
      <c r="K34" s="504">
        <f t="shared" si="9"/>
        <v>0</v>
      </c>
      <c r="L34" s="197">
        <v>0</v>
      </c>
      <c r="M34" s="197">
        <v>0</v>
      </c>
      <c r="N34" s="197">
        <v>0</v>
      </c>
      <c r="O34" s="197">
        <v>0</v>
      </c>
      <c r="P34" s="197" t="s">
        <v>97</v>
      </c>
      <c r="Q34" s="197" t="s">
        <v>97</v>
      </c>
      <c r="R34" s="197" t="s">
        <v>97</v>
      </c>
      <c r="S34" s="197" t="s">
        <v>97</v>
      </c>
      <c r="T34" s="197" t="s">
        <v>97</v>
      </c>
      <c r="U34" s="198" t="s">
        <v>97</v>
      </c>
      <c r="V34" s="198" t="s">
        <v>97</v>
      </c>
      <c r="W34" s="198" t="s">
        <v>97</v>
      </c>
      <c r="X34" s="198" t="s">
        <v>97</v>
      </c>
      <c r="Y34" s="197" t="s">
        <v>97</v>
      </c>
      <c r="Z34" s="141" t="s">
        <v>97</v>
      </c>
      <c r="AA34" s="197">
        <v>0</v>
      </c>
      <c r="AB34" s="197" t="s">
        <v>97</v>
      </c>
      <c r="AC34" s="197">
        <v>0</v>
      </c>
      <c r="AD34" s="197" t="s">
        <v>97</v>
      </c>
      <c r="AE34" s="141">
        <v>0</v>
      </c>
      <c r="AF34" s="197" t="s">
        <v>97</v>
      </c>
      <c r="AG34" s="197">
        <v>0</v>
      </c>
      <c r="AH34" s="197" t="s">
        <v>97</v>
      </c>
      <c r="AI34" s="141">
        <v>0</v>
      </c>
      <c r="AJ34" s="197" t="s">
        <v>97</v>
      </c>
      <c r="AK34" s="141"/>
      <c r="AL34" s="197" t="s">
        <v>97</v>
      </c>
      <c r="AM34" s="197">
        <f t="shared" si="6"/>
        <v>0</v>
      </c>
      <c r="AN34" s="197" t="s">
        <v>97</v>
      </c>
      <c r="AO34" s="198" t="s">
        <v>97</v>
      </c>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88"/>
      <c r="CO34" s="288"/>
      <c r="CP34" s="288"/>
      <c r="CQ34" s="288"/>
      <c r="CR34" s="288"/>
      <c r="CS34" s="288"/>
      <c r="CT34" s="288"/>
      <c r="CU34" s="288"/>
      <c r="CV34" s="288"/>
      <c r="CW34" s="288"/>
      <c r="CX34" s="288"/>
      <c r="CY34" s="288"/>
      <c r="CZ34" s="288"/>
      <c r="DA34" s="288"/>
      <c r="DB34" s="288"/>
      <c r="DC34" s="288"/>
      <c r="DD34" s="288"/>
      <c r="DE34" s="288"/>
      <c r="DF34" s="288"/>
      <c r="DG34" s="288"/>
      <c r="DH34" s="288"/>
      <c r="DI34" s="288"/>
      <c r="DJ34" s="288"/>
      <c r="DK34" s="288"/>
      <c r="DL34" s="288"/>
      <c r="DM34" s="288"/>
      <c r="DN34" s="288"/>
      <c r="DO34" s="288"/>
      <c r="DP34" s="288"/>
      <c r="DQ34" s="288"/>
      <c r="DR34" s="288"/>
      <c r="DS34" s="288"/>
      <c r="DT34" s="288"/>
      <c r="DU34" s="288"/>
      <c r="DV34" s="288"/>
      <c r="DW34" s="288"/>
      <c r="DX34" s="288"/>
      <c r="DY34" s="288"/>
      <c r="DZ34" s="288"/>
      <c r="EA34" s="288"/>
      <c r="EB34" s="288"/>
      <c r="EC34" s="288"/>
      <c r="ED34" s="288"/>
      <c r="EE34" s="288"/>
      <c r="EF34" s="288"/>
      <c r="EG34" s="288"/>
      <c r="EH34" s="288"/>
      <c r="EI34" s="288"/>
      <c r="EJ34" s="288"/>
      <c r="EK34" s="288"/>
      <c r="EL34" s="288"/>
      <c r="EM34" s="288"/>
      <c r="EN34" s="288"/>
      <c r="EO34" s="288"/>
      <c r="EP34" s="288"/>
      <c r="EQ34" s="288"/>
      <c r="ER34" s="288"/>
      <c r="ES34" s="288"/>
      <c r="ET34" s="288"/>
      <c r="EU34" s="288"/>
      <c r="EV34" s="288"/>
      <c r="EW34" s="288"/>
      <c r="EX34" s="288"/>
      <c r="EY34" s="288"/>
      <c r="EZ34" s="288"/>
      <c r="FA34" s="288"/>
      <c r="FB34" s="288"/>
      <c r="FC34" s="288"/>
      <c r="FD34" s="288"/>
      <c r="FE34" s="288"/>
      <c r="FF34" s="288"/>
      <c r="FG34" s="288"/>
      <c r="FH34" s="288"/>
      <c r="FI34" s="288"/>
      <c r="FJ34" s="288"/>
      <c r="FK34" s="288"/>
      <c r="FL34" s="288"/>
      <c r="FM34" s="288"/>
      <c r="FN34" s="288"/>
      <c r="FO34" s="288"/>
      <c r="FP34" s="288"/>
      <c r="FQ34" s="288"/>
      <c r="FR34" s="288"/>
      <c r="FS34" s="288"/>
      <c r="FT34" s="288"/>
      <c r="FU34" s="288"/>
      <c r="FV34" s="288"/>
      <c r="FW34" s="288"/>
      <c r="FX34" s="288"/>
      <c r="FY34" s="288"/>
      <c r="FZ34" s="288"/>
      <c r="GA34" s="288"/>
      <c r="GB34" s="288"/>
      <c r="GC34" s="288"/>
      <c r="GD34" s="288"/>
      <c r="GE34" s="288"/>
      <c r="GF34" s="288"/>
      <c r="GG34" s="288"/>
      <c r="GH34" s="288"/>
      <c r="GI34" s="288"/>
      <c r="GJ34" s="288"/>
      <c r="GK34" s="288"/>
      <c r="GL34" s="288"/>
      <c r="GM34" s="288"/>
      <c r="GN34" s="288"/>
      <c r="GO34" s="288"/>
      <c r="GP34" s="288"/>
      <c r="GQ34" s="288"/>
      <c r="GR34" s="288"/>
      <c r="GS34" s="288"/>
      <c r="GT34" s="288"/>
      <c r="GU34" s="288"/>
      <c r="GV34" s="288"/>
      <c r="GW34" s="288"/>
      <c r="GX34" s="288"/>
      <c r="GY34" s="288"/>
      <c r="GZ34" s="288"/>
      <c r="HA34" s="288"/>
      <c r="HB34" s="288"/>
      <c r="HC34" s="288"/>
      <c r="HD34" s="288"/>
      <c r="HE34" s="288"/>
      <c r="HF34" s="288"/>
      <c r="HG34" s="288"/>
      <c r="HH34" s="288"/>
      <c r="HI34" s="288"/>
      <c r="HJ34" s="288"/>
      <c r="HK34" s="288"/>
      <c r="HL34" s="288"/>
      <c r="HM34" s="288"/>
      <c r="HN34" s="288"/>
      <c r="HO34" s="288"/>
      <c r="HP34" s="288"/>
      <c r="HQ34" s="288"/>
      <c r="HR34" s="288"/>
      <c r="HS34" s="288"/>
      <c r="HT34" s="288"/>
      <c r="HU34" s="288"/>
      <c r="HV34" s="288"/>
      <c r="HW34" s="288"/>
      <c r="HX34" s="288"/>
      <c r="HY34" s="288"/>
      <c r="HZ34" s="288"/>
      <c r="IA34" s="288"/>
      <c r="IB34" s="288"/>
      <c r="IC34" s="288"/>
      <c r="ID34" s="288"/>
      <c r="IE34" s="288"/>
      <c r="IF34" s="288"/>
      <c r="IG34" s="288"/>
      <c r="IH34" s="288"/>
      <c r="II34" s="288"/>
      <c r="IJ34" s="288"/>
      <c r="IK34" s="288"/>
      <c r="IL34" s="288"/>
      <c r="IM34" s="288"/>
      <c r="IN34" s="288"/>
      <c r="IO34" s="288"/>
      <c r="IP34" s="288"/>
      <c r="IQ34" s="288"/>
      <c r="IR34" s="288"/>
      <c r="IS34" s="288"/>
      <c r="IT34" s="288"/>
      <c r="IU34" s="288"/>
    </row>
    <row r="35" spans="1:255" s="289" customFormat="1" ht="18" hidden="1" customHeight="1">
      <c r="A35" s="238" t="s">
        <v>128</v>
      </c>
      <c r="B35" s="436" t="s">
        <v>129</v>
      </c>
      <c r="C35" s="198" t="s">
        <v>97</v>
      </c>
      <c r="D35" s="198" t="s">
        <v>97</v>
      </c>
      <c r="E35" s="198" t="s">
        <v>97</v>
      </c>
      <c r="F35" s="198" t="s">
        <v>97</v>
      </c>
      <c r="G35" s="198" t="s">
        <v>97</v>
      </c>
      <c r="H35" s="198" t="s">
        <v>97</v>
      </c>
      <c r="I35" s="197" t="s">
        <v>97</v>
      </c>
      <c r="J35" s="197">
        <f>J36+J40</f>
        <v>0</v>
      </c>
      <c r="K35" s="504">
        <f t="shared" si="9"/>
        <v>0</v>
      </c>
      <c r="L35" s="197">
        <f t="shared" ref="L35:O35" si="21">L36+L40</f>
        <v>0</v>
      </c>
      <c r="M35" s="197">
        <f t="shared" si="21"/>
        <v>0</v>
      </c>
      <c r="N35" s="197">
        <f t="shared" si="21"/>
        <v>0</v>
      </c>
      <c r="O35" s="197">
        <f t="shared" si="21"/>
        <v>0</v>
      </c>
      <c r="P35" s="197" t="s">
        <v>97</v>
      </c>
      <c r="Q35" s="197" t="s">
        <v>97</v>
      </c>
      <c r="R35" s="197" t="s">
        <v>97</v>
      </c>
      <c r="S35" s="197" t="s">
        <v>97</v>
      </c>
      <c r="T35" s="197" t="s">
        <v>97</v>
      </c>
      <c r="U35" s="198" t="s">
        <v>97</v>
      </c>
      <c r="V35" s="198" t="s">
        <v>97</v>
      </c>
      <c r="W35" s="198" t="s">
        <v>97</v>
      </c>
      <c r="X35" s="198" t="s">
        <v>97</v>
      </c>
      <c r="Y35" s="197" t="s">
        <v>97</v>
      </c>
      <c r="Z35" s="141" t="s">
        <v>97</v>
      </c>
      <c r="AA35" s="197">
        <v>0</v>
      </c>
      <c r="AB35" s="197" t="s">
        <v>97</v>
      </c>
      <c r="AC35" s="197">
        <f t="shared" ref="AC35:AI35" si="22">AC36+AC40</f>
        <v>0</v>
      </c>
      <c r="AD35" s="197" t="s">
        <v>97</v>
      </c>
      <c r="AE35" s="141">
        <f t="shared" si="22"/>
        <v>0</v>
      </c>
      <c r="AF35" s="197" t="s">
        <v>97</v>
      </c>
      <c r="AG35" s="197">
        <f t="shared" si="22"/>
        <v>0</v>
      </c>
      <c r="AH35" s="197" t="s">
        <v>97</v>
      </c>
      <c r="AI35" s="141">
        <f t="shared" si="22"/>
        <v>0</v>
      </c>
      <c r="AJ35" s="197" t="s">
        <v>97</v>
      </c>
      <c r="AK35" s="141"/>
      <c r="AL35" s="197" t="s">
        <v>97</v>
      </c>
      <c r="AM35" s="197">
        <f t="shared" si="6"/>
        <v>0</v>
      </c>
      <c r="AN35" s="197" t="s">
        <v>97</v>
      </c>
      <c r="AO35" s="198" t="s">
        <v>97</v>
      </c>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288"/>
      <c r="EA35" s="288"/>
      <c r="EB35" s="288"/>
      <c r="EC35" s="288"/>
      <c r="ED35" s="288"/>
      <c r="EE35" s="288"/>
      <c r="EF35" s="288"/>
      <c r="EG35" s="288"/>
      <c r="EH35" s="288"/>
      <c r="EI35" s="288"/>
      <c r="EJ35" s="288"/>
      <c r="EK35" s="288"/>
      <c r="EL35" s="288"/>
      <c r="EM35" s="288"/>
      <c r="EN35" s="288"/>
      <c r="EO35" s="288"/>
      <c r="EP35" s="288"/>
      <c r="EQ35" s="288"/>
      <c r="ER35" s="288"/>
      <c r="ES35" s="288"/>
      <c r="ET35" s="288"/>
      <c r="EU35" s="288"/>
      <c r="EV35" s="288"/>
      <c r="EW35" s="288"/>
      <c r="EX35" s="288"/>
      <c r="EY35" s="288"/>
      <c r="EZ35" s="288"/>
      <c r="FA35" s="288"/>
      <c r="FB35" s="288"/>
      <c r="FC35" s="288"/>
      <c r="FD35" s="288"/>
      <c r="FE35" s="288"/>
      <c r="FF35" s="288"/>
      <c r="FG35" s="288"/>
      <c r="FH35" s="288"/>
      <c r="FI35" s="288"/>
      <c r="FJ35" s="288"/>
      <c r="FK35" s="288"/>
      <c r="FL35" s="288"/>
      <c r="FM35" s="288"/>
      <c r="FN35" s="288"/>
      <c r="FO35" s="288"/>
      <c r="FP35" s="288"/>
      <c r="FQ35" s="288"/>
      <c r="FR35" s="288"/>
      <c r="FS35" s="288"/>
      <c r="FT35" s="288"/>
      <c r="FU35" s="288"/>
      <c r="FV35" s="288"/>
      <c r="FW35" s="288"/>
      <c r="FX35" s="288"/>
      <c r="FY35" s="288"/>
      <c r="FZ35" s="288"/>
      <c r="GA35" s="288"/>
      <c r="GB35" s="288"/>
      <c r="GC35" s="288"/>
      <c r="GD35" s="288"/>
      <c r="GE35" s="288"/>
      <c r="GF35" s="288"/>
      <c r="GG35" s="288"/>
      <c r="GH35" s="288"/>
      <c r="GI35" s="288"/>
      <c r="GJ35" s="288"/>
      <c r="GK35" s="288"/>
      <c r="GL35" s="288"/>
      <c r="GM35" s="288"/>
      <c r="GN35" s="288"/>
      <c r="GO35" s="288"/>
      <c r="GP35" s="288"/>
      <c r="GQ35" s="288"/>
      <c r="GR35" s="288"/>
      <c r="GS35" s="288"/>
      <c r="GT35" s="288"/>
      <c r="GU35" s="288"/>
      <c r="GV35" s="288"/>
      <c r="GW35" s="288"/>
      <c r="GX35" s="288"/>
      <c r="GY35" s="288"/>
      <c r="GZ35" s="288"/>
      <c r="HA35" s="288"/>
      <c r="HB35" s="288"/>
      <c r="HC35" s="288"/>
      <c r="HD35" s="288"/>
      <c r="HE35" s="288"/>
      <c r="HF35" s="288"/>
      <c r="HG35" s="288"/>
      <c r="HH35" s="288"/>
      <c r="HI35" s="288"/>
      <c r="HJ35" s="288"/>
      <c r="HK35" s="288"/>
      <c r="HL35" s="288"/>
      <c r="HM35" s="288"/>
      <c r="HN35" s="288"/>
      <c r="HO35" s="288"/>
      <c r="HP35" s="288"/>
      <c r="HQ35" s="288"/>
      <c r="HR35" s="288"/>
      <c r="HS35" s="288"/>
      <c r="HT35" s="288"/>
      <c r="HU35" s="288"/>
      <c r="HV35" s="288"/>
      <c r="HW35" s="288"/>
      <c r="HX35" s="288"/>
      <c r="HY35" s="288"/>
      <c r="HZ35" s="288"/>
      <c r="IA35" s="288"/>
      <c r="IB35" s="288"/>
      <c r="IC35" s="288"/>
      <c r="ID35" s="288"/>
      <c r="IE35" s="288"/>
      <c r="IF35" s="288"/>
      <c r="IG35" s="288"/>
      <c r="IH35" s="288"/>
      <c r="II35" s="288"/>
      <c r="IJ35" s="288"/>
      <c r="IK35" s="288"/>
      <c r="IL35" s="288"/>
      <c r="IM35" s="288"/>
      <c r="IN35" s="288"/>
      <c r="IO35" s="288"/>
      <c r="IP35" s="288"/>
      <c r="IQ35" s="288"/>
      <c r="IR35" s="288"/>
      <c r="IS35" s="288"/>
      <c r="IT35" s="288"/>
      <c r="IU35" s="288"/>
    </row>
    <row r="36" spans="1:255" s="289" customFormat="1" ht="67.5" hidden="1" customHeight="1">
      <c r="A36" s="238" t="s">
        <v>128</v>
      </c>
      <c r="B36" s="436" t="s">
        <v>130</v>
      </c>
      <c r="C36" s="198" t="s">
        <v>97</v>
      </c>
      <c r="D36" s="198" t="s">
        <v>97</v>
      </c>
      <c r="E36" s="198" t="s">
        <v>97</v>
      </c>
      <c r="F36" s="198" t="s">
        <v>97</v>
      </c>
      <c r="G36" s="198" t="s">
        <v>97</v>
      </c>
      <c r="H36" s="198" t="s">
        <v>97</v>
      </c>
      <c r="I36" s="197" t="s">
        <v>97</v>
      </c>
      <c r="J36" s="197">
        <f>SUM(J37:J39)</f>
        <v>0</v>
      </c>
      <c r="K36" s="504">
        <f t="shared" si="9"/>
        <v>0</v>
      </c>
      <c r="L36" s="197">
        <f t="shared" ref="L36:O36" si="23">SUM(L37:L39)</f>
        <v>0</v>
      </c>
      <c r="M36" s="197">
        <f t="shared" si="23"/>
        <v>0</v>
      </c>
      <c r="N36" s="197">
        <f t="shared" si="23"/>
        <v>0</v>
      </c>
      <c r="O36" s="197">
        <f t="shared" si="23"/>
        <v>0</v>
      </c>
      <c r="P36" s="197" t="s">
        <v>97</v>
      </c>
      <c r="Q36" s="197" t="s">
        <v>97</v>
      </c>
      <c r="R36" s="197" t="s">
        <v>97</v>
      </c>
      <c r="S36" s="197" t="s">
        <v>97</v>
      </c>
      <c r="T36" s="197" t="s">
        <v>97</v>
      </c>
      <c r="U36" s="198" t="s">
        <v>97</v>
      </c>
      <c r="V36" s="198" t="s">
        <v>97</v>
      </c>
      <c r="W36" s="198" t="s">
        <v>97</v>
      </c>
      <c r="X36" s="198" t="s">
        <v>97</v>
      </c>
      <c r="Y36" s="197" t="s">
        <v>97</v>
      </c>
      <c r="Z36" s="141" t="s">
        <v>97</v>
      </c>
      <c r="AA36" s="197">
        <v>0</v>
      </c>
      <c r="AB36" s="197" t="s">
        <v>97</v>
      </c>
      <c r="AC36" s="197">
        <f t="shared" ref="AC36:AI36" si="24">SUM(AC37:AC39)</f>
        <v>0</v>
      </c>
      <c r="AD36" s="197" t="s">
        <v>97</v>
      </c>
      <c r="AE36" s="141">
        <f t="shared" si="24"/>
        <v>0</v>
      </c>
      <c r="AF36" s="197" t="s">
        <v>97</v>
      </c>
      <c r="AG36" s="197">
        <f t="shared" si="24"/>
        <v>0</v>
      </c>
      <c r="AH36" s="197" t="s">
        <v>97</v>
      </c>
      <c r="AI36" s="141">
        <f t="shared" si="24"/>
        <v>0</v>
      </c>
      <c r="AJ36" s="197" t="s">
        <v>97</v>
      </c>
      <c r="AK36" s="141"/>
      <c r="AL36" s="197" t="s">
        <v>97</v>
      </c>
      <c r="AM36" s="197">
        <f t="shared" si="6"/>
        <v>0</v>
      </c>
      <c r="AN36" s="197" t="s">
        <v>97</v>
      </c>
      <c r="AO36" s="198" t="s">
        <v>97</v>
      </c>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c r="EJ36" s="288"/>
      <c r="EK36" s="288"/>
      <c r="EL36" s="288"/>
      <c r="EM36" s="288"/>
      <c r="EN36" s="288"/>
      <c r="EO36" s="288"/>
      <c r="EP36" s="288"/>
      <c r="EQ36" s="288"/>
      <c r="ER36" s="288"/>
      <c r="ES36" s="288"/>
      <c r="ET36" s="288"/>
      <c r="EU36" s="288"/>
      <c r="EV36" s="288"/>
      <c r="EW36" s="288"/>
      <c r="EX36" s="288"/>
      <c r="EY36" s="288"/>
      <c r="EZ36" s="288"/>
      <c r="FA36" s="288"/>
      <c r="FB36" s="288"/>
      <c r="FC36" s="288"/>
      <c r="FD36" s="288"/>
      <c r="FE36" s="288"/>
      <c r="FF36" s="288"/>
      <c r="FG36" s="288"/>
      <c r="FH36" s="288"/>
      <c r="FI36" s="288"/>
      <c r="FJ36" s="288"/>
      <c r="FK36" s="288"/>
      <c r="FL36" s="288"/>
      <c r="FM36" s="288"/>
      <c r="FN36" s="288"/>
      <c r="FO36" s="288"/>
      <c r="FP36" s="288"/>
      <c r="FQ36" s="288"/>
      <c r="FR36" s="288"/>
      <c r="FS36" s="288"/>
      <c r="FT36" s="288"/>
      <c r="FU36" s="288"/>
      <c r="FV36" s="288"/>
      <c r="FW36" s="288"/>
      <c r="FX36" s="288"/>
      <c r="FY36" s="288"/>
      <c r="FZ36" s="288"/>
      <c r="GA36" s="288"/>
      <c r="GB36" s="288"/>
      <c r="GC36" s="288"/>
      <c r="GD36" s="288"/>
      <c r="GE36" s="288"/>
      <c r="GF36" s="288"/>
      <c r="GG36" s="288"/>
      <c r="GH36" s="288"/>
      <c r="GI36" s="288"/>
      <c r="GJ36" s="288"/>
      <c r="GK36" s="288"/>
      <c r="GL36" s="288"/>
      <c r="GM36" s="288"/>
      <c r="GN36" s="288"/>
      <c r="GO36" s="288"/>
      <c r="GP36" s="288"/>
      <c r="GQ36" s="288"/>
      <c r="GR36" s="288"/>
      <c r="GS36" s="288"/>
      <c r="GT36" s="288"/>
      <c r="GU36" s="288"/>
      <c r="GV36" s="288"/>
      <c r="GW36" s="288"/>
      <c r="GX36" s="288"/>
      <c r="GY36" s="288"/>
      <c r="GZ36" s="288"/>
      <c r="HA36" s="288"/>
      <c r="HB36" s="288"/>
      <c r="HC36" s="288"/>
      <c r="HD36" s="288"/>
      <c r="HE36" s="288"/>
      <c r="HF36" s="288"/>
      <c r="HG36" s="288"/>
      <c r="HH36" s="288"/>
      <c r="HI36" s="288"/>
      <c r="HJ36" s="288"/>
      <c r="HK36" s="288"/>
      <c r="HL36" s="288"/>
      <c r="HM36" s="288"/>
      <c r="HN36" s="288"/>
      <c r="HO36" s="288"/>
      <c r="HP36" s="288"/>
      <c r="HQ36" s="288"/>
      <c r="HR36" s="288"/>
      <c r="HS36" s="288"/>
      <c r="HT36" s="288"/>
      <c r="HU36" s="288"/>
      <c r="HV36" s="288"/>
      <c r="HW36" s="288"/>
      <c r="HX36" s="288"/>
      <c r="HY36" s="288"/>
      <c r="HZ36" s="288"/>
      <c r="IA36" s="288"/>
      <c r="IB36" s="288"/>
      <c r="IC36" s="288"/>
      <c r="ID36" s="288"/>
      <c r="IE36" s="288"/>
      <c r="IF36" s="288"/>
      <c r="IG36" s="288"/>
      <c r="IH36" s="288"/>
      <c r="II36" s="288"/>
      <c r="IJ36" s="288"/>
      <c r="IK36" s="288"/>
      <c r="IL36" s="288"/>
      <c r="IM36" s="288"/>
      <c r="IN36" s="288"/>
      <c r="IO36" s="288"/>
      <c r="IP36" s="288"/>
      <c r="IQ36" s="288"/>
      <c r="IR36" s="288"/>
      <c r="IS36" s="288"/>
      <c r="IT36" s="288"/>
      <c r="IU36" s="288"/>
    </row>
    <row r="37" spans="1:255" s="289" customFormat="1" ht="59.25" hidden="1" customHeight="1">
      <c r="A37" s="238" t="s">
        <v>128</v>
      </c>
      <c r="B37" s="436" t="s">
        <v>131</v>
      </c>
      <c r="C37" s="198" t="s">
        <v>97</v>
      </c>
      <c r="D37" s="198" t="s">
        <v>97</v>
      </c>
      <c r="E37" s="198" t="s">
        <v>97</v>
      </c>
      <c r="F37" s="198" t="s">
        <v>97</v>
      </c>
      <c r="G37" s="198" t="s">
        <v>97</v>
      </c>
      <c r="H37" s="198" t="s">
        <v>97</v>
      </c>
      <c r="I37" s="197" t="s">
        <v>97</v>
      </c>
      <c r="J37" s="197">
        <v>0</v>
      </c>
      <c r="K37" s="504">
        <f t="shared" si="9"/>
        <v>0</v>
      </c>
      <c r="L37" s="197">
        <v>0</v>
      </c>
      <c r="M37" s="197">
        <v>0</v>
      </c>
      <c r="N37" s="197">
        <v>0</v>
      </c>
      <c r="O37" s="197">
        <v>0</v>
      </c>
      <c r="P37" s="197" t="s">
        <v>97</v>
      </c>
      <c r="Q37" s="197" t="s">
        <v>97</v>
      </c>
      <c r="R37" s="197" t="s">
        <v>97</v>
      </c>
      <c r="S37" s="197" t="s">
        <v>97</v>
      </c>
      <c r="T37" s="197" t="s">
        <v>97</v>
      </c>
      <c r="U37" s="198" t="s">
        <v>97</v>
      </c>
      <c r="V37" s="198" t="s">
        <v>97</v>
      </c>
      <c r="W37" s="198" t="s">
        <v>97</v>
      </c>
      <c r="X37" s="198" t="s">
        <v>97</v>
      </c>
      <c r="Y37" s="197" t="s">
        <v>97</v>
      </c>
      <c r="Z37" s="141" t="s">
        <v>97</v>
      </c>
      <c r="AA37" s="197">
        <v>0</v>
      </c>
      <c r="AB37" s="197" t="s">
        <v>97</v>
      </c>
      <c r="AC37" s="197">
        <v>0</v>
      </c>
      <c r="AD37" s="197" t="s">
        <v>97</v>
      </c>
      <c r="AE37" s="141">
        <v>0</v>
      </c>
      <c r="AF37" s="197" t="s">
        <v>97</v>
      </c>
      <c r="AG37" s="197">
        <v>0</v>
      </c>
      <c r="AH37" s="197" t="s">
        <v>97</v>
      </c>
      <c r="AI37" s="141">
        <v>0</v>
      </c>
      <c r="AJ37" s="197" t="s">
        <v>97</v>
      </c>
      <c r="AK37" s="141"/>
      <c r="AL37" s="197" t="s">
        <v>97</v>
      </c>
      <c r="AM37" s="197">
        <f t="shared" si="6"/>
        <v>0</v>
      </c>
      <c r="AN37" s="197" t="s">
        <v>97</v>
      </c>
      <c r="AO37" s="198" t="s">
        <v>97</v>
      </c>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88"/>
      <c r="CO37" s="288"/>
      <c r="CP37" s="288"/>
      <c r="CQ37" s="288"/>
      <c r="CR37" s="288"/>
      <c r="CS37" s="288"/>
      <c r="CT37" s="288"/>
      <c r="CU37" s="288"/>
      <c r="CV37" s="288"/>
      <c r="CW37" s="288"/>
      <c r="CX37" s="288"/>
      <c r="CY37" s="288"/>
      <c r="CZ37" s="288"/>
      <c r="DA37" s="288"/>
      <c r="DB37" s="288"/>
      <c r="DC37" s="288"/>
      <c r="DD37" s="288"/>
      <c r="DE37" s="288"/>
      <c r="DF37" s="288"/>
      <c r="DG37" s="288"/>
      <c r="DH37" s="288"/>
      <c r="DI37" s="288"/>
      <c r="DJ37" s="288"/>
      <c r="DK37" s="288"/>
      <c r="DL37" s="288"/>
      <c r="DM37" s="288"/>
      <c r="DN37" s="288"/>
      <c r="DO37" s="288"/>
      <c r="DP37" s="288"/>
      <c r="DQ37" s="288"/>
      <c r="DR37" s="288"/>
      <c r="DS37" s="288"/>
      <c r="DT37" s="288"/>
      <c r="DU37" s="288"/>
      <c r="DV37" s="288"/>
      <c r="DW37" s="288"/>
      <c r="DX37" s="288"/>
      <c r="DY37" s="288"/>
      <c r="DZ37" s="288"/>
      <c r="EA37" s="288"/>
      <c r="EB37" s="288"/>
      <c r="EC37" s="288"/>
      <c r="ED37" s="288"/>
      <c r="EE37" s="288"/>
      <c r="EF37" s="288"/>
      <c r="EG37" s="288"/>
      <c r="EH37" s="288"/>
      <c r="EI37" s="288"/>
      <c r="EJ37" s="288"/>
      <c r="EK37" s="288"/>
      <c r="EL37" s="288"/>
      <c r="EM37" s="288"/>
      <c r="EN37" s="288"/>
      <c r="EO37" s="288"/>
      <c r="EP37" s="288"/>
      <c r="EQ37" s="288"/>
      <c r="ER37" s="288"/>
      <c r="ES37" s="288"/>
      <c r="ET37" s="288"/>
      <c r="EU37" s="288"/>
      <c r="EV37" s="288"/>
      <c r="EW37" s="288"/>
      <c r="EX37" s="288"/>
      <c r="EY37" s="288"/>
      <c r="EZ37" s="288"/>
      <c r="FA37" s="288"/>
      <c r="FB37" s="288"/>
      <c r="FC37" s="288"/>
      <c r="FD37" s="288"/>
      <c r="FE37" s="288"/>
      <c r="FF37" s="288"/>
      <c r="FG37" s="288"/>
      <c r="FH37" s="288"/>
      <c r="FI37" s="288"/>
      <c r="FJ37" s="288"/>
      <c r="FK37" s="288"/>
      <c r="FL37" s="288"/>
      <c r="FM37" s="288"/>
      <c r="FN37" s="288"/>
      <c r="FO37" s="288"/>
      <c r="FP37" s="288"/>
      <c r="FQ37" s="288"/>
      <c r="FR37" s="288"/>
      <c r="FS37" s="288"/>
      <c r="FT37" s="288"/>
      <c r="FU37" s="288"/>
      <c r="FV37" s="288"/>
      <c r="FW37" s="288"/>
      <c r="FX37" s="288"/>
      <c r="FY37" s="288"/>
      <c r="FZ37" s="288"/>
      <c r="GA37" s="288"/>
      <c r="GB37" s="288"/>
      <c r="GC37" s="288"/>
      <c r="GD37" s="288"/>
      <c r="GE37" s="288"/>
      <c r="GF37" s="288"/>
      <c r="GG37" s="288"/>
      <c r="GH37" s="288"/>
      <c r="GI37" s="288"/>
      <c r="GJ37" s="288"/>
      <c r="GK37" s="288"/>
      <c r="GL37" s="288"/>
      <c r="GM37" s="288"/>
      <c r="GN37" s="288"/>
      <c r="GO37" s="288"/>
      <c r="GP37" s="288"/>
      <c r="GQ37" s="288"/>
      <c r="GR37" s="288"/>
      <c r="GS37" s="288"/>
      <c r="GT37" s="288"/>
      <c r="GU37" s="288"/>
      <c r="GV37" s="288"/>
      <c r="GW37" s="288"/>
      <c r="GX37" s="288"/>
      <c r="GY37" s="288"/>
      <c r="GZ37" s="288"/>
      <c r="HA37" s="288"/>
      <c r="HB37" s="288"/>
      <c r="HC37" s="288"/>
      <c r="HD37" s="288"/>
      <c r="HE37" s="288"/>
      <c r="HF37" s="288"/>
      <c r="HG37" s="288"/>
      <c r="HH37" s="288"/>
      <c r="HI37" s="288"/>
      <c r="HJ37" s="288"/>
      <c r="HK37" s="288"/>
      <c r="HL37" s="288"/>
      <c r="HM37" s="288"/>
      <c r="HN37" s="288"/>
      <c r="HO37" s="288"/>
      <c r="HP37" s="288"/>
      <c r="HQ37" s="288"/>
      <c r="HR37" s="288"/>
      <c r="HS37" s="288"/>
      <c r="HT37" s="288"/>
      <c r="HU37" s="288"/>
      <c r="HV37" s="288"/>
      <c r="HW37" s="288"/>
      <c r="HX37" s="288"/>
      <c r="HY37" s="288"/>
      <c r="HZ37" s="288"/>
      <c r="IA37" s="288"/>
      <c r="IB37" s="288"/>
      <c r="IC37" s="288"/>
      <c r="ID37" s="288"/>
      <c r="IE37" s="288"/>
      <c r="IF37" s="288"/>
      <c r="IG37" s="288"/>
      <c r="IH37" s="288"/>
      <c r="II37" s="288"/>
      <c r="IJ37" s="288"/>
      <c r="IK37" s="288"/>
      <c r="IL37" s="288"/>
      <c r="IM37" s="288"/>
      <c r="IN37" s="288"/>
      <c r="IO37" s="288"/>
      <c r="IP37" s="288"/>
      <c r="IQ37" s="288"/>
      <c r="IR37" s="288"/>
      <c r="IS37" s="288"/>
      <c r="IT37" s="288"/>
      <c r="IU37" s="288"/>
    </row>
    <row r="38" spans="1:255" s="289" customFormat="1" ht="69" hidden="1" customHeight="1">
      <c r="A38" s="238" t="s">
        <v>128</v>
      </c>
      <c r="B38" s="436" t="s">
        <v>132</v>
      </c>
      <c r="C38" s="198" t="s">
        <v>97</v>
      </c>
      <c r="D38" s="198" t="s">
        <v>97</v>
      </c>
      <c r="E38" s="198" t="s">
        <v>97</v>
      </c>
      <c r="F38" s="198" t="s">
        <v>97</v>
      </c>
      <c r="G38" s="198" t="s">
        <v>97</v>
      </c>
      <c r="H38" s="198" t="s">
        <v>97</v>
      </c>
      <c r="I38" s="197" t="s">
        <v>97</v>
      </c>
      <c r="J38" s="197">
        <v>0</v>
      </c>
      <c r="K38" s="504">
        <f t="shared" si="9"/>
        <v>0</v>
      </c>
      <c r="L38" s="197">
        <v>0</v>
      </c>
      <c r="M38" s="197">
        <v>0</v>
      </c>
      <c r="N38" s="197">
        <v>0</v>
      </c>
      <c r="O38" s="197">
        <v>0</v>
      </c>
      <c r="P38" s="197" t="s">
        <v>97</v>
      </c>
      <c r="Q38" s="197" t="s">
        <v>97</v>
      </c>
      <c r="R38" s="197" t="s">
        <v>97</v>
      </c>
      <c r="S38" s="197" t="s">
        <v>97</v>
      </c>
      <c r="T38" s="197" t="s">
        <v>97</v>
      </c>
      <c r="U38" s="198" t="s">
        <v>97</v>
      </c>
      <c r="V38" s="198" t="s">
        <v>97</v>
      </c>
      <c r="W38" s="198" t="s">
        <v>97</v>
      </c>
      <c r="X38" s="198" t="s">
        <v>97</v>
      </c>
      <c r="Y38" s="197" t="s">
        <v>97</v>
      </c>
      <c r="Z38" s="141" t="s">
        <v>97</v>
      </c>
      <c r="AA38" s="197">
        <v>0</v>
      </c>
      <c r="AB38" s="197" t="s">
        <v>97</v>
      </c>
      <c r="AC38" s="197">
        <v>0</v>
      </c>
      <c r="AD38" s="197" t="s">
        <v>97</v>
      </c>
      <c r="AE38" s="141">
        <v>0</v>
      </c>
      <c r="AF38" s="197" t="s">
        <v>97</v>
      </c>
      <c r="AG38" s="197">
        <v>0</v>
      </c>
      <c r="AH38" s="197" t="s">
        <v>97</v>
      </c>
      <c r="AI38" s="141">
        <v>0</v>
      </c>
      <c r="AJ38" s="197" t="s">
        <v>97</v>
      </c>
      <c r="AK38" s="141"/>
      <c r="AL38" s="197" t="s">
        <v>97</v>
      </c>
      <c r="AM38" s="197">
        <f t="shared" si="6"/>
        <v>0</v>
      </c>
      <c r="AN38" s="197" t="s">
        <v>97</v>
      </c>
      <c r="AO38" s="198" t="s">
        <v>97</v>
      </c>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8"/>
      <c r="BL38" s="288"/>
      <c r="BM38" s="288"/>
      <c r="BN38" s="288"/>
      <c r="BO38" s="288"/>
      <c r="BP38" s="288"/>
      <c r="BQ38" s="288"/>
      <c r="BR38" s="288"/>
      <c r="BS38" s="288"/>
      <c r="BT38" s="288"/>
      <c r="BU38" s="288"/>
      <c r="BV38" s="288"/>
      <c r="BW38" s="288"/>
      <c r="BX38" s="288"/>
      <c r="BY38" s="288"/>
      <c r="BZ38" s="288"/>
      <c r="CA38" s="288"/>
      <c r="CB38" s="288"/>
      <c r="CC38" s="288"/>
      <c r="CD38" s="288"/>
      <c r="CE38" s="288"/>
      <c r="CF38" s="288"/>
      <c r="CG38" s="288"/>
      <c r="CH38" s="288"/>
      <c r="CI38" s="288"/>
      <c r="CJ38" s="288"/>
      <c r="CK38" s="288"/>
      <c r="CL38" s="288"/>
      <c r="CM38" s="288"/>
      <c r="CN38" s="288"/>
      <c r="CO38" s="288"/>
      <c r="CP38" s="288"/>
      <c r="CQ38" s="288"/>
      <c r="CR38" s="288"/>
      <c r="CS38" s="288"/>
      <c r="CT38" s="288"/>
      <c r="CU38" s="288"/>
      <c r="CV38" s="288"/>
      <c r="CW38" s="288"/>
      <c r="CX38" s="288"/>
      <c r="CY38" s="288"/>
      <c r="CZ38" s="288"/>
      <c r="DA38" s="288"/>
      <c r="DB38" s="288"/>
      <c r="DC38" s="288"/>
      <c r="DD38" s="288"/>
      <c r="DE38" s="288"/>
      <c r="DF38" s="288"/>
      <c r="DG38" s="288"/>
      <c r="DH38" s="288"/>
      <c r="DI38" s="288"/>
      <c r="DJ38" s="288"/>
      <c r="DK38" s="288"/>
      <c r="DL38" s="288"/>
      <c r="DM38" s="288"/>
      <c r="DN38" s="288"/>
      <c r="DO38" s="288"/>
      <c r="DP38" s="288"/>
      <c r="DQ38" s="288"/>
      <c r="DR38" s="288"/>
      <c r="DS38" s="288"/>
      <c r="DT38" s="288"/>
      <c r="DU38" s="288"/>
      <c r="DV38" s="288"/>
      <c r="DW38" s="288"/>
      <c r="DX38" s="288"/>
      <c r="DY38" s="288"/>
      <c r="DZ38" s="288"/>
      <c r="EA38" s="288"/>
      <c r="EB38" s="288"/>
      <c r="EC38" s="288"/>
      <c r="ED38" s="288"/>
      <c r="EE38" s="288"/>
      <c r="EF38" s="288"/>
      <c r="EG38" s="288"/>
      <c r="EH38" s="288"/>
      <c r="EI38" s="288"/>
      <c r="EJ38" s="288"/>
      <c r="EK38" s="288"/>
      <c r="EL38" s="288"/>
      <c r="EM38" s="288"/>
      <c r="EN38" s="288"/>
      <c r="EO38" s="288"/>
      <c r="EP38" s="288"/>
      <c r="EQ38" s="288"/>
      <c r="ER38" s="288"/>
      <c r="ES38" s="288"/>
      <c r="ET38" s="288"/>
      <c r="EU38" s="288"/>
      <c r="EV38" s="288"/>
      <c r="EW38" s="288"/>
      <c r="EX38" s="288"/>
      <c r="EY38" s="288"/>
      <c r="EZ38" s="288"/>
      <c r="FA38" s="288"/>
      <c r="FB38" s="288"/>
      <c r="FC38" s="288"/>
      <c r="FD38" s="288"/>
      <c r="FE38" s="288"/>
      <c r="FF38" s="288"/>
      <c r="FG38" s="288"/>
      <c r="FH38" s="288"/>
      <c r="FI38" s="288"/>
      <c r="FJ38" s="288"/>
      <c r="FK38" s="288"/>
      <c r="FL38" s="288"/>
      <c r="FM38" s="288"/>
      <c r="FN38" s="288"/>
      <c r="FO38" s="288"/>
      <c r="FP38" s="288"/>
      <c r="FQ38" s="288"/>
      <c r="FR38" s="288"/>
      <c r="FS38" s="288"/>
      <c r="FT38" s="288"/>
      <c r="FU38" s="288"/>
      <c r="FV38" s="288"/>
      <c r="FW38" s="288"/>
      <c r="FX38" s="288"/>
      <c r="FY38" s="288"/>
      <c r="FZ38" s="288"/>
      <c r="GA38" s="288"/>
      <c r="GB38" s="288"/>
      <c r="GC38" s="288"/>
      <c r="GD38" s="288"/>
      <c r="GE38" s="288"/>
      <c r="GF38" s="288"/>
      <c r="GG38" s="288"/>
      <c r="GH38" s="288"/>
      <c r="GI38" s="288"/>
      <c r="GJ38" s="288"/>
      <c r="GK38" s="288"/>
      <c r="GL38" s="288"/>
      <c r="GM38" s="288"/>
      <c r="GN38" s="288"/>
      <c r="GO38" s="288"/>
      <c r="GP38" s="288"/>
      <c r="GQ38" s="288"/>
      <c r="GR38" s="288"/>
      <c r="GS38" s="288"/>
      <c r="GT38" s="288"/>
      <c r="GU38" s="288"/>
      <c r="GV38" s="288"/>
      <c r="GW38" s="288"/>
      <c r="GX38" s="288"/>
      <c r="GY38" s="288"/>
      <c r="GZ38" s="288"/>
      <c r="HA38" s="288"/>
      <c r="HB38" s="288"/>
      <c r="HC38" s="288"/>
      <c r="HD38" s="288"/>
      <c r="HE38" s="288"/>
      <c r="HF38" s="288"/>
      <c r="HG38" s="288"/>
      <c r="HH38" s="288"/>
      <c r="HI38" s="288"/>
      <c r="HJ38" s="288"/>
      <c r="HK38" s="288"/>
      <c r="HL38" s="288"/>
      <c r="HM38" s="288"/>
      <c r="HN38" s="288"/>
      <c r="HO38" s="288"/>
      <c r="HP38" s="288"/>
      <c r="HQ38" s="288"/>
      <c r="HR38" s="288"/>
      <c r="HS38" s="288"/>
      <c r="HT38" s="288"/>
      <c r="HU38" s="288"/>
      <c r="HV38" s="288"/>
      <c r="HW38" s="288"/>
      <c r="HX38" s="288"/>
      <c r="HY38" s="288"/>
      <c r="HZ38" s="288"/>
      <c r="IA38" s="288"/>
      <c r="IB38" s="288"/>
      <c r="IC38" s="288"/>
      <c r="ID38" s="288"/>
      <c r="IE38" s="288"/>
      <c r="IF38" s="288"/>
      <c r="IG38" s="288"/>
      <c r="IH38" s="288"/>
      <c r="II38" s="288"/>
      <c r="IJ38" s="288"/>
      <c r="IK38" s="288"/>
      <c r="IL38" s="288"/>
      <c r="IM38" s="288"/>
      <c r="IN38" s="288"/>
      <c r="IO38" s="288"/>
      <c r="IP38" s="288"/>
      <c r="IQ38" s="288"/>
      <c r="IR38" s="288"/>
      <c r="IS38" s="288"/>
      <c r="IT38" s="288"/>
      <c r="IU38" s="288"/>
    </row>
    <row r="39" spans="1:255" s="289" customFormat="1" ht="35.25" hidden="1" customHeight="1">
      <c r="A39" s="238" t="s">
        <v>133</v>
      </c>
      <c r="B39" s="436" t="s">
        <v>129</v>
      </c>
      <c r="C39" s="198" t="s">
        <v>97</v>
      </c>
      <c r="D39" s="198" t="s">
        <v>97</v>
      </c>
      <c r="E39" s="198" t="s">
        <v>97</v>
      </c>
      <c r="F39" s="198" t="s">
        <v>97</v>
      </c>
      <c r="G39" s="198" t="s">
        <v>97</v>
      </c>
      <c r="H39" s="198" t="s">
        <v>97</v>
      </c>
      <c r="I39" s="197" t="s">
        <v>97</v>
      </c>
      <c r="J39" s="197">
        <v>0</v>
      </c>
      <c r="K39" s="504">
        <f t="shared" si="9"/>
        <v>0</v>
      </c>
      <c r="L39" s="197">
        <v>0</v>
      </c>
      <c r="M39" s="197">
        <v>0</v>
      </c>
      <c r="N39" s="197">
        <v>0</v>
      </c>
      <c r="O39" s="197">
        <v>0</v>
      </c>
      <c r="P39" s="197" t="s">
        <v>97</v>
      </c>
      <c r="Q39" s="197" t="s">
        <v>97</v>
      </c>
      <c r="R39" s="197" t="s">
        <v>97</v>
      </c>
      <c r="S39" s="197" t="s">
        <v>97</v>
      </c>
      <c r="T39" s="197" t="s">
        <v>97</v>
      </c>
      <c r="U39" s="198" t="s">
        <v>97</v>
      </c>
      <c r="V39" s="198" t="s">
        <v>97</v>
      </c>
      <c r="W39" s="198" t="s">
        <v>97</v>
      </c>
      <c r="X39" s="198" t="s">
        <v>97</v>
      </c>
      <c r="Y39" s="197" t="s">
        <v>97</v>
      </c>
      <c r="Z39" s="141" t="s">
        <v>97</v>
      </c>
      <c r="AA39" s="197">
        <v>0</v>
      </c>
      <c r="AB39" s="197" t="s">
        <v>97</v>
      </c>
      <c r="AC39" s="197">
        <v>0</v>
      </c>
      <c r="AD39" s="197" t="s">
        <v>97</v>
      </c>
      <c r="AE39" s="141">
        <v>0</v>
      </c>
      <c r="AF39" s="197" t="s">
        <v>97</v>
      </c>
      <c r="AG39" s="197">
        <v>0</v>
      </c>
      <c r="AH39" s="197" t="s">
        <v>97</v>
      </c>
      <c r="AI39" s="141">
        <v>0</v>
      </c>
      <c r="AJ39" s="197" t="s">
        <v>97</v>
      </c>
      <c r="AK39" s="141"/>
      <c r="AL39" s="197" t="s">
        <v>97</v>
      </c>
      <c r="AM39" s="197">
        <f t="shared" si="6"/>
        <v>0</v>
      </c>
      <c r="AN39" s="197" t="s">
        <v>97</v>
      </c>
      <c r="AO39" s="198" t="s">
        <v>97</v>
      </c>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8"/>
      <c r="BL39" s="288"/>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c r="CI39" s="288"/>
      <c r="CJ39" s="288"/>
      <c r="CK39" s="288"/>
      <c r="CL39" s="288"/>
      <c r="CM39" s="288"/>
      <c r="CN39" s="288"/>
      <c r="CO39" s="288"/>
      <c r="CP39" s="288"/>
      <c r="CQ39" s="288"/>
      <c r="CR39" s="288"/>
      <c r="CS39" s="288"/>
      <c r="CT39" s="288"/>
      <c r="CU39" s="288"/>
      <c r="CV39" s="288"/>
      <c r="CW39" s="288"/>
      <c r="CX39" s="288"/>
      <c r="CY39" s="288"/>
      <c r="CZ39" s="288"/>
      <c r="DA39" s="288"/>
      <c r="DB39" s="288"/>
      <c r="DC39" s="288"/>
      <c r="DD39" s="288"/>
      <c r="DE39" s="288"/>
      <c r="DF39" s="288"/>
      <c r="DG39" s="288"/>
      <c r="DH39" s="288"/>
      <c r="DI39" s="288"/>
      <c r="DJ39" s="288"/>
      <c r="DK39" s="288"/>
      <c r="DL39" s="288"/>
      <c r="DM39" s="288"/>
      <c r="DN39" s="288"/>
      <c r="DO39" s="288"/>
      <c r="DP39" s="288"/>
      <c r="DQ39" s="288"/>
      <c r="DR39" s="288"/>
      <c r="DS39" s="288"/>
      <c r="DT39" s="288"/>
      <c r="DU39" s="288"/>
      <c r="DV39" s="288"/>
      <c r="DW39" s="288"/>
      <c r="DX39" s="288"/>
      <c r="DY39" s="288"/>
      <c r="DZ39" s="288"/>
      <c r="EA39" s="288"/>
      <c r="EB39" s="288"/>
      <c r="EC39" s="288"/>
      <c r="ED39" s="288"/>
      <c r="EE39" s="288"/>
      <c r="EF39" s="288"/>
      <c r="EG39" s="288"/>
      <c r="EH39" s="288"/>
      <c r="EI39" s="288"/>
      <c r="EJ39" s="288"/>
      <c r="EK39" s="288"/>
      <c r="EL39" s="288"/>
      <c r="EM39" s="288"/>
      <c r="EN39" s="288"/>
      <c r="EO39" s="288"/>
      <c r="EP39" s="288"/>
      <c r="EQ39" s="288"/>
      <c r="ER39" s="288"/>
      <c r="ES39" s="288"/>
      <c r="ET39" s="288"/>
      <c r="EU39" s="288"/>
      <c r="EV39" s="288"/>
      <c r="EW39" s="288"/>
      <c r="EX39" s="288"/>
      <c r="EY39" s="288"/>
      <c r="EZ39" s="288"/>
      <c r="FA39" s="288"/>
      <c r="FB39" s="288"/>
      <c r="FC39" s="288"/>
      <c r="FD39" s="288"/>
      <c r="FE39" s="288"/>
      <c r="FF39" s="288"/>
      <c r="FG39" s="288"/>
      <c r="FH39" s="288"/>
      <c r="FI39" s="288"/>
      <c r="FJ39" s="288"/>
      <c r="FK39" s="288"/>
      <c r="FL39" s="288"/>
      <c r="FM39" s="288"/>
      <c r="FN39" s="288"/>
      <c r="FO39" s="288"/>
      <c r="FP39" s="288"/>
      <c r="FQ39" s="288"/>
      <c r="FR39" s="288"/>
      <c r="FS39" s="288"/>
      <c r="FT39" s="288"/>
      <c r="FU39" s="288"/>
      <c r="FV39" s="288"/>
      <c r="FW39" s="288"/>
      <c r="FX39" s="288"/>
      <c r="FY39" s="288"/>
      <c r="FZ39" s="288"/>
      <c r="GA39" s="288"/>
      <c r="GB39" s="288"/>
      <c r="GC39" s="288"/>
      <c r="GD39" s="288"/>
      <c r="GE39" s="288"/>
      <c r="GF39" s="288"/>
      <c r="GG39" s="288"/>
      <c r="GH39" s="288"/>
      <c r="GI39" s="288"/>
      <c r="GJ39" s="288"/>
      <c r="GK39" s="288"/>
      <c r="GL39" s="288"/>
      <c r="GM39" s="288"/>
      <c r="GN39" s="288"/>
      <c r="GO39" s="288"/>
      <c r="GP39" s="288"/>
      <c r="GQ39" s="288"/>
      <c r="GR39" s="288"/>
      <c r="GS39" s="288"/>
      <c r="GT39" s="288"/>
      <c r="GU39" s="288"/>
      <c r="GV39" s="288"/>
      <c r="GW39" s="288"/>
      <c r="GX39" s="288"/>
      <c r="GY39" s="288"/>
      <c r="GZ39" s="288"/>
      <c r="HA39" s="288"/>
      <c r="HB39" s="288"/>
      <c r="HC39" s="288"/>
      <c r="HD39" s="288"/>
      <c r="HE39" s="288"/>
      <c r="HF39" s="288"/>
      <c r="HG39" s="288"/>
      <c r="HH39" s="288"/>
      <c r="HI39" s="288"/>
      <c r="HJ39" s="288"/>
      <c r="HK39" s="288"/>
      <c r="HL39" s="288"/>
      <c r="HM39" s="288"/>
      <c r="HN39" s="288"/>
      <c r="HO39" s="288"/>
      <c r="HP39" s="288"/>
      <c r="HQ39" s="288"/>
      <c r="HR39" s="288"/>
      <c r="HS39" s="288"/>
      <c r="HT39" s="288"/>
      <c r="HU39" s="288"/>
      <c r="HV39" s="288"/>
      <c r="HW39" s="288"/>
      <c r="HX39" s="288"/>
      <c r="HY39" s="288"/>
      <c r="HZ39" s="288"/>
      <c r="IA39" s="288"/>
      <c r="IB39" s="288"/>
      <c r="IC39" s="288"/>
      <c r="ID39" s="288"/>
      <c r="IE39" s="288"/>
      <c r="IF39" s="288"/>
      <c r="IG39" s="288"/>
      <c r="IH39" s="288"/>
      <c r="II39" s="288"/>
      <c r="IJ39" s="288"/>
      <c r="IK39" s="288"/>
      <c r="IL39" s="288"/>
      <c r="IM39" s="288"/>
      <c r="IN39" s="288"/>
      <c r="IO39" s="288"/>
      <c r="IP39" s="288"/>
      <c r="IQ39" s="288"/>
      <c r="IR39" s="288"/>
      <c r="IS39" s="288"/>
      <c r="IT39" s="288"/>
      <c r="IU39" s="288"/>
    </row>
    <row r="40" spans="1:255" s="289" customFormat="1" ht="45.75" hidden="1" customHeight="1">
      <c r="A40" s="238" t="s">
        <v>133</v>
      </c>
      <c r="B40" s="436" t="s">
        <v>130</v>
      </c>
      <c r="C40" s="198" t="s">
        <v>97</v>
      </c>
      <c r="D40" s="198" t="s">
        <v>97</v>
      </c>
      <c r="E40" s="198" t="s">
        <v>97</v>
      </c>
      <c r="F40" s="198" t="s">
        <v>97</v>
      </c>
      <c r="G40" s="198" t="s">
        <v>97</v>
      </c>
      <c r="H40" s="198" t="s">
        <v>97</v>
      </c>
      <c r="I40" s="197" t="s">
        <v>97</v>
      </c>
      <c r="J40" s="197">
        <f>SUM(J41:J43)</f>
        <v>0</v>
      </c>
      <c r="K40" s="504">
        <f t="shared" si="9"/>
        <v>0</v>
      </c>
      <c r="L40" s="197">
        <f t="shared" ref="L40:O40" si="25">SUM(L41:L43)</f>
        <v>0</v>
      </c>
      <c r="M40" s="197">
        <f t="shared" si="25"/>
        <v>0</v>
      </c>
      <c r="N40" s="197">
        <f t="shared" si="25"/>
        <v>0</v>
      </c>
      <c r="O40" s="197">
        <f t="shared" si="25"/>
        <v>0</v>
      </c>
      <c r="P40" s="197" t="s">
        <v>97</v>
      </c>
      <c r="Q40" s="197" t="s">
        <v>97</v>
      </c>
      <c r="R40" s="197" t="s">
        <v>97</v>
      </c>
      <c r="S40" s="197" t="s">
        <v>97</v>
      </c>
      <c r="T40" s="197" t="s">
        <v>97</v>
      </c>
      <c r="U40" s="198" t="s">
        <v>97</v>
      </c>
      <c r="V40" s="198" t="s">
        <v>97</v>
      </c>
      <c r="W40" s="198" t="s">
        <v>97</v>
      </c>
      <c r="X40" s="198" t="s">
        <v>97</v>
      </c>
      <c r="Y40" s="197" t="s">
        <v>97</v>
      </c>
      <c r="Z40" s="141" t="s">
        <v>97</v>
      </c>
      <c r="AA40" s="197">
        <v>0</v>
      </c>
      <c r="AB40" s="197" t="s">
        <v>97</v>
      </c>
      <c r="AC40" s="197">
        <f t="shared" ref="AC40:AI40" si="26">SUM(AC41:AC43)</f>
        <v>0</v>
      </c>
      <c r="AD40" s="197" t="s">
        <v>97</v>
      </c>
      <c r="AE40" s="141">
        <f t="shared" si="26"/>
        <v>0</v>
      </c>
      <c r="AF40" s="197" t="s">
        <v>97</v>
      </c>
      <c r="AG40" s="197">
        <f t="shared" si="26"/>
        <v>0</v>
      </c>
      <c r="AH40" s="197" t="s">
        <v>97</v>
      </c>
      <c r="AI40" s="141">
        <f t="shared" si="26"/>
        <v>0</v>
      </c>
      <c r="AJ40" s="197" t="s">
        <v>97</v>
      </c>
      <c r="AK40" s="141"/>
      <c r="AL40" s="197" t="s">
        <v>97</v>
      </c>
      <c r="AM40" s="197">
        <f t="shared" si="6"/>
        <v>0</v>
      </c>
      <c r="AN40" s="197" t="s">
        <v>97</v>
      </c>
      <c r="AO40" s="198" t="s">
        <v>97</v>
      </c>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8"/>
      <c r="BL40" s="288"/>
      <c r="BM40" s="288"/>
      <c r="BN40" s="288"/>
      <c r="BO40" s="288"/>
      <c r="BP40" s="288"/>
      <c r="BQ40" s="288"/>
      <c r="BR40" s="288"/>
      <c r="BS40" s="288"/>
      <c r="BT40" s="288"/>
      <c r="BU40" s="288"/>
      <c r="BV40" s="288"/>
      <c r="BW40" s="288"/>
      <c r="BX40" s="288"/>
      <c r="BY40" s="288"/>
      <c r="BZ40" s="288"/>
      <c r="CA40" s="288"/>
      <c r="CB40" s="288"/>
      <c r="CC40" s="288"/>
      <c r="CD40" s="288"/>
      <c r="CE40" s="288"/>
      <c r="CF40" s="288"/>
      <c r="CG40" s="288"/>
      <c r="CH40" s="288"/>
      <c r="CI40" s="288"/>
      <c r="CJ40" s="288"/>
      <c r="CK40" s="288"/>
      <c r="CL40" s="288"/>
      <c r="CM40" s="288"/>
      <c r="CN40" s="288"/>
      <c r="CO40" s="288"/>
      <c r="CP40" s="288"/>
      <c r="CQ40" s="288"/>
      <c r="CR40" s="288"/>
      <c r="CS40" s="288"/>
      <c r="CT40" s="288"/>
      <c r="CU40" s="288"/>
      <c r="CV40" s="288"/>
      <c r="CW40" s="288"/>
      <c r="CX40" s="288"/>
      <c r="CY40" s="288"/>
      <c r="CZ40" s="288"/>
      <c r="DA40" s="288"/>
      <c r="DB40" s="288"/>
      <c r="DC40" s="288"/>
      <c r="DD40" s="288"/>
      <c r="DE40" s="288"/>
      <c r="DF40" s="288"/>
      <c r="DG40" s="288"/>
      <c r="DH40" s="288"/>
      <c r="DI40" s="288"/>
      <c r="DJ40" s="288"/>
      <c r="DK40" s="288"/>
      <c r="DL40" s="288"/>
      <c r="DM40" s="288"/>
      <c r="DN40" s="288"/>
      <c r="DO40" s="288"/>
      <c r="DP40" s="288"/>
      <c r="DQ40" s="288"/>
      <c r="DR40" s="288"/>
      <c r="DS40" s="288"/>
      <c r="DT40" s="288"/>
      <c r="DU40" s="288"/>
      <c r="DV40" s="288"/>
      <c r="DW40" s="288"/>
      <c r="DX40" s="288"/>
      <c r="DY40" s="288"/>
      <c r="DZ40" s="288"/>
      <c r="EA40" s="288"/>
      <c r="EB40" s="288"/>
      <c r="EC40" s="288"/>
      <c r="ED40" s="288"/>
      <c r="EE40" s="288"/>
      <c r="EF40" s="288"/>
      <c r="EG40" s="288"/>
      <c r="EH40" s="288"/>
      <c r="EI40" s="288"/>
      <c r="EJ40" s="288"/>
      <c r="EK40" s="288"/>
      <c r="EL40" s="288"/>
      <c r="EM40" s="288"/>
      <c r="EN40" s="288"/>
      <c r="EO40" s="288"/>
      <c r="EP40" s="288"/>
      <c r="EQ40" s="288"/>
      <c r="ER40" s="288"/>
      <c r="ES40" s="288"/>
      <c r="ET40" s="288"/>
      <c r="EU40" s="288"/>
      <c r="EV40" s="288"/>
      <c r="EW40" s="288"/>
      <c r="EX40" s="288"/>
      <c r="EY40" s="288"/>
      <c r="EZ40" s="288"/>
      <c r="FA40" s="288"/>
      <c r="FB40" s="288"/>
      <c r="FC40" s="288"/>
      <c r="FD40" s="288"/>
      <c r="FE40" s="288"/>
      <c r="FF40" s="288"/>
      <c r="FG40" s="288"/>
      <c r="FH40" s="288"/>
      <c r="FI40" s="288"/>
      <c r="FJ40" s="288"/>
      <c r="FK40" s="288"/>
      <c r="FL40" s="288"/>
      <c r="FM40" s="288"/>
      <c r="FN40" s="288"/>
      <c r="FO40" s="288"/>
      <c r="FP40" s="288"/>
      <c r="FQ40" s="288"/>
      <c r="FR40" s="288"/>
      <c r="FS40" s="288"/>
      <c r="FT40" s="288"/>
      <c r="FU40" s="288"/>
      <c r="FV40" s="288"/>
      <c r="FW40" s="288"/>
      <c r="FX40" s="288"/>
      <c r="FY40" s="288"/>
      <c r="FZ40" s="288"/>
      <c r="GA40" s="288"/>
      <c r="GB40" s="288"/>
      <c r="GC40" s="288"/>
      <c r="GD40" s="288"/>
      <c r="GE40" s="288"/>
      <c r="GF40" s="288"/>
      <c r="GG40" s="288"/>
      <c r="GH40" s="288"/>
      <c r="GI40" s="288"/>
      <c r="GJ40" s="288"/>
      <c r="GK40" s="288"/>
      <c r="GL40" s="288"/>
      <c r="GM40" s="288"/>
      <c r="GN40" s="288"/>
      <c r="GO40" s="288"/>
      <c r="GP40" s="288"/>
      <c r="GQ40" s="288"/>
      <c r="GR40" s="288"/>
      <c r="GS40" s="288"/>
      <c r="GT40" s="288"/>
      <c r="GU40" s="288"/>
      <c r="GV40" s="288"/>
      <c r="GW40" s="288"/>
      <c r="GX40" s="288"/>
      <c r="GY40" s="288"/>
      <c r="GZ40" s="288"/>
      <c r="HA40" s="288"/>
      <c r="HB40" s="288"/>
      <c r="HC40" s="288"/>
      <c r="HD40" s="288"/>
      <c r="HE40" s="288"/>
      <c r="HF40" s="288"/>
      <c r="HG40" s="288"/>
      <c r="HH40" s="288"/>
      <c r="HI40" s="288"/>
      <c r="HJ40" s="288"/>
      <c r="HK40" s="288"/>
      <c r="HL40" s="288"/>
      <c r="HM40" s="288"/>
      <c r="HN40" s="288"/>
      <c r="HO40" s="288"/>
      <c r="HP40" s="288"/>
      <c r="HQ40" s="288"/>
      <c r="HR40" s="288"/>
      <c r="HS40" s="288"/>
      <c r="HT40" s="288"/>
      <c r="HU40" s="288"/>
      <c r="HV40" s="288"/>
      <c r="HW40" s="288"/>
      <c r="HX40" s="288"/>
      <c r="HY40" s="288"/>
      <c r="HZ40" s="288"/>
      <c r="IA40" s="288"/>
      <c r="IB40" s="288"/>
      <c r="IC40" s="288"/>
      <c r="ID40" s="288"/>
      <c r="IE40" s="288"/>
      <c r="IF40" s="288"/>
      <c r="IG40" s="288"/>
      <c r="IH40" s="288"/>
      <c r="II40" s="288"/>
      <c r="IJ40" s="288"/>
      <c r="IK40" s="288"/>
      <c r="IL40" s="288"/>
      <c r="IM40" s="288"/>
      <c r="IN40" s="288"/>
      <c r="IO40" s="288"/>
      <c r="IP40" s="288"/>
      <c r="IQ40" s="288"/>
      <c r="IR40" s="288"/>
      <c r="IS40" s="288"/>
      <c r="IT40" s="288"/>
      <c r="IU40" s="288"/>
    </row>
    <row r="41" spans="1:255" s="289" customFormat="1" ht="51.75" hidden="1" customHeight="1">
      <c r="A41" s="238" t="s">
        <v>133</v>
      </c>
      <c r="B41" s="436" t="s">
        <v>131</v>
      </c>
      <c r="C41" s="198" t="s">
        <v>97</v>
      </c>
      <c r="D41" s="198" t="s">
        <v>97</v>
      </c>
      <c r="E41" s="198" t="s">
        <v>97</v>
      </c>
      <c r="F41" s="198" t="s">
        <v>97</v>
      </c>
      <c r="G41" s="198" t="s">
        <v>97</v>
      </c>
      <c r="H41" s="198" t="s">
        <v>97</v>
      </c>
      <c r="I41" s="197" t="s">
        <v>97</v>
      </c>
      <c r="J41" s="197">
        <v>0</v>
      </c>
      <c r="K41" s="504">
        <f t="shared" si="9"/>
        <v>0</v>
      </c>
      <c r="L41" s="197">
        <v>0</v>
      </c>
      <c r="M41" s="197">
        <v>0</v>
      </c>
      <c r="N41" s="197">
        <v>0</v>
      </c>
      <c r="O41" s="197">
        <v>0</v>
      </c>
      <c r="P41" s="197" t="s">
        <v>97</v>
      </c>
      <c r="Q41" s="197" t="s">
        <v>97</v>
      </c>
      <c r="R41" s="197" t="s">
        <v>97</v>
      </c>
      <c r="S41" s="197" t="s">
        <v>97</v>
      </c>
      <c r="T41" s="197" t="s">
        <v>97</v>
      </c>
      <c r="U41" s="198" t="s">
        <v>97</v>
      </c>
      <c r="V41" s="198" t="s">
        <v>97</v>
      </c>
      <c r="W41" s="198" t="s">
        <v>97</v>
      </c>
      <c r="X41" s="198" t="s">
        <v>97</v>
      </c>
      <c r="Y41" s="197" t="s">
        <v>97</v>
      </c>
      <c r="Z41" s="141" t="s">
        <v>97</v>
      </c>
      <c r="AA41" s="197">
        <v>0</v>
      </c>
      <c r="AB41" s="197" t="s">
        <v>97</v>
      </c>
      <c r="AC41" s="197">
        <v>0</v>
      </c>
      <c r="AD41" s="197" t="s">
        <v>97</v>
      </c>
      <c r="AE41" s="141">
        <v>0</v>
      </c>
      <c r="AF41" s="197" t="s">
        <v>97</v>
      </c>
      <c r="AG41" s="197">
        <v>0</v>
      </c>
      <c r="AH41" s="197" t="s">
        <v>97</v>
      </c>
      <c r="AI41" s="141">
        <v>0</v>
      </c>
      <c r="AJ41" s="197" t="s">
        <v>97</v>
      </c>
      <c r="AK41" s="141"/>
      <c r="AL41" s="197" t="s">
        <v>97</v>
      </c>
      <c r="AM41" s="197">
        <f t="shared" si="6"/>
        <v>0</v>
      </c>
      <c r="AN41" s="197" t="s">
        <v>97</v>
      </c>
      <c r="AO41" s="198" t="s">
        <v>97</v>
      </c>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c r="CI41" s="288"/>
      <c r="CJ41" s="288"/>
      <c r="CK41" s="288"/>
      <c r="CL41" s="288"/>
      <c r="CM41" s="288"/>
      <c r="CN41" s="288"/>
      <c r="CO41" s="288"/>
      <c r="CP41" s="288"/>
      <c r="CQ41" s="288"/>
      <c r="CR41" s="288"/>
      <c r="CS41" s="288"/>
      <c r="CT41" s="288"/>
      <c r="CU41" s="288"/>
      <c r="CV41" s="288"/>
      <c r="CW41" s="288"/>
      <c r="CX41" s="288"/>
      <c r="CY41" s="288"/>
      <c r="CZ41" s="288"/>
      <c r="DA41" s="288"/>
      <c r="DB41" s="288"/>
      <c r="DC41" s="288"/>
      <c r="DD41" s="288"/>
      <c r="DE41" s="288"/>
      <c r="DF41" s="288"/>
      <c r="DG41" s="288"/>
      <c r="DH41" s="288"/>
      <c r="DI41" s="288"/>
      <c r="DJ41" s="288"/>
      <c r="DK41" s="288"/>
      <c r="DL41" s="288"/>
      <c r="DM41" s="288"/>
      <c r="DN41" s="288"/>
      <c r="DO41" s="288"/>
      <c r="DP41" s="288"/>
      <c r="DQ41" s="288"/>
      <c r="DR41" s="288"/>
      <c r="DS41" s="288"/>
      <c r="DT41" s="288"/>
      <c r="DU41" s="288"/>
      <c r="DV41" s="288"/>
      <c r="DW41" s="288"/>
      <c r="DX41" s="288"/>
      <c r="DY41" s="288"/>
      <c r="DZ41" s="288"/>
      <c r="EA41" s="288"/>
      <c r="EB41" s="288"/>
      <c r="EC41" s="288"/>
      <c r="ED41" s="288"/>
      <c r="EE41" s="288"/>
      <c r="EF41" s="288"/>
      <c r="EG41" s="288"/>
      <c r="EH41" s="288"/>
      <c r="EI41" s="288"/>
      <c r="EJ41" s="288"/>
      <c r="EK41" s="288"/>
      <c r="EL41" s="288"/>
      <c r="EM41" s="288"/>
      <c r="EN41" s="288"/>
      <c r="EO41" s="288"/>
      <c r="EP41" s="288"/>
      <c r="EQ41" s="288"/>
      <c r="ER41" s="288"/>
      <c r="ES41" s="288"/>
      <c r="ET41" s="288"/>
      <c r="EU41" s="288"/>
      <c r="EV41" s="288"/>
      <c r="EW41" s="288"/>
      <c r="EX41" s="288"/>
      <c r="EY41" s="288"/>
      <c r="EZ41" s="288"/>
      <c r="FA41" s="288"/>
      <c r="FB41" s="288"/>
      <c r="FC41" s="288"/>
      <c r="FD41" s="288"/>
      <c r="FE41" s="288"/>
      <c r="FF41" s="288"/>
      <c r="FG41" s="288"/>
      <c r="FH41" s="288"/>
      <c r="FI41" s="288"/>
      <c r="FJ41" s="288"/>
      <c r="FK41" s="288"/>
      <c r="FL41" s="288"/>
      <c r="FM41" s="288"/>
      <c r="FN41" s="288"/>
      <c r="FO41" s="288"/>
      <c r="FP41" s="288"/>
      <c r="FQ41" s="288"/>
      <c r="FR41" s="288"/>
      <c r="FS41" s="288"/>
      <c r="FT41" s="288"/>
      <c r="FU41" s="288"/>
      <c r="FV41" s="288"/>
      <c r="FW41" s="288"/>
      <c r="FX41" s="288"/>
      <c r="FY41" s="288"/>
      <c r="FZ41" s="288"/>
      <c r="GA41" s="288"/>
      <c r="GB41" s="288"/>
      <c r="GC41" s="288"/>
      <c r="GD41" s="288"/>
      <c r="GE41" s="288"/>
      <c r="GF41" s="288"/>
      <c r="GG41" s="288"/>
      <c r="GH41" s="288"/>
      <c r="GI41" s="288"/>
      <c r="GJ41" s="288"/>
      <c r="GK41" s="288"/>
      <c r="GL41" s="288"/>
      <c r="GM41" s="288"/>
      <c r="GN41" s="288"/>
      <c r="GO41" s="288"/>
      <c r="GP41" s="288"/>
      <c r="GQ41" s="288"/>
      <c r="GR41" s="288"/>
      <c r="GS41" s="288"/>
      <c r="GT41" s="288"/>
      <c r="GU41" s="288"/>
      <c r="GV41" s="288"/>
      <c r="GW41" s="288"/>
      <c r="GX41" s="288"/>
      <c r="GY41" s="288"/>
      <c r="GZ41" s="288"/>
      <c r="HA41" s="288"/>
      <c r="HB41" s="288"/>
      <c r="HC41" s="288"/>
      <c r="HD41" s="288"/>
      <c r="HE41" s="288"/>
      <c r="HF41" s="288"/>
      <c r="HG41" s="288"/>
      <c r="HH41" s="288"/>
      <c r="HI41" s="288"/>
      <c r="HJ41" s="288"/>
      <c r="HK41" s="288"/>
      <c r="HL41" s="288"/>
      <c r="HM41" s="288"/>
      <c r="HN41" s="288"/>
      <c r="HO41" s="288"/>
      <c r="HP41" s="288"/>
      <c r="HQ41" s="288"/>
      <c r="HR41" s="288"/>
      <c r="HS41" s="288"/>
      <c r="HT41" s="288"/>
      <c r="HU41" s="288"/>
      <c r="HV41" s="288"/>
      <c r="HW41" s="288"/>
      <c r="HX41" s="288"/>
      <c r="HY41" s="288"/>
      <c r="HZ41" s="288"/>
      <c r="IA41" s="288"/>
      <c r="IB41" s="288"/>
      <c r="IC41" s="288"/>
      <c r="ID41" s="288"/>
      <c r="IE41" s="288"/>
      <c r="IF41" s="288"/>
      <c r="IG41" s="288"/>
      <c r="IH41" s="288"/>
      <c r="II41" s="288"/>
      <c r="IJ41" s="288"/>
      <c r="IK41" s="288"/>
      <c r="IL41" s="288"/>
      <c r="IM41" s="288"/>
      <c r="IN41" s="288"/>
      <c r="IO41" s="288"/>
      <c r="IP41" s="288"/>
      <c r="IQ41" s="288"/>
      <c r="IR41" s="288"/>
      <c r="IS41" s="288"/>
      <c r="IT41" s="288"/>
      <c r="IU41" s="288"/>
    </row>
    <row r="42" spans="1:255" s="289" customFormat="1" ht="55.5" hidden="1" customHeight="1">
      <c r="A42" s="238" t="s">
        <v>133</v>
      </c>
      <c r="B42" s="436" t="s">
        <v>134</v>
      </c>
      <c r="C42" s="198" t="s">
        <v>97</v>
      </c>
      <c r="D42" s="198" t="s">
        <v>97</v>
      </c>
      <c r="E42" s="198" t="s">
        <v>97</v>
      </c>
      <c r="F42" s="198" t="s">
        <v>97</v>
      </c>
      <c r="G42" s="198" t="s">
        <v>97</v>
      </c>
      <c r="H42" s="198" t="s">
        <v>97</v>
      </c>
      <c r="I42" s="197" t="s">
        <v>97</v>
      </c>
      <c r="J42" s="197">
        <v>0</v>
      </c>
      <c r="K42" s="504">
        <f t="shared" si="9"/>
        <v>0</v>
      </c>
      <c r="L42" s="197">
        <v>0</v>
      </c>
      <c r="M42" s="197">
        <v>0</v>
      </c>
      <c r="N42" s="197">
        <v>0</v>
      </c>
      <c r="O42" s="197">
        <v>0</v>
      </c>
      <c r="P42" s="197" t="s">
        <v>97</v>
      </c>
      <c r="Q42" s="197" t="s">
        <v>97</v>
      </c>
      <c r="R42" s="197" t="s">
        <v>97</v>
      </c>
      <c r="S42" s="197" t="s">
        <v>97</v>
      </c>
      <c r="T42" s="197" t="s">
        <v>97</v>
      </c>
      <c r="U42" s="198" t="s">
        <v>97</v>
      </c>
      <c r="V42" s="198" t="s">
        <v>97</v>
      </c>
      <c r="W42" s="198" t="s">
        <v>97</v>
      </c>
      <c r="X42" s="198" t="s">
        <v>97</v>
      </c>
      <c r="Y42" s="197" t="s">
        <v>97</v>
      </c>
      <c r="Z42" s="141" t="s">
        <v>97</v>
      </c>
      <c r="AA42" s="197">
        <v>0</v>
      </c>
      <c r="AB42" s="197" t="s">
        <v>97</v>
      </c>
      <c r="AC42" s="197">
        <v>0</v>
      </c>
      <c r="AD42" s="197" t="s">
        <v>97</v>
      </c>
      <c r="AE42" s="141">
        <v>0</v>
      </c>
      <c r="AF42" s="197" t="s">
        <v>97</v>
      </c>
      <c r="AG42" s="197">
        <v>0</v>
      </c>
      <c r="AH42" s="197" t="s">
        <v>97</v>
      </c>
      <c r="AI42" s="141">
        <v>0</v>
      </c>
      <c r="AJ42" s="197" t="s">
        <v>97</v>
      </c>
      <c r="AK42" s="141"/>
      <c r="AL42" s="197" t="s">
        <v>97</v>
      </c>
      <c r="AM42" s="197">
        <f t="shared" si="6"/>
        <v>0</v>
      </c>
      <c r="AN42" s="197" t="s">
        <v>97</v>
      </c>
      <c r="AO42" s="198" t="s">
        <v>97</v>
      </c>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c r="DV42" s="288"/>
      <c r="DW42" s="288"/>
      <c r="DX42" s="288"/>
      <c r="DY42" s="288"/>
      <c r="DZ42" s="288"/>
      <c r="EA42" s="288"/>
      <c r="EB42" s="288"/>
      <c r="EC42" s="288"/>
      <c r="ED42" s="288"/>
      <c r="EE42" s="288"/>
      <c r="EF42" s="288"/>
      <c r="EG42" s="288"/>
      <c r="EH42" s="288"/>
      <c r="EI42" s="288"/>
      <c r="EJ42" s="288"/>
      <c r="EK42" s="288"/>
      <c r="EL42" s="288"/>
      <c r="EM42" s="288"/>
      <c r="EN42" s="288"/>
      <c r="EO42" s="288"/>
      <c r="EP42" s="288"/>
      <c r="EQ42" s="288"/>
      <c r="ER42" s="288"/>
      <c r="ES42" s="288"/>
      <c r="ET42" s="288"/>
      <c r="EU42" s="288"/>
      <c r="EV42" s="288"/>
      <c r="EW42" s="288"/>
      <c r="EX42" s="288"/>
      <c r="EY42" s="288"/>
      <c r="EZ42" s="288"/>
      <c r="FA42" s="288"/>
      <c r="FB42" s="288"/>
      <c r="FC42" s="288"/>
      <c r="FD42" s="288"/>
      <c r="FE42" s="288"/>
      <c r="FF42" s="288"/>
      <c r="FG42" s="288"/>
      <c r="FH42" s="288"/>
      <c r="FI42" s="288"/>
      <c r="FJ42" s="288"/>
      <c r="FK42" s="288"/>
      <c r="FL42" s="288"/>
      <c r="FM42" s="288"/>
      <c r="FN42" s="288"/>
      <c r="FO42" s="288"/>
      <c r="FP42" s="288"/>
      <c r="FQ42" s="288"/>
      <c r="FR42" s="288"/>
      <c r="FS42" s="288"/>
      <c r="FT42" s="288"/>
      <c r="FU42" s="288"/>
      <c r="FV42" s="288"/>
      <c r="FW42" s="288"/>
      <c r="FX42" s="288"/>
      <c r="FY42" s="288"/>
      <c r="FZ42" s="288"/>
      <c r="GA42" s="288"/>
      <c r="GB42" s="288"/>
      <c r="GC42" s="288"/>
      <c r="GD42" s="288"/>
      <c r="GE42" s="288"/>
      <c r="GF42" s="288"/>
      <c r="GG42" s="288"/>
      <c r="GH42" s="288"/>
      <c r="GI42" s="288"/>
      <c r="GJ42" s="288"/>
      <c r="GK42" s="288"/>
      <c r="GL42" s="288"/>
      <c r="GM42" s="288"/>
      <c r="GN42" s="288"/>
      <c r="GO42" s="288"/>
      <c r="GP42" s="288"/>
      <c r="GQ42" s="288"/>
      <c r="GR42" s="288"/>
      <c r="GS42" s="288"/>
      <c r="GT42" s="288"/>
      <c r="GU42" s="288"/>
      <c r="GV42" s="288"/>
      <c r="GW42" s="288"/>
      <c r="GX42" s="288"/>
      <c r="GY42" s="288"/>
      <c r="GZ42" s="288"/>
      <c r="HA42" s="288"/>
      <c r="HB42" s="288"/>
      <c r="HC42" s="288"/>
      <c r="HD42" s="288"/>
      <c r="HE42" s="288"/>
      <c r="HF42" s="288"/>
      <c r="HG42" s="288"/>
      <c r="HH42" s="288"/>
      <c r="HI42" s="288"/>
      <c r="HJ42" s="288"/>
      <c r="HK42" s="288"/>
      <c r="HL42" s="288"/>
      <c r="HM42" s="288"/>
      <c r="HN42" s="288"/>
      <c r="HO42" s="288"/>
      <c r="HP42" s="288"/>
      <c r="HQ42" s="288"/>
      <c r="HR42" s="288"/>
      <c r="HS42" s="288"/>
      <c r="HT42" s="288"/>
      <c r="HU42" s="288"/>
      <c r="HV42" s="288"/>
      <c r="HW42" s="288"/>
      <c r="HX42" s="288"/>
      <c r="HY42" s="288"/>
      <c r="HZ42" s="288"/>
      <c r="IA42" s="288"/>
      <c r="IB42" s="288"/>
      <c r="IC42" s="288"/>
      <c r="ID42" s="288"/>
      <c r="IE42" s="288"/>
      <c r="IF42" s="288"/>
      <c r="IG42" s="288"/>
      <c r="IH42" s="288"/>
      <c r="II42" s="288"/>
      <c r="IJ42" s="288"/>
      <c r="IK42" s="288"/>
      <c r="IL42" s="288"/>
      <c r="IM42" s="288"/>
      <c r="IN42" s="288"/>
      <c r="IO42" s="288"/>
      <c r="IP42" s="288"/>
      <c r="IQ42" s="288"/>
      <c r="IR42" s="288"/>
      <c r="IS42" s="288"/>
      <c r="IT42" s="288"/>
      <c r="IU42" s="288"/>
    </row>
    <row r="43" spans="1:255" s="289" customFormat="1" ht="51.75" hidden="1" customHeight="1">
      <c r="A43" s="238" t="s">
        <v>135</v>
      </c>
      <c r="B43" s="436" t="s">
        <v>136</v>
      </c>
      <c r="C43" s="198" t="s">
        <v>97</v>
      </c>
      <c r="D43" s="198" t="s">
        <v>97</v>
      </c>
      <c r="E43" s="198" t="s">
        <v>97</v>
      </c>
      <c r="F43" s="198" t="s">
        <v>97</v>
      </c>
      <c r="G43" s="198" t="s">
        <v>97</v>
      </c>
      <c r="H43" s="198" t="s">
        <v>97</v>
      </c>
      <c r="I43" s="197" t="s">
        <v>97</v>
      </c>
      <c r="J43" s="197">
        <v>0</v>
      </c>
      <c r="K43" s="504">
        <f t="shared" si="9"/>
        <v>0</v>
      </c>
      <c r="L43" s="197">
        <v>0</v>
      </c>
      <c r="M43" s="197">
        <v>0</v>
      </c>
      <c r="N43" s="197">
        <v>0</v>
      </c>
      <c r="O43" s="197">
        <v>0</v>
      </c>
      <c r="P43" s="197" t="s">
        <v>97</v>
      </c>
      <c r="Q43" s="197" t="s">
        <v>97</v>
      </c>
      <c r="R43" s="197" t="s">
        <v>97</v>
      </c>
      <c r="S43" s="197" t="s">
        <v>97</v>
      </c>
      <c r="T43" s="197" t="s">
        <v>97</v>
      </c>
      <c r="U43" s="198" t="s">
        <v>97</v>
      </c>
      <c r="V43" s="198" t="s">
        <v>97</v>
      </c>
      <c r="W43" s="198" t="s">
        <v>97</v>
      </c>
      <c r="X43" s="198" t="s">
        <v>97</v>
      </c>
      <c r="Y43" s="197" t="s">
        <v>97</v>
      </c>
      <c r="Z43" s="141" t="s">
        <v>97</v>
      </c>
      <c r="AA43" s="197">
        <v>0</v>
      </c>
      <c r="AB43" s="197" t="s">
        <v>97</v>
      </c>
      <c r="AC43" s="197">
        <v>0</v>
      </c>
      <c r="AD43" s="197" t="s">
        <v>97</v>
      </c>
      <c r="AE43" s="141">
        <v>0</v>
      </c>
      <c r="AF43" s="197" t="s">
        <v>97</v>
      </c>
      <c r="AG43" s="197">
        <v>0</v>
      </c>
      <c r="AH43" s="197" t="s">
        <v>97</v>
      </c>
      <c r="AI43" s="141">
        <v>0</v>
      </c>
      <c r="AJ43" s="197" t="s">
        <v>97</v>
      </c>
      <c r="AK43" s="141"/>
      <c r="AL43" s="197" t="s">
        <v>97</v>
      </c>
      <c r="AM43" s="197">
        <f t="shared" si="6"/>
        <v>0</v>
      </c>
      <c r="AN43" s="197" t="s">
        <v>97</v>
      </c>
      <c r="AO43" s="198" t="s">
        <v>97</v>
      </c>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c r="DM43" s="288"/>
      <c r="DN43" s="288"/>
      <c r="DO43" s="288"/>
      <c r="DP43" s="288"/>
      <c r="DQ43" s="288"/>
      <c r="DR43" s="288"/>
      <c r="DS43" s="288"/>
      <c r="DT43" s="288"/>
      <c r="DU43" s="288"/>
      <c r="DV43" s="288"/>
      <c r="DW43" s="288"/>
      <c r="DX43" s="288"/>
      <c r="DY43" s="288"/>
      <c r="DZ43" s="288"/>
      <c r="EA43" s="288"/>
      <c r="EB43" s="288"/>
      <c r="EC43" s="288"/>
      <c r="ED43" s="288"/>
      <c r="EE43" s="288"/>
      <c r="EF43" s="288"/>
      <c r="EG43" s="288"/>
      <c r="EH43" s="288"/>
      <c r="EI43" s="288"/>
      <c r="EJ43" s="288"/>
      <c r="EK43" s="288"/>
      <c r="EL43" s="288"/>
      <c r="EM43" s="288"/>
      <c r="EN43" s="288"/>
      <c r="EO43" s="288"/>
      <c r="EP43" s="288"/>
      <c r="EQ43" s="288"/>
      <c r="ER43" s="288"/>
      <c r="ES43" s="288"/>
      <c r="ET43" s="288"/>
      <c r="EU43" s="288"/>
      <c r="EV43" s="288"/>
      <c r="EW43" s="288"/>
      <c r="EX43" s="288"/>
      <c r="EY43" s="288"/>
      <c r="EZ43" s="288"/>
      <c r="FA43" s="288"/>
      <c r="FB43" s="288"/>
      <c r="FC43" s="288"/>
      <c r="FD43" s="288"/>
      <c r="FE43" s="288"/>
      <c r="FF43" s="288"/>
      <c r="FG43" s="288"/>
      <c r="FH43" s="288"/>
      <c r="FI43" s="288"/>
      <c r="FJ43" s="288"/>
      <c r="FK43" s="288"/>
      <c r="FL43" s="288"/>
      <c r="FM43" s="288"/>
      <c r="FN43" s="288"/>
      <c r="FO43" s="288"/>
      <c r="FP43" s="288"/>
      <c r="FQ43" s="288"/>
      <c r="FR43" s="288"/>
      <c r="FS43" s="288"/>
      <c r="FT43" s="288"/>
      <c r="FU43" s="288"/>
      <c r="FV43" s="288"/>
      <c r="FW43" s="288"/>
      <c r="FX43" s="288"/>
      <c r="FY43" s="288"/>
      <c r="FZ43" s="288"/>
      <c r="GA43" s="288"/>
      <c r="GB43" s="288"/>
      <c r="GC43" s="288"/>
      <c r="GD43" s="288"/>
      <c r="GE43" s="288"/>
      <c r="GF43" s="288"/>
      <c r="GG43" s="288"/>
      <c r="GH43" s="288"/>
      <c r="GI43" s="288"/>
      <c r="GJ43" s="288"/>
      <c r="GK43" s="288"/>
      <c r="GL43" s="288"/>
      <c r="GM43" s="288"/>
      <c r="GN43" s="288"/>
      <c r="GO43" s="288"/>
      <c r="GP43" s="288"/>
      <c r="GQ43" s="288"/>
      <c r="GR43" s="288"/>
      <c r="GS43" s="288"/>
      <c r="GT43" s="288"/>
      <c r="GU43" s="288"/>
      <c r="GV43" s="288"/>
      <c r="GW43" s="288"/>
      <c r="GX43" s="288"/>
      <c r="GY43" s="288"/>
      <c r="GZ43" s="288"/>
      <c r="HA43" s="288"/>
      <c r="HB43" s="288"/>
      <c r="HC43" s="288"/>
      <c r="HD43" s="288"/>
      <c r="HE43" s="288"/>
      <c r="HF43" s="288"/>
      <c r="HG43" s="288"/>
      <c r="HH43" s="288"/>
      <c r="HI43" s="288"/>
      <c r="HJ43" s="288"/>
      <c r="HK43" s="288"/>
      <c r="HL43" s="288"/>
      <c r="HM43" s="288"/>
      <c r="HN43" s="288"/>
      <c r="HO43" s="288"/>
      <c r="HP43" s="288"/>
      <c r="HQ43" s="288"/>
      <c r="HR43" s="288"/>
      <c r="HS43" s="288"/>
      <c r="HT43" s="288"/>
      <c r="HU43" s="288"/>
      <c r="HV43" s="288"/>
      <c r="HW43" s="288"/>
      <c r="HX43" s="288"/>
      <c r="HY43" s="288"/>
      <c r="HZ43" s="288"/>
      <c r="IA43" s="288"/>
      <c r="IB43" s="288"/>
      <c r="IC43" s="288"/>
      <c r="ID43" s="288"/>
      <c r="IE43" s="288"/>
      <c r="IF43" s="288"/>
      <c r="IG43" s="288"/>
      <c r="IH43" s="288"/>
      <c r="II43" s="288"/>
      <c r="IJ43" s="288"/>
      <c r="IK43" s="288"/>
      <c r="IL43" s="288"/>
      <c r="IM43" s="288"/>
      <c r="IN43" s="288"/>
      <c r="IO43" s="288"/>
      <c r="IP43" s="288"/>
      <c r="IQ43" s="288"/>
      <c r="IR43" s="288"/>
      <c r="IS43" s="288"/>
      <c r="IT43" s="288"/>
      <c r="IU43" s="288"/>
    </row>
    <row r="44" spans="1:255" s="289" customFormat="1" ht="49.5" hidden="1" customHeight="1">
      <c r="A44" s="238" t="s">
        <v>137</v>
      </c>
      <c r="B44" s="436" t="s">
        <v>138</v>
      </c>
      <c r="C44" s="198" t="s">
        <v>97</v>
      </c>
      <c r="D44" s="198" t="s">
        <v>97</v>
      </c>
      <c r="E44" s="198" t="s">
        <v>97</v>
      </c>
      <c r="F44" s="198" t="s">
        <v>97</v>
      </c>
      <c r="G44" s="198" t="s">
        <v>97</v>
      </c>
      <c r="H44" s="198" t="s">
        <v>97</v>
      </c>
      <c r="I44" s="197" t="s">
        <v>97</v>
      </c>
      <c r="J44" s="197">
        <v>0</v>
      </c>
      <c r="K44" s="504">
        <f t="shared" si="9"/>
        <v>0</v>
      </c>
      <c r="L44" s="197">
        <v>0</v>
      </c>
      <c r="M44" s="197">
        <v>0</v>
      </c>
      <c r="N44" s="197">
        <v>0</v>
      </c>
      <c r="O44" s="197">
        <f>SUM(O45:O46)</f>
        <v>0</v>
      </c>
      <c r="P44" s="197" t="s">
        <v>97</v>
      </c>
      <c r="Q44" s="197" t="s">
        <v>97</v>
      </c>
      <c r="R44" s="197" t="s">
        <v>97</v>
      </c>
      <c r="S44" s="197" t="s">
        <v>97</v>
      </c>
      <c r="T44" s="197" t="s">
        <v>97</v>
      </c>
      <c r="U44" s="198" t="s">
        <v>97</v>
      </c>
      <c r="V44" s="198" t="s">
        <v>97</v>
      </c>
      <c r="W44" s="198" t="s">
        <v>97</v>
      </c>
      <c r="X44" s="198" t="s">
        <v>97</v>
      </c>
      <c r="Y44" s="197" t="s">
        <v>97</v>
      </c>
      <c r="Z44" s="141" t="s">
        <v>97</v>
      </c>
      <c r="AA44" s="197">
        <v>0</v>
      </c>
      <c r="AB44" s="197" t="s">
        <v>97</v>
      </c>
      <c r="AC44" s="197">
        <v>0</v>
      </c>
      <c r="AD44" s="197" t="s">
        <v>97</v>
      </c>
      <c r="AE44" s="197">
        <v>0</v>
      </c>
      <c r="AF44" s="197" t="s">
        <v>97</v>
      </c>
      <c r="AG44" s="197">
        <v>0</v>
      </c>
      <c r="AH44" s="197" t="s">
        <v>97</v>
      </c>
      <c r="AI44" s="197">
        <v>0</v>
      </c>
      <c r="AJ44" s="197" t="s">
        <v>97</v>
      </c>
      <c r="AK44" s="197"/>
      <c r="AL44" s="197" t="s">
        <v>97</v>
      </c>
      <c r="AM44" s="197">
        <f t="shared" si="6"/>
        <v>0</v>
      </c>
      <c r="AN44" s="197" t="s">
        <v>97</v>
      </c>
      <c r="AO44" s="198" t="s">
        <v>97</v>
      </c>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c r="EJ44" s="288"/>
      <c r="EK44" s="288"/>
      <c r="EL44" s="288"/>
      <c r="EM44" s="288"/>
      <c r="EN44" s="288"/>
      <c r="EO44" s="288"/>
      <c r="EP44" s="288"/>
      <c r="EQ44" s="288"/>
      <c r="ER44" s="288"/>
      <c r="ES44" s="288"/>
      <c r="ET44" s="288"/>
      <c r="EU44" s="288"/>
      <c r="EV44" s="288"/>
      <c r="EW44" s="288"/>
      <c r="EX44" s="288"/>
      <c r="EY44" s="288"/>
      <c r="EZ44" s="288"/>
      <c r="FA44" s="288"/>
      <c r="FB44" s="288"/>
      <c r="FC44" s="288"/>
      <c r="FD44" s="288"/>
      <c r="FE44" s="288"/>
      <c r="FF44" s="288"/>
      <c r="FG44" s="288"/>
      <c r="FH44" s="288"/>
      <c r="FI44" s="288"/>
      <c r="FJ44" s="288"/>
      <c r="FK44" s="288"/>
      <c r="FL44" s="288"/>
      <c r="FM44" s="288"/>
      <c r="FN44" s="288"/>
      <c r="FO44" s="288"/>
      <c r="FP44" s="288"/>
      <c r="FQ44" s="288"/>
      <c r="FR44" s="288"/>
      <c r="FS44" s="288"/>
      <c r="FT44" s="288"/>
      <c r="FU44" s="288"/>
      <c r="FV44" s="288"/>
      <c r="FW44" s="288"/>
      <c r="FX44" s="288"/>
      <c r="FY44" s="288"/>
      <c r="FZ44" s="288"/>
      <c r="GA44" s="288"/>
      <c r="GB44" s="288"/>
      <c r="GC44" s="288"/>
      <c r="GD44" s="288"/>
      <c r="GE44" s="288"/>
      <c r="GF44" s="288"/>
      <c r="GG44" s="288"/>
      <c r="GH44" s="288"/>
      <c r="GI44" s="288"/>
      <c r="GJ44" s="288"/>
      <c r="GK44" s="288"/>
      <c r="GL44" s="288"/>
      <c r="GM44" s="288"/>
      <c r="GN44" s="288"/>
      <c r="GO44" s="288"/>
      <c r="GP44" s="288"/>
      <c r="GQ44" s="288"/>
      <c r="GR44" s="288"/>
      <c r="GS44" s="288"/>
      <c r="GT44" s="288"/>
      <c r="GU44" s="288"/>
      <c r="GV44" s="288"/>
      <c r="GW44" s="288"/>
      <c r="GX44" s="288"/>
      <c r="GY44" s="288"/>
      <c r="GZ44" s="288"/>
      <c r="HA44" s="288"/>
      <c r="HB44" s="288"/>
      <c r="HC44" s="288"/>
      <c r="HD44" s="288"/>
      <c r="HE44" s="288"/>
      <c r="HF44" s="288"/>
      <c r="HG44" s="288"/>
      <c r="HH44" s="288"/>
      <c r="HI44" s="288"/>
      <c r="HJ44" s="288"/>
      <c r="HK44" s="288"/>
      <c r="HL44" s="288"/>
      <c r="HM44" s="288"/>
      <c r="HN44" s="288"/>
      <c r="HO44" s="288"/>
      <c r="HP44" s="288"/>
      <c r="HQ44" s="288"/>
      <c r="HR44" s="288"/>
      <c r="HS44" s="288"/>
      <c r="HT44" s="288"/>
      <c r="HU44" s="288"/>
      <c r="HV44" s="288"/>
      <c r="HW44" s="288"/>
      <c r="HX44" s="288"/>
      <c r="HY44" s="288"/>
      <c r="HZ44" s="288"/>
      <c r="IA44" s="288"/>
      <c r="IB44" s="288"/>
      <c r="IC44" s="288"/>
      <c r="ID44" s="288"/>
      <c r="IE44" s="288"/>
      <c r="IF44" s="288"/>
      <c r="IG44" s="288"/>
      <c r="IH44" s="288"/>
      <c r="II44" s="288"/>
      <c r="IJ44" s="288"/>
      <c r="IK44" s="288"/>
      <c r="IL44" s="288"/>
      <c r="IM44" s="288"/>
      <c r="IN44" s="288"/>
      <c r="IO44" s="288"/>
      <c r="IP44" s="288"/>
      <c r="IQ44" s="288"/>
      <c r="IR44" s="288"/>
      <c r="IS44" s="288"/>
      <c r="IT44" s="288"/>
      <c r="IU44" s="288"/>
    </row>
    <row r="45" spans="1:255" s="287" customFormat="1" ht="37.5" hidden="1" customHeight="1">
      <c r="A45" s="238" t="s">
        <v>139</v>
      </c>
      <c r="B45" s="436" t="s">
        <v>140</v>
      </c>
      <c r="C45" s="198" t="s">
        <v>97</v>
      </c>
      <c r="D45" s="198" t="s">
        <v>97</v>
      </c>
      <c r="E45" s="198" t="s">
        <v>97</v>
      </c>
      <c r="F45" s="198" t="s">
        <v>97</v>
      </c>
      <c r="G45" s="198" t="s">
        <v>97</v>
      </c>
      <c r="H45" s="298" t="s">
        <v>97</v>
      </c>
      <c r="I45" s="197" t="s">
        <v>97</v>
      </c>
      <c r="J45" s="197">
        <v>0</v>
      </c>
      <c r="K45" s="504">
        <f t="shared" si="9"/>
        <v>0</v>
      </c>
      <c r="L45" s="197">
        <v>0</v>
      </c>
      <c r="M45" s="197">
        <v>0</v>
      </c>
      <c r="O45" s="197">
        <v>0</v>
      </c>
      <c r="P45" s="197" t="s">
        <v>97</v>
      </c>
      <c r="Q45" s="197" t="s">
        <v>97</v>
      </c>
      <c r="R45" s="197" t="s">
        <v>97</v>
      </c>
      <c r="S45" s="197" t="s">
        <v>97</v>
      </c>
      <c r="T45" s="197" t="s">
        <v>97</v>
      </c>
      <c r="U45" s="298" t="s">
        <v>97</v>
      </c>
      <c r="V45" s="298" t="s">
        <v>97</v>
      </c>
      <c r="W45" s="298" t="s">
        <v>97</v>
      </c>
      <c r="X45" s="298" t="s">
        <v>97</v>
      </c>
      <c r="Y45" s="197" t="s">
        <v>97</v>
      </c>
      <c r="Z45" s="141" t="s">
        <v>97</v>
      </c>
      <c r="AA45" s="197">
        <v>0</v>
      </c>
      <c r="AB45" s="197" t="s">
        <v>97</v>
      </c>
      <c r="AC45" s="197">
        <v>0</v>
      </c>
      <c r="AD45" s="197" t="s">
        <v>97</v>
      </c>
      <c r="AE45" s="141">
        <v>0</v>
      </c>
      <c r="AF45" s="197" t="s">
        <v>97</v>
      </c>
      <c r="AG45" s="197">
        <v>0</v>
      </c>
      <c r="AH45" s="197" t="s">
        <v>97</v>
      </c>
      <c r="AI45" s="141">
        <v>0</v>
      </c>
      <c r="AJ45" s="197" t="s">
        <v>97</v>
      </c>
      <c r="AK45" s="141"/>
      <c r="AL45" s="197" t="s">
        <v>97</v>
      </c>
      <c r="AM45" s="197">
        <f t="shared" si="6"/>
        <v>0</v>
      </c>
      <c r="AN45" s="197" t="s">
        <v>97</v>
      </c>
      <c r="AO45" s="198" t="s">
        <v>97</v>
      </c>
    </row>
    <row r="46" spans="1:255" s="520" customFormat="1" ht="38.25" customHeight="1">
      <c r="A46" s="483" t="s">
        <v>141</v>
      </c>
      <c r="B46" s="474" t="s">
        <v>142</v>
      </c>
      <c r="C46" s="517" t="s">
        <v>97</v>
      </c>
      <c r="D46" s="517" t="s">
        <v>97</v>
      </c>
      <c r="E46" s="517" t="s">
        <v>97</v>
      </c>
      <c r="F46" s="517" t="s">
        <v>97</v>
      </c>
      <c r="G46" s="517" t="s">
        <v>97</v>
      </c>
      <c r="H46" s="518">
        <f>H50+H69</f>
        <v>55.709000000000003</v>
      </c>
      <c r="I46" s="518" t="s">
        <v>97</v>
      </c>
      <c r="J46" s="518">
        <f t="shared" ref="J46:AA46" si="27">J47+J69</f>
        <v>0</v>
      </c>
      <c r="K46" s="518">
        <f>K50+K69</f>
        <v>55.7089</v>
      </c>
      <c r="L46" s="518">
        <f>L50+L69</f>
        <v>6.2999000000000001</v>
      </c>
      <c r="M46" s="518">
        <f t="shared" ref="M46:N46" si="28">M50+M69</f>
        <v>49.407000000000004</v>
      </c>
      <c r="N46" s="518">
        <f t="shared" si="28"/>
        <v>0</v>
      </c>
      <c r="O46" s="518">
        <f>O50+O69</f>
        <v>0</v>
      </c>
      <c r="P46" s="197" t="s">
        <v>97</v>
      </c>
      <c r="Q46" s="197" t="s">
        <v>97</v>
      </c>
      <c r="R46" s="197" t="s">
        <v>97</v>
      </c>
      <c r="S46" s="197" t="s">
        <v>97</v>
      </c>
      <c r="T46" s="197" t="s">
        <v>97</v>
      </c>
      <c r="U46" s="518">
        <f>U50+U69</f>
        <v>55.709000000000003</v>
      </c>
      <c r="V46" s="518">
        <f t="shared" ref="V46:X46" si="29">V50+V69</f>
        <v>55.709000000000003</v>
      </c>
      <c r="W46" s="518">
        <f t="shared" si="29"/>
        <v>55.709000000000003</v>
      </c>
      <c r="X46" s="518">
        <f t="shared" si="29"/>
        <v>55.709000000000003</v>
      </c>
      <c r="Y46" s="197" t="s">
        <v>97</v>
      </c>
      <c r="Z46" s="141" t="s">
        <v>97</v>
      </c>
      <c r="AA46" s="518">
        <f t="shared" si="27"/>
        <v>0</v>
      </c>
      <c r="AB46" s="518" t="s">
        <v>97</v>
      </c>
      <c r="AC46" s="518">
        <f>AC50+AC69</f>
        <v>11.192600000000001</v>
      </c>
      <c r="AD46" s="518" t="s">
        <v>97</v>
      </c>
      <c r="AE46" s="518">
        <f>AE50+AE69</f>
        <v>10.8195</v>
      </c>
      <c r="AF46" s="518" t="s">
        <v>97</v>
      </c>
      <c r="AG46" s="518">
        <f t="shared" ref="AG46" si="30">AG50+AG69</f>
        <v>10.615500000000001</v>
      </c>
      <c r="AH46" s="518" t="s">
        <v>97</v>
      </c>
      <c r="AI46" s="518">
        <f>AI50+AI69</f>
        <v>12.361800000000002</v>
      </c>
      <c r="AJ46" s="518" t="s">
        <v>97</v>
      </c>
      <c r="AK46" s="518">
        <f>AK50+AK69</f>
        <v>10.7195</v>
      </c>
      <c r="AL46" s="518" t="s">
        <v>97</v>
      </c>
      <c r="AM46" s="518">
        <f>AM50+AM69</f>
        <v>55.7089</v>
      </c>
      <c r="AN46" s="197" t="s">
        <v>97</v>
      </c>
      <c r="AO46" s="293" t="s">
        <v>97</v>
      </c>
      <c r="AP46" s="519"/>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c r="BP46" s="457"/>
      <c r="BQ46" s="457"/>
      <c r="BR46" s="457"/>
      <c r="BS46" s="457"/>
      <c r="BT46" s="457"/>
      <c r="BU46" s="457"/>
      <c r="BV46" s="457"/>
      <c r="BW46" s="457"/>
      <c r="BX46" s="457"/>
      <c r="BY46" s="457"/>
      <c r="BZ46" s="457"/>
      <c r="CA46" s="457"/>
      <c r="CB46" s="457"/>
      <c r="CC46" s="457"/>
      <c r="CD46" s="457"/>
      <c r="CE46" s="457"/>
      <c r="CF46" s="457"/>
      <c r="CG46" s="457"/>
      <c r="CH46" s="457"/>
      <c r="CI46" s="457"/>
      <c r="CJ46" s="457"/>
      <c r="CK46" s="457"/>
      <c r="CL46" s="457"/>
      <c r="CM46" s="457"/>
      <c r="CN46" s="457"/>
      <c r="CO46" s="457"/>
      <c r="CP46" s="457"/>
      <c r="CQ46" s="457"/>
      <c r="CR46" s="457"/>
      <c r="CS46" s="457"/>
      <c r="CT46" s="457"/>
      <c r="CU46" s="457"/>
      <c r="CV46" s="457"/>
      <c r="CW46" s="457"/>
      <c r="CX46" s="457"/>
      <c r="CY46" s="457"/>
      <c r="CZ46" s="457"/>
    </row>
    <row r="47" spans="1:255" s="314" customFormat="1" ht="47.25">
      <c r="A47" s="312" t="s">
        <v>143</v>
      </c>
      <c r="B47" s="313" t="s">
        <v>144</v>
      </c>
      <c r="C47" s="299" t="s">
        <v>97</v>
      </c>
      <c r="D47" s="299" t="s">
        <v>97</v>
      </c>
      <c r="E47" s="299" t="s">
        <v>97</v>
      </c>
      <c r="F47" s="299" t="s">
        <v>97</v>
      </c>
      <c r="G47" s="299" t="s">
        <v>97</v>
      </c>
      <c r="H47" s="298">
        <v>0</v>
      </c>
      <c r="I47" s="298" t="str">
        <f t="shared" ref="I47:AJ47" si="31">I50</f>
        <v>нд</v>
      </c>
      <c r="J47" s="298">
        <f t="shared" si="31"/>
        <v>0</v>
      </c>
      <c r="K47" s="298">
        <v>0</v>
      </c>
      <c r="L47" s="298">
        <v>0</v>
      </c>
      <c r="M47" s="298">
        <v>0</v>
      </c>
      <c r="N47" s="298">
        <v>0</v>
      </c>
      <c r="O47" s="298">
        <f t="shared" si="31"/>
        <v>0</v>
      </c>
      <c r="P47" s="197" t="s">
        <v>97</v>
      </c>
      <c r="Q47" s="197" t="s">
        <v>97</v>
      </c>
      <c r="R47" s="197" t="s">
        <v>97</v>
      </c>
      <c r="S47" s="197" t="s">
        <v>97</v>
      </c>
      <c r="T47" s="197" t="s">
        <v>97</v>
      </c>
      <c r="U47" s="298">
        <v>0</v>
      </c>
      <c r="V47" s="298">
        <v>0</v>
      </c>
      <c r="W47" s="298">
        <v>0</v>
      </c>
      <c r="X47" s="298">
        <v>0</v>
      </c>
      <c r="Y47" s="197" t="s">
        <v>97</v>
      </c>
      <c r="Z47" s="141" t="s">
        <v>97</v>
      </c>
      <c r="AA47" s="298">
        <f t="shared" si="31"/>
        <v>0</v>
      </c>
      <c r="AB47" s="298" t="str">
        <f t="shared" si="31"/>
        <v>нд</v>
      </c>
      <c r="AC47" s="298">
        <v>0</v>
      </c>
      <c r="AD47" s="298" t="str">
        <f t="shared" si="31"/>
        <v>нд</v>
      </c>
      <c r="AE47" s="298">
        <v>0</v>
      </c>
      <c r="AF47" s="298" t="str">
        <f t="shared" si="31"/>
        <v>нд</v>
      </c>
      <c r="AG47" s="298">
        <v>0</v>
      </c>
      <c r="AH47" s="298" t="s">
        <v>97</v>
      </c>
      <c r="AI47" s="298">
        <v>0</v>
      </c>
      <c r="AJ47" s="298" t="str">
        <f t="shared" si="31"/>
        <v>нд</v>
      </c>
      <c r="AK47" s="298">
        <v>0</v>
      </c>
      <c r="AL47" s="298" t="s">
        <v>97</v>
      </c>
      <c r="AM47" s="197">
        <v>0</v>
      </c>
      <c r="AN47" s="197" t="s">
        <v>97</v>
      </c>
      <c r="AO47" s="198" t="s">
        <v>97</v>
      </c>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7"/>
      <c r="CA47" s="287"/>
      <c r="CB47" s="287"/>
      <c r="CC47" s="287"/>
      <c r="CD47" s="287"/>
      <c r="CE47" s="287"/>
      <c r="CF47" s="287"/>
      <c r="CG47" s="287"/>
      <c r="CH47" s="287"/>
      <c r="CI47" s="287"/>
      <c r="CJ47" s="287"/>
      <c r="CK47" s="287"/>
      <c r="CL47" s="287"/>
      <c r="CM47" s="287"/>
      <c r="CN47" s="287"/>
      <c r="CO47" s="287"/>
      <c r="CP47" s="287"/>
      <c r="CQ47" s="287"/>
      <c r="CR47" s="287"/>
      <c r="CS47" s="287"/>
      <c r="CT47" s="287"/>
      <c r="CU47" s="287"/>
      <c r="CV47" s="287"/>
      <c r="CW47" s="287"/>
      <c r="CX47" s="287"/>
      <c r="CY47" s="287"/>
      <c r="CZ47" s="287"/>
    </row>
    <row r="48" spans="1:255" s="314" customFormat="1">
      <c r="A48" s="312" t="s">
        <v>145</v>
      </c>
      <c r="B48" s="313" t="s">
        <v>146</v>
      </c>
      <c r="C48" s="299" t="s">
        <v>97</v>
      </c>
      <c r="D48" s="299" t="s">
        <v>97</v>
      </c>
      <c r="E48" s="299" t="s">
        <v>97</v>
      </c>
      <c r="F48" s="299" t="s">
        <v>97</v>
      </c>
      <c r="G48" s="299" t="s">
        <v>97</v>
      </c>
      <c r="H48" s="299" t="s">
        <v>97</v>
      </c>
      <c r="I48" s="299" t="s">
        <v>97</v>
      </c>
      <c r="J48" s="299" t="s">
        <v>97</v>
      </c>
      <c r="K48" s="299" t="s">
        <v>97</v>
      </c>
      <c r="L48" s="299" t="s">
        <v>97</v>
      </c>
      <c r="M48" s="299" t="s">
        <v>97</v>
      </c>
      <c r="N48" s="299" t="s">
        <v>97</v>
      </c>
      <c r="O48" s="299" t="s">
        <v>97</v>
      </c>
      <c r="P48" s="197" t="s">
        <v>97</v>
      </c>
      <c r="Q48" s="197" t="s">
        <v>97</v>
      </c>
      <c r="R48" s="197" t="s">
        <v>97</v>
      </c>
      <c r="S48" s="197" t="s">
        <v>97</v>
      </c>
      <c r="T48" s="197" t="s">
        <v>97</v>
      </c>
      <c r="U48" s="299" t="s">
        <v>97</v>
      </c>
      <c r="V48" s="299" t="s">
        <v>97</v>
      </c>
      <c r="W48" s="299" t="s">
        <v>97</v>
      </c>
      <c r="X48" s="299" t="s">
        <v>97</v>
      </c>
      <c r="Y48" s="197" t="s">
        <v>97</v>
      </c>
      <c r="Z48" s="141" t="s">
        <v>97</v>
      </c>
      <c r="AA48" s="299" t="s">
        <v>97</v>
      </c>
      <c r="AB48" s="299" t="s">
        <v>97</v>
      </c>
      <c r="AC48" s="299" t="s">
        <v>97</v>
      </c>
      <c r="AD48" s="299" t="s">
        <v>97</v>
      </c>
      <c r="AE48" s="299" t="s">
        <v>97</v>
      </c>
      <c r="AF48" s="299" t="s">
        <v>97</v>
      </c>
      <c r="AG48" s="299" t="s">
        <v>97</v>
      </c>
      <c r="AH48" s="299" t="s">
        <v>97</v>
      </c>
      <c r="AI48" s="299" t="s">
        <v>97</v>
      </c>
      <c r="AJ48" s="299" t="s">
        <v>97</v>
      </c>
      <c r="AK48" s="299" t="s">
        <v>97</v>
      </c>
      <c r="AL48" s="299" t="s">
        <v>97</v>
      </c>
      <c r="AM48" s="197" t="s">
        <v>97</v>
      </c>
      <c r="AN48" s="299" t="s">
        <v>97</v>
      </c>
      <c r="AO48" s="198" t="s">
        <v>97</v>
      </c>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7"/>
      <c r="CO48" s="287"/>
      <c r="CP48" s="287"/>
      <c r="CQ48" s="287"/>
      <c r="CR48" s="287"/>
      <c r="CS48" s="287"/>
      <c r="CT48" s="287"/>
      <c r="CU48" s="287"/>
      <c r="CV48" s="287"/>
      <c r="CW48" s="287"/>
      <c r="CX48" s="287"/>
      <c r="CY48" s="287"/>
      <c r="CZ48" s="287"/>
    </row>
    <row r="49" spans="1:255" s="289" customFormat="1" ht="31.5" hidden="1">
      <c r="A49" s="238" t="s">
        <v>148</v>
      </c>
      <c r="B49" s="436" t="s">
        <v>149</v>
      </c>
      <c r="C49" s="198" t="s">
        <v>97</v>
      </c>
      <c r="D49" s="198" t="s">
        <v>97</v>
      </c>
      <c r="E49" s="198" t="s">
        <v>97</v>
      </c>
      <c r="F49" s="198" t="s">
        <v>97</v>
      </c>
      <c r="G49" s="144" t="s">
        <v>97</v>
      </c>
      <c r="H49" s="197">
        <v>0</v>
      </c>
      <c r="I49" s="197" t="s">
        <v>97</v>
      </c>
      <c r="J49" s="197">
        <v>0</v>
      </c>
      <c r="K49" s="534">
        <f t="shared" si="9"/>
        <v>0</v>
      </c>
      <c r="L49" s="197">
        <v>0</v>
      </c>
      <c r="M49" s="197">
        <v>0</v>
      </c>
      <c r="N49" s="197">
        <v>0</v>
      </c>
      <c r="O49" s="197">
        <v>0</v>
      </c>
      <c r="P49" s="197" t="s">
        <v>97</v>
      </c>
      <c r="Q49" s="197" t="s">
        <v>97</v>
      </c>
      <c r="R49" s="197" t="s">
        <v>97</v>
      </c>
      <c r="S49" s="197" t="s">
        <v>97</v>
      </c>
      <c r="T49" s="197" t="s">
        <v>97</v>
      </c>
      <c r="U49" s="197">
        <v>0</v>
      </c>
      <c r="V49" s="197">
        <v>0</v>
      </c>
      <c r="W49" s="197">
        <v>0</v>
      </c>
      <c r="X49" s="197">
        <v>0</v>
      </c>
      <c r="Y49" s="197" t="s">
        <v>97</v>
      </c>
      <c r="Z49" s="141" t="s">
        <v>97</v>
      </c>
      <c r="AA49" s="197">
        <v>0</v>
      </c>
      <c r="AB49" s="197" t="s">
        <v>97</v>
      </c>
      <c r="AC49" s="197">
        <v>0</v>
      </c>
      <c r="AD49" s="197" t="s">
        <v>97</v>
      </c>
      <c r="AE49" s="141">
        <v>0</v>
      </c>
      <c r="AF49" s="197" t="s">
        <v>97</v>
      </c>
      <c r="AG49" s="197">
        <v>0</v>
      </c>
      <c r="AH49" s="197" t="s">
        <v>97</v>
      </c>
      <c r="AI49" s="141">
        <v>0</v>
      </c>
      <c r="AJ49" s="197" t="s">
        <v>97</v>
      </c>
      <c r="AK49" s="141"/>
      <c r="AL49" s="197" t="s">
        <v>97</v>
      </c>
      <c r="AM49" s="197">
        <f t="shared" si="6"/>
        <v>0</v>
      </c>
      <c r="AN49" s="197" t="s">
        <v>97</v>
      </c>
      <c r="AO49" s="198" t="s">
        <v>97</v>
      </c>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c r="DI49" s="288"/>
      <c r="DJ49" s="288"/>
      <c r="DK49" s="288"/>
      <c r="DL49" s="288"/>
      <c r="DM49" s="288"/>
      <c r="DN49" s="288"/>
      <c r="DO49" s="288"/>
      <c r="DP49" s="288"/>
      <c r="DQ49" s="288"/>
      <c r="DR49" s="288"/>
      <c r="DS49" s="288"/>
      <c r="DT49" s="288"/>
      <c r="DU49" s="288"/>
      <c r="DV49" s="288"/>
      <c r="DW49" s="288"/>
      <c r="DX49" s="288"/>
      <c r="DY49" s="288"/>
      <c r="DZ49" s="288"/>
      <c r="EA49" s="288"/>
      <c r="EB49" s="288"/>
      <c r="EC49" s="288"/>
      <c r="ED49" s="288"/>
      <c r="EE49" s="288"/>
      <c r="EF49" s="288"/>
      <c r="EG49" s="288"/>
      <c r="EH49" s="288"/>
      <c r="EI49" s="288"/>
      <c r="EJ49" s="288"/>
      <c r="EK49" s="288"/>
      <c r="EL49" s="288"/>
      <c r="EM49" s="288"/>
      <c r="EN49" s="288"/>
      <c r="EO49" s="288"/>
      <c r="EP49" s="288"/>
      <c r="EQ49" s="288"/>
      <c r="ER49" s="288"/>
      <c r="ES49" s="288"/>
      <c r="ET49" s="288"/>
      <c r="EU49" s="288"/>
      <c r="EV49" s="288"/>
      <c r="EW49" s="288"/>
      <c r="EX49" s="288"/>
      <c r="EY49" s="288"/>
      <c r="EZ49" s="288"/>
      <c r="FA49" s="288"/>
      <c r="FB49" s="288"/>
      <c r="FC49" s="288"/>
      <c r="FD49" s="288"/>
      <c r="FE49" s="288"/>
      <c r="FF49" s="288"/>
      <c r="FG49" s="288"/>
      <c r="FH49" s="288"/>
      <c r="FI49" s="288"/>
      <c r="FJ49" s="288"/>
      <c r="FK49" s="288"/>
      <c r="FL49" s="288"/>
      <c r="FM49" s="288"/>
      <c r="FN49" s="288"/>
      <c r="FO49" s="288"/>
      <c r="FP49" s="288"/>
      <c r="FQ49" s="288"/>
      <c r="FR49" s="288"/>
      <c r="FS49" s="288"/>
      <c r="FT49" s="288"/>
      <c r="FU49" s="288"/>
      <c r="FV49" s="288"/>
      <c r="FW49" s="288"/>
      <c r="FX49" s="288"/>
      <c r="FY49" s="288"/>
      <c r="FZ49" s="288"/>
      <c r="GA49" s="288"/>
      <c r="GB49" s="288"/>
      <c r="GC49" s="288"/>
      <c r="GD49" s="288"/>
      <c r="GE49" s="288"/>
      <c r="GF49" s="288"/>
      <c r="GG49" s="288"/>
      <c r="GH49" s="288"/>
      <c r="GI49" s="288"/>
      <c r="GJ49" s="288"/>
      <c r="GK49" s="288"/>
      <c r="GL49" s="288"/>
      <c r="GM49" s="288"/>
      <c r="GN49" s="288"/>
      <c r="GO49" s="288"/>
      <c r="GP49" s="288"/>
      <c r="GQ49" s="288"/>
      <c r="GR49" s="288"/>
      <c r="GS49" s="288"/>
      <c r="GT49" s="288"/>
      <c r="GU49" s="288"/>
      <c r="GV49" s="288"/>
      <c r="GW49" s="288"/>
      <c r="GX49" s="288"/>
      <c r="GY49" s="288"/>
      <c r="GZ49" s="288"/>
      <c r="HA49" s="288"/>
      <c r="HB49" s="288"/>
      <c r="HC49" s="288"/>
      <c r="HD49" s="288"/>
      <c r="HE49" s="288"/>
      <c r="HF49" s="288"/>
      <c r="HG49" s="288"/>
      <c r="HH49" s="288"/>
      <c r="HI49" s="288"/>
      <c r="HJ49" s="288"/>
      <c r="HK49" s="288"/>
      <c r="HL49" s="288"/>
      <c r="HM49" s="288"/>
      <c r="HN49" s="288"/>
      <c r="HO49" s="288"/>
      <c r="HP49" s="288"/>
      <c r="HQ49" s="288"/>
      <c r="HR49" s="288"/>
      <c r="HS49" s="288"/>
      <c r="HT49" s="288"/>
      <c r="HU49" s="288"/>
      <c r="HV49" s="288"/>
      <c r="HW49" s="288"/>
      <c r="HX49" s="288"/>
      <c r="HY49" s="288"/>
      <c r="HZ49" s="288"/>
      <c r="IA49" s="288"/>
      <c r="IB49" s="288"/>
      <c r="IC49" s="288"/>
      <c r="ID49" s="288"/>
      <c r="IE49" s="288"/>
      <c r="IF49" s="288"/>
      <c r="IG49" s="288"/>
      <c r="IH49" s="288"/>
      <c r="II49" s="288"/>
      <c r="IJ49" s="288"/>
      <c r="IK49" s="288"/>
      <c r="IL49" s="288"/>
      <c r="IM49" s="288"/>
      <c r="IN49" s="288"/>
      <c r="IO49" s="288"/>
      <c r="IP49" s="288"/>
      <c r="IQ49" s="288"/>
      <c r="IR49" s="288"/>
      <c r="IS49" s="288"/>
      <c r="IT49" s="288"/>
      <c r="IU49" s="288"/>
    </row>
    <row r="50" spans="1:255" s="520" customFormat="1" ht="31.5">
      <c r="A50" s="483" t="s">
        <v>150</v>
      </c>
      <c r="B50" s="474" t="s">
        <v>151</v>
      </c>
      <c r="C50" s="517" t="s">
        <v>97</v>
      </c>
      <c r="D50" s="517" t="s">
        <v>97</v>
      </c>
      <c r="E50" s="517" t="s">
        <v>97</v>
      </c>
      <c r="F50" s="517" t="s">
        <v>97</v>
      </c>
      <c r="G50" s="517" t="s">
        <v>97</v>
      </c>
      <c r="H50" s="518">
        <f>H51</f>
        <v>43.125</v>
      </c>
      <c r="I50" s="518" t="str">
        <f t="shared" ref="I50:AK50" si="32">I51</f>
        <v>нд</v>
      </c>
      <c r="J50" s="518">
        <f t="shared" si="32"/>
        <v>0</v>
      </c>
      <c r="K50" s="518">
        <f t="shared" si="32"/>
        <v>43.124900000000004</v>
      </c>
      <c r="L50" s="518">
        <f t="shared" si="32"/>
        <v>6.2999000000000001</v>
      </c>
      <c r="M50" s="518">
        <f t="shared" si="32"/>
        <v>36.825000000000003</v>
      </c>
      <c r="N50" s="518">
        <f t="shared" si="32"/>
        <v>0</v>
      </c>
      <c r="O50" s="518">
        <f t="shared" si="32"/>
        <v>0</v>
      </c>
      <c r="P50" s="197" t="s">
        <v>97</v>
      </c>
      <c r="Q50" s="197" t="s">
        <v>97</v>
      </c>
      <c r="R50" s="197" t="s">
        <v>97</v>
      </c>
      <c r="S50" s="197" t="s">
        <v>97</v>
      </c>
      <c r="T50" s="197" t="s">
        <v>97</v>
      </c>
      <c r="U50" s="518">
        <f t="shared" si="32"/>
        <v>43.125</v>
      </c>
      <c r="V50" s="518">
        <f t="shared" si="32"/>
        <v>43.125</v>
      </c>
      <c r="W50" s="518">
        <f t="shared" si="32"/>
        <v>43.125</v>
      </c>
      <c r="X50" s="518">
        <f t="shared" si="32"/>
        <v>43.125</v>
      </c>
      <c r="Y50" s="197" t="s">
        <v>97</v>
      </c>
      <c r="Z50" s="141" t="s">
        <v>97</v>
      </c>
      <c r="AA50" s="518">
        <f t="shared" si="32"/>
        <v>0</v>
      </c>
      <c r="AB50" s="518" t="str">
        <f t="shared" si="32"/>
        <v>нд</v>
      </c>
      <c r="AC50" s="518">
        <f t="shared" si="32"/>
        <v>8.8206000000000007</v>
      </c>
      <c r="AD50" s="518" t="s">
        <v>97</v>
      </c>
      <c r="AE50" s="518">
        <f t="shared" si="32"/>
        <v>8.3774999999999995</v>
      </c>
      <c r="AF50" s="518" t="s">
        <v>97</v>
      </c>
      <c r="AG50" s="518">
        <f t="shared" si="32"/>
        <v>8.1005000000000003</v>
      </c>
      <c r="AH50" s="518" t="s">
        <v>97</v>
      </c>
      <c r="AI50" s="518">
        <f t="shared" si="32"/>
        <v>9.7728000000000019</v>
      </c>
      <c r="AJ50" s="518" t="s">
        <v>97</v>
      </c>
      <c r="AK50" s="518">
        <f t="shared" si="32"/>
        <v>8.0534999999999997</v>
      </c>
      <c r="AL50" s="518" t="s">
        <v>97</v>
      </c>
      <c r="AM50" s="295">
        <f t="shared" si="6"/>
        <v>43.124899999999997</v>
      </c>
      <c r="AN50" s="197" t="s">
        <v>97</v>
      </c>
      <c r="AO50" s="293" t="s">
        <v>97</v>
      </c>
      <c r="AP50" s="457"/>
      <c r="AQ50" s="457"/>
      <c r="AR50" s="457"/>
      <c r="AS50" s="457"/>
      <c r="AT50" s="457"/>
      <c r="AU50" s="457"/>
      <c r="AV50" s="457"/>
      <c r="AW50" s="457"/>
      <c r="AX50" s="457"/>
      <c r="AY50" s="457"/>
      <c r="AZ50" s="457"/>
      <c r="BA50" s="457"/>
      <c r="BB50" s="457"/>
      <c r="BC50" s="457"/>
      <c r="BD50" s="457"/>
      <c r="BE50" s="457"/>
      <c r="BF50" s="457"/>
      <c r="BG50" s="457"/>
      <c r="BH50" s="457"/>
      <c r="BI50" s="457"/>
      <c r="BJ50" s="457"/>
      <c r="BK50" s="457"/>
      <c r="BL50" s="457"/>
      <c r="BM50" s="457"/>
      <c r="BN50" s="457"/>
      <c r="BO50" s="457"/>
      <c r="BP50" s="457"/>
      <c r="BQ50" s="457"/>
      <c r="BR50" s="457"/>
      <c r="BS50" s="457"/>
      <c r="BT50" s="457"/>
      <c r="BU50" s="457"/>
      <c r="BV50" s="457"/>
      <c r="BW50" s="457"/>
      <c r="BX50" s="457"/>
      <c r="BY50" s="457"/>
      <c r="BZ50" s="457"/>
      <c r="CA50" s="457"/>
      <c r="CB50" s="457"/>
      <c r="CC50" s="457"/>
      <c r="CD50" s="457"/>
      <c r="CE50" s="457"/>
      <c r="CF50" s="457"/>
      <c r="CG50" s="457"/>
      <c r="CH50" s="457"/>
      <c r="CI50" s="457"/>
      <c r="CJ50" s="457"/>
      <c r="CK50" s="457"/>
      <c r="CL50" s="457"/>
      <c r="CM50" s="457"/>
      <c r="CN50" s="457"/>
      <c r="CO50" s="457"/>
      <c r="CP50" s="457"/>
      <c r="CQ50" s="457"/>
      <c r="CR50" s="457"/>
      <c r="CS50" s="457"/>
      <c r="CT50" s="457"/>
      <c r="CU50" s="457"/>
      <c r="CV50" s="457"/>
      <c r="CW50" s="457"/>
      <c r="CX50" s="457"/>
      <c r="CY50" s="457"/>
      <c r="CZ50" s="457"/>
    </row>
    <row r="51" spans="1:255" s="520" customFormat="1">
      <c r="A51" s="483" t="s">
        <v>152</v>
      </c>
      <c r="B51" s="474" t="s">
        <v>153</v>
      </c>
      <c r="C51" s="517" t="s">
        <v>97</v>
      </c>
      <c r="D51" s="517" t="s">
        <v>97</v>
      </c>
      <c r="E51" s="517" t="s">
        <v>97</v>
      </c>
      <c r="F51" s="517" t="s">
        <v>97</v>
      </c>
      <c r="G51" s="517" t="s">
        <v>97</v>
      </c>
      <c r="H51" s="518">
        <f>SUM(H52:H67)</f>
        <v>43.125</v>
      </c>
      <c r="I51" s="295" t="s">
        <v>97</v>
      </c>
      <c r="J51" s="518">
        <f t="shared" ref="J51" si="33">SUM(J52:J59)</f>
        <v>0</v>
      </c>
      <c r="K51" s="537">
        <f>L51+M51+N51+O51</f>
        <v>43.124900000000004</v>
      </c>
      <c r="L51" s="518">
        <f>SUM(L52:L67)</f>
        <v>6.2999000000000001</v>
      </c>
      <c r="M51" s="518">
        <f>SUM(M52:M67)</f>
        <v>36.825000000000003</v>
      </c>
      <c r="N51" s="518">
        <f t="shared" ref="N51:O51" si="34">SUM(N52:N67)</f>
        <v>0</v>
      </c>
      <c r="O51" s="518">
        <f t="shared" si="34"/>
        <v>0</v>
      </c>
      <c r="P51" s="295" t="s">
        <v>97</v>
      </c>
      <c r="Q51" s="295" t="s">
        <v>97</v>
      </c>
      <c r="R51" s="295" t="s">
        <v>97</v>
      </c>
      <c r="S51" s="295" t="s">
        <v>97</v>
      </c>
      <c r="T51" s="295" t="s">
        <v>97</v>
      </c>
      <c r="U51" s="518">
        <f>SUM(U52:U67)</f>
        <v>43.125</v>
      </c>
      <c r="V51" s="518">
        <f>SUM(V52:V67)</f>
        <v>43.125</v>
      </c>
      <c r="W51" s="518">
        <f>SUM(W52:W67)</f>
        <v>43.125</v>
      </c>
      <c r="X51" s="518">
        <f>SUM(X52:X67)</f>
        <v>43.125</v>
      </c>
      <c r="Y51" s="295" t="s">
        <v>97</v>
      </c>
      <c r="Z51" s="294" t="s">
        <v>97</v>
      </c>
      <c r="AA51" s="295">
        <v>0</v>
      </c>
      <c r="AB51" s="295" t="s">
        <v>97</v>
      </c>
      <c r="AC51" s="518">
        <f>SUM(AC52:AC67)</f>
        <v>8.8206000000000007</v>
      </c>
      <c r="AD51" s="518" t="s">
        <v>97</v>
      </c>
      <c r="AE51" s="518">
        <f t="shared" ref="AE51:AK51" si="35">SUM(AE52:AE67)</f>
        <v>8.3774999999999995</v>
      </c>
      <c r="AF51" s="518" t="s">
        <v>97</v>
      </c>
      <c r="AG51" s="518">
        <f t="shared" si="35"/>
        <v>8.1005000000000003</v>
      </c>
      <c r="AH51" s="518" t="s">
        <v>97</v>
      </c>
      <c r="AI51" s="518">
        <f t="shared" si="35"/>
        <v>9.7728000000000019</v>
      </c>
      <c r="AJ51" s="518" t="s">
        <v>97</v>
      </c>
      <c r="AK51" s="518">
        <f t="shared" si="35"/>
        <v>8.0534999999999997</v>
      </c>
      <c r="AL51" s="518" t="s">
        <v>97</v>
      </c>
      <c r="AM51" s="295">
        <f t="shared" si="6"/>
        <v>43.124899999999997</v>
      </c>
      <c r="AN51" s="295" t="s">
        <v>97</v>
      </c>
      <c r="AO51" s="293" t="s">
        <v>97</v>
      </c>
      <c r="AP51" s="457"/>
      <c r="AQ51" s="457"/>
      <c r="AR51" s="457"/>
      <c r="AS51" s="457"/>
      <c r="AT51" s="457"/>
      <c r="AU51" s="457"/>
      <c r="AV51" s="457"/>
      <c r="AW51" s="457"/>
      <c r="AX51" s="457"/>
      <c r="AY51" s="457"/>
      <c r="AZ51" s="457"/>
      <c r="BA51" s="457"/>
      <c r="BB51" s="457"/>
      <c r="BC51" s="457"/>
      <c r="BD51" s="457"/>
      <c r="BE51" s="457"/>
      <c r="BF51" s="457"/>
      <c r="BG51" s="457"/>
      <c r="BH51" s="457"/>
      <c r="BI51" s="457"/>
      <c r="BJ51" s="457"/>
      <c r="BK51" s="457"/>
      <c r="BL51" s="457"/>
      <c r="BM51" s="457"/>
      <c r="BN51" s="457"/>
      <c r="BO51" s="457"/>
      <c r="BP51" s="457"/>
      <c r="BQ51" s="457"/>
      <c r="BR51" s="457"/>
      <c r="BS51" s="457"/>
      <c r="BT51" s="457"/>
      <c r="BU51" s="457"/>
      <c r="BV51" s="457"/>
      <c r="BW51" s="457"/>
      <c r="BX51" s="457"/>
      <c r="BY51" s="457"/>
      <c r="BZ51" s="457"/>
      <c r="CA51" s="457"/>
      <c r="CB51" s="457"/>
      <c r="CC51" s="457"/>
      <c r="CD51" s="457"/>
      <c r="CE51" s="457"/>
      <c r="CF51" s="457"/>
      <c r="CG51" s="457"/>
      <c r="CH51" s="457"/>
      <c r="CI51" s="457"/>
      <c r="CJ51" s="457"/>
      <c r="CK51" s="457"/>
      <c r="CL51" s="457"/>
      <c r="CM51" s="457"/>
      <c r="CN51" s="457"/>
      <c r="CO51" s="457"/>
      <c r="CP51" s="457"/>
      <c r="CQ51" s="457"/>
      <c r="CR51" s="457"/>
      <c r="CS51" s="457"/>
      <c r="CT51" s="457"/>
      <c r="CU51" s="457"/>
      <c r="CV51" s="457"/>
      <c r="CW51" s="457"/>
      <c r="CX51" s="457"/>
      <c r="CY51" s="457"/>
      <c r="CZ51" s="457"/>
    </row>
    <row r="52" spans="1:255" s="442" customFormat="1" ht="36" customHeight="1">
      <c r="A52" s="390" t="s">
        <v>627</v>
      </c>
      <c r="B52" s="491" t="s">
        <v>857</v>
      </c>
      <c r="C52" s="217" t="s">
        <v>992</v>
      </c>
      <c r="D52" s="389" t="s">
        <v>807</v>
      </c>
      <c r="E52" s="371">
        <v>2020</v>
      </c>
      <c r="F52" s="371">
        <v>2020</v>
      </c>
      <c r="G52" s="198" t="s">
        <v>97</v>
      </c>
      <c r="H52" s="196">
        <v>3.8740000000000001</v>
      </c>
      <c r="I52" s="197" t="s">
        <v>97</v>
      </c>
      <c r="J52" s="196" t="s">
        <v>97</v>
      </c>
      <c r="K52" s="534">
        <f t="shared" si="9"/>
        <v>3.8740000000000001</v>
      </c>
      <c r="L52" s="197">
        <v>0</v>
      </c>
      <c r="M52" s="197">
        <v>3.8740000000000001</v>
      </c>
      <c r="N52" s="197">
        <v>0</v>
      </c>
      <c r="O52" s="196">
        <v>0</v>
      </c>
      <c r="P52" s="197" t="s">
        <v>97</v>
      </c>
      <c r="Q52" s="197" t="s">
        <v>97</v>
      </c>
      <c r="R52" s="197" t="s">
        <v>97</v>
      </c>
      <c r="S52" s="197" t="s">
        <v>97</v>
      </c>
      <c r="T52" s="197" t="s">
        <v>97</v>
      </c>
      <c r="U52" s="196">
        <v>3.8740000000000001</v>
      </c>
      <c r="V52" s="196">
        <v>3.8740000000000001</v>
      </c>
      <c r="W52" s="196">
        <v>3.8740000000000001</v>
      </c>
      <c r="X52" s="196">
        <v>3.8740000000000001</v>
      </c>
      <c r="Y52" s="197" t="s">
        <v>97</v>
      </c>
      <c r="Z52" s="141" t="s">
        <v>97</v>
      </c>
      <c r="AA52" s="197">
        <v>0</v>
      </c>
      <c r="AB52" s="197" t="s">
        <v>97</v>
      </c>
      <c r="AC52" s="196">
        <v>3.8740000000000001</v>
      </c>
      <c r="AD52" s="197" t="s">
        <v>97</v>
      </c>
      <c r="AE52" s="197">
        <v>0</v>
      </c>
      <c r="AF52" s="197" t="s">
        <v>97</v>
      </c>
      <c r="AG52" s="196">
        <v>0</v>
      </c>
      <c r="AH52" s="197" t="s">
        <v>97</v>
      </c>
      <c r="AI52" s="316">
        <v>0</v>
      </c>
      <c r="AJ52" s="197" t="s">
        <v>97</v>
      </c>
      <c r="AK52" s="316">
        <v>0</v>
      </c>
      <c r="AL52" s="197" t="s">
        <v>97</v>
      </c>
      <c r="AM52" s="197">
        <f t="shared" si="6"/>
        <v>3.8740000000000001</v>
      </c>
      <c r="AN52" s="197" t="s">
        <v>97</v>
      </c>
      <c r="AO52" s="198" t="s">
        <v>97</v>
      </c>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8"/>
      <c r="BL52" s="288"/>
      <c r="BM52" s="288"/>
      <c r="BN52" s="441"/>
      <c r="BO52" s="441"/>
      <c r="BP52" s="441"/>
      <c r="BQ52" s="441"/>
      <c r="BR52" s="441"/>
      <c r="BS52" s="441"/>
      <c r="BT52" s="441"/>
      <c r="BU52" s="441"/>
      <c r="BV52" s="441"/>
      <c r="BW52" s="441"/>
      <c r="BX52" s="441"/>
      <c r="BY52" s="441"/>
      <c r="BZ52" s="441"/>
      <c r="CA52" s="441"/>
      <c r="CB52" s="441"/>
      <c r="CC52" s="441"/>
      <c r="CD52" s="441"/>
      <c r="CE52" s="441"/>
      <c r="CF52" s="441"/>
      <c r="CG52" s="441"/>
      <c r="CH52" s="441"/>
      <c r="CI52" s="441"/>
      <c r="CJ52" s="441"/>
      <c r="CK52" s="441"/>
      <c r="CL52" s="441"/>
      <c r="CM52" s="441"/>
      <c r="CN52" s="441"/>
      <c r="CO52" s="441"/>
      <c r="CP52" s="441"/>
      <c r="CQ52" s="441"/>
      <c r="CR52" s="441"/>
      <c r="CS52" s="441"/>
      <c r="CT52" s="441"/>
      <c r="CU52" s="441"/>
      <c r="CV52" s="441"/>
      <c r="CW52" s="441"/>
      <c r="CX52" s="441"/>
      <c r="CY52" s="441"/>
      <c r="CZ52" s="441"/>
    </row>
    <row r="53" spans="1:255" s="291" customFormat="1" ht="36" customHeight="1">
      <c r="A53" s="390" t="s">
        <v>628</v>
      </c>
      <c r="B53" s="491" t="s">
        <v>857</v>
      </c>
      <c r="C53" s="217" t="s">
        <v>993</v>
      </c>
      <c r="D53" s="389" t="s">
        <v>808</v>
      </c>
      <c r="E53" s="371">
        <v>2020</v>
      </c>
      <c r="F53" s="371">
        <v>2020</v>
      </c>
      <c r="G53" s="198" t="s">
        <v>97</v>
      </c>
      <c r="H53" s="196">
        <v>0.77390000000000003</v>
      </c>
      <c r="I53" s="197" t="s">
        <v>97</v>
      </c>
      <c r="J53" s="196" t="s">
        <v>97</v>
      </c>
      <c r="K53" s="535">
        <f t="shared" si="9"/>
        <v>0.77390000000000003</v>
      </c>
      <c r="L53" s="197">
        <v>0.77390000000000003</v>
      </c>
      <c r="M53" s="197">
        <v>0</v>
      </c>
      <c r="N53" s="197">
        <v>0</v>
      </c>
      <c r="O53" s="196">
        <v>0</v>
      </c>
      <c r="P53" s="197" t="s">
        <v>97</v>
      </c>
      <c r="Q53" s="197" t="s">
        <v>97</v>
      </c>
      <c r="R53" s="197" t="s">
        <v>97</v>
      </c>
      <c r="S53" s="197" t="s">
        <v>97</v>
      </c>
      <c r="T53" s="197" t="s">
        <v>97</v>
      </c>
      <c r="U53" s="196">
        <v>0.77390000000000003</v>
      </c>
      <c r="V53" s="196">
        <v>0.77390000000000003</v>
      </c>
      <c r="W53" s="196">
        <v>0.77390000000000003</v>
      </c>
      <c r="X53" s="196">
        <v>0.77390000000000003</v>
      </c>
      <c r="Y53" s="197" t="s">
        <v>97</v>
      </c>
      <c r="Z53" s="141" t="s">
        <v>97</v>
      </c>
      <c r="AA53" s="197">
        <v>0</v>
      </c>
      <c r="AB53" s="197" t="s">
        <v>97</v>
      </c>
      <c r="AC53" s="196">
        <v>0.77390000000000003</v>
      </c>
      <c r="AD53" s="197" t="s">
        <v>97</v>
      </c>
      <c r="AE53" s="197">
        <v>0</v>
      </c>
      <c r="AF53" s="197" t="s">
        <v>97</v>
      </c>
      <c r="AG53" s="196">
        <v>0</v>
      </c>
      <c r="AH53" s="197" t="s">
        <v>97</v>
      </c>
      <c r="AI53" s="316">
        <v>0</v>
      </c>
      <c r="AJ53" s="197" t="s">
        <v>97</v>
      </c>
      <c r="AK53" s="316">
        <v>0</v>
      </c>
      <c r="AL53" s="197" t="s">
        <v>97</v>
      </c>
      <c r="AM53" s="197">
        <f t="shared" si="6"/>
        <v>0.77390000000000003</v>
      </c>
      <c r="AN53" s="197" t="s">
        <v>97</v>
      </c>
      <c r="AO53" s="198" t="s">
        <v>97</v>
      </c>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c r="CO53" s="288"/>
      <c r="CP53" s="288"/>
      <c r="CQ53" s="288"/>
      <c r="CR53" s="288"/>
      <c r="CS53" s="288"/>
      <c r="CT53" s="288"/>
      <c r="CU53" s="288"/>
      <c r="CV53" s="288"/>
      <c r="CW53" s="288"/>
      <c r="CX53" s="288"/>
      <c r="CY53" s="288"/>
      <c r="CZ53" s="288"/>
    </row>
    <row r="54" spans="1:255" s="375" customFormat="1" ht="40.5" customHeight="1">
      <c r="A54" s="390" t="s">
        <v>629</v>
      </c>
      <c r="B54" s="492" t="s">
        <v>858</v>
      </c>
      <c r="C54" s="217" t="s">
        <v>994</v>
      </c>
      <c r="D54" s="389" t="s">
        <v>806</v>
      </c>
      <c r="E54" s="371">
        <v>2020</v>
      </c>
      <c r="F54" s="371">
        <v>2020</v>
      </c>
      <c r="G54" s="198" t="s">
        <v>97</v>
      </c>
      <c r="H54" s="196">
        <v>3.524</v>
      </c>
      <c r="I54" s="197" t="s">
        <v>97</v>
      </c>
      <c r="J54" s="196" t="s">
        <v>97</v>
      </c>
      <c r="K54" s="534">
        <f t="shared" si="9"/>
        <v>3.524</v>
      </c>
      <c r="L54" s="197">
        <v>0</v>
      </c>
      <c r="M54" s="197">
        <v>3.524</v>
      </c>
      <c r="N54" s="197">
        <v>0</v>
      </c>
      <c r="O54" s="196">
        <v>0</v>
      </c>
      <c r="P54" s="197" t="s">
        <v>97</v>
      </c>
      <c r="Q54" s="197" t="s">
        <v>97</v>
      </c>
      <c r="R54" s="197" t="s">
        <v>97</v>
      </c>
      <c r="S54" s="197" t="s">
        <v>97</v>
      </c>
      <c r="T54" s="197" t="s">
        <v>97</v>
      </c>
      <c r="U54" s="196">
        <v>3.524</v>
      </c>
      <c r="V54" s="196">
        <v>3.524</v>
      </c>
      <c r="W54" s="196">
        <v>3.524</v>
      </c>
      <c r="X54" s="196">
        <v>3.524</v>
      </c>
      <c r="Y54" s="197" t="s">
        <v>97</v>
      </c>
      <c r="Z54" s="141" t="s">
        <v>97</v>
      </c>
      <c r="AA54" s="197">
        <v>0</v>
      </c>
      <c r="AB54" s="197" t="s">
        <v>97</v>
      </c>
      <c r="AC54" s="196">
        <v>3.5244</v>
      </c>
      <c r="AD54" s="197" t="s">
        <v>97</v>
      </c>
      <c r="AE54" s="196">
        <v>0</v>
      </c>
      <c r="AF54" s="197" t="s">
        <v>97</v>
      </c>
      <c r="AG54" s="316">
        <v>0</v>
      </c>
      <c r="AH54" s="197" t="s">
        <v>97</v>
      </c>
      <c r="AI54" s="316">
        <v>0</v>
      </c>
      <c r="AJ54" s="197" t="s">
        <v>97</v>
      </c>
      <c r="AK54" s="316">
        <v>0</v>
      </c>
      <c r="AL54" s="197" t="s">
        <v>97</v>
      </c>
      <c r="AM54" s="197">
        <f t="shared" si="6"/>
        <v>3.5244</v>
      </c>
      <c r="AN54" s="197" t="s">
        <v>97</v>
      </c>
      <c r="AO54" s="198" t="s">
        <v>97</v>
      </c>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8"/>
      <c r="BL54" s="288"/>
      <c r="BM54" s="288"/>
      <c r="BN54" s="288"/>
      <c r="BO54" s="288"/>
      <c r="BP54" s="288"/>
      <c r="BQ54" s="288"/>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88"/>
      <c r="CO54" s="288"/>
      <c r="CP54" s="288"/>
      <c r="CQ54" s="288"/>
      <c r="CR54" s="288"/>
      <c r="CS54" s="288"/>
      <c r="CT54" s="288"/>
      <c r="CU54" s="288"/>
      <c r="CV54" s="288"/>
      <c r="CW54" s="288"/>
      <c r="CX54" s="288"/>
      <c r="CY54" s="288"/>
      <c r="CZ54" s="288"/>
    </row>
    <row r="55" spans="1:255" s="375" customFormat="1" ht="44.25" customHeight="1">
      <c r="A55" s="390" t="s">
        <v>630</v>
      </c>
      <c r="B55" s="492" t="s">
        <v>858</v>
      </c>
      <c r="C55" s="217" t="s">
        <v>995</v>
      </c>
      <c r="D55" s="389" t="s">
        <v>806</v>
      </c>
      <c r="E55" s="371">
        <v>2020</v>
      </c>
      <c r="F55" s="371">
        <v>2020</v>
      </c>
      <c r="G55" s="198" t="s">
        <v>97</v>
      </c>
      <c r="H55" s="404">
        <v>0.64829999999999999</v>
      </c>
      <c r="I55" s="197" t="s">
        <v>97</v>
      </c>
      <c r="J55" s="196" t="s">
        <v>97</v>
      </c>
      <c r="K55" s="535">
        <f>L55+M55+N55+O55</f>
        <v>0.64800000000000002</v>
      </c>
      <c r="L55" s="197">
        <v>0.64800000000000002</v>
      </c>
      <c r="M55" s="197">
        <v>0</v>
      </c>
      <c r="N55" s="197">
        <v>0</v>
      </c>
      <c r="O55" s="196">
        <v>0</v>
      </c>
      <c r="P55" s="197" t="s">
        <v>97</v>
      </c>
      <c r="Q55" s="197" t="s">
        <v>97</v>
      </c>
      <c r="R55" s="197" t="s">
        <v>97</v>
      </c>
      <c r="S55" s="197" t="s">
        <v>97</v>
      </c>
      <c r="T55" s="197" t="s">
        <v>97</v>
      </c>
      <c r="U55" s="404">
        <v>0.64829999999999999</v>
      </c>
      <c r="V55" s="404">
        <v>0.64829999999999999</v>
      </c>
      <c r="W55" s="404">
        <v>0.64829999999999999</v>
      </c>
      <c r="X55" s="404">
        <v>0.64829999999999999</v>
      </c>
      <c r="Y55" s="197" t="s">
        <v>97</v>
      </c>
      <c r="Z55" s="141" t="s">
        <v>97</v>
      </c>
      <c r="AA55" s="197">
        <v>0</v>
      </c>
      <c r="AB55" s="197" t="s">
        <v>97</v>
      </c>
      <c r="AC55" s="404">
        <v>0.64829999999999999</v>
      </c>
      <c r="AD55" s="197" t="s">
        <v>97</v>
      </c>
      <c r="AE55" s="196">
        <v>0</v>
      </c>
      <c r="AF55" s="197" t="s">
        <v>97</v>
      </c>
      <c r="AG55" s="316">
        <v>0</v>
      </c>
      <c r="AH55" s="197" t="s">
        <v>97</v>
      </c>
      <c r="AI55" s="316">
        <v>0</v>
      </c>
      <c r="AJ55" s="197" t="s">
        <v>97</v>
      </c>
      <c r="AK55" s="316">
        <v>0</v>
      </c>
      <c r="AL55" s="197" t="s">
        <v>97</v>
      </c>
      <c r="AM55" s="197">
        <f t="shared" si="6"/>
        <v>0.64829999999999999</v>
      </c>
      <c r="AN55" s="197" t="s">
        <v>97</v>
      </c>
      <c r="AO55" s="384" t="s">
        <v>97</v>
      </c>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88"/>
      <c r="CO55" s="288"/>
      <c r="CP55" s="288"/>
      <c r="CQ55" s="288"/>
      <c r="CR55" s="288"/>
      <c r="CS55" s="288"/>
      <c r="CT55" s="288"/>
      <c r="CU55" s="288"/>
      <c r="CV55" s="288"/>
      <c r="CW55" s="288"/>
      <c r="CX55" s="288"/>
      <c r="CY55" s="288"/>
      <c r="CZ55" s="288"/>
    </row>
    <row r="56" spans="1:255" s="291" customFormat="1" ht="44.25" customHeight="1">
      <c r="A56" s="390" t="s">
        <v>631</v>
      </c>
      <c r="B56" s="492" t="s">
        <v>859</v>
      </c>
      <c r="C56" s="217" t="s">
        <v>1003</v>
      </c>
      <c r="D56" s="389" t="s">
        <v>807</v>
      </c>
      <c r="E56" s="371">
        <v>2021</v>
      </c>
      <c r="F56" s="371">
        <v>2021</v>
      </c>
      <c r="G56" s="198" t="s">
        <v>97</v>
      </c>
      <c r="H56" s="362">
        <v>5.1580000000000004</v>
      </c>
      <c r="I56" s="197" t="s">
        <v>97</v>
      </c>
      <c r="J56" s="196" t="s">
        <v>97</v>
      </c>
      <c r="K56" s="535">
        <f t="shared" ref="K56:K58" si="36">L56+M56+N56+O56</f>
        <v>5.1580000000000004</v>
      </c>
      <c r="L56" s="197">
        <v>0</v>
      </c>
      <c r="M56" s="197">
        <v>5.1580000000000004</v>
      </c>
      <c r="N56" s="197">
        <v>0</v>
      </c>
      <c r="O56" s="196">
        <v>0</v>
      </c>
      <c r="P56" s="197" t="s">
        <v>97</v>
      </c>
      <c r="Q56" s="197" t="s">
        <v>97</v>
      </c>
      <c r="R56" s="197" t="s">
        <v>97</v>
      </c>
      <c r="S56" s="197" t="s">
        <v>97</v>
      </c>
      <c r="T56" s="197" t="s">
        <v>97</v>
      </c>
      <c r="U56" s="362">
        <v>5.1580000000000004</v>
      </c>
      <c r="V56" s="362">
        <v>5.1580000000000004</v>
      </c>
      <c r="W56" s="362">
        <v>5.1580000000000004</v>
      </c>
      <c r="X56" s="362">
        <v>5.1580000000000004</v>
      </c>
      <c r="Y56" s="197" t="s">
        <v>97</v>
      </c>
      <c r="Z56" s="141" t="s">
        <v>97</v>
      </c>
      <c r="AA56" s="197">
        <v>0</v>
      </c>
      <c r="AB56" s="197" t="s">
        <v>97</v>
      </c>
      <c r="AC56" s="197">
        <v>0</v>
      </c>
      <c r="AD56" s="197" t="s">
        <v>97</v>
      </c>
      <c r="AE56" s="362">
        <v>5.1580000000000004</v>
      </c>
      <c r="AF56" s="197" t="s">
        <v>97</v>
      </c>
      <c r="AG56" s="196">
        <v>0</v>
      </c>
      <c r="AH56" s="197" t="s">
        <v>97</v>
      </c>
      <c r="AI56" s="197">
        <v>0</v>
      </c>
      <c r="AJ56" s="197" t="s">
        <v>97</v>
      </c>
      <c r="AK56" s="316">
        <v>0</v>
      </c>
      <c r="AL56" s="197" t="s">
        <v>97</v>
      </c>
      <c r="AM56" s="197">
        <f t="shared" si="6"/>
        <v>5.1580000000000004</v>
      </c>
      <c r="AN56" s="197" t="s">
        <v>97</v>
      </c>
      <c r="AO56" s="384" t="s">
        <v>97</v>
      </c>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c r="CO56" s="288"/>
      <c r="CP56" s="288"/>
      <c r="CQ56" s="288"/>
      <c r="CR56" s="288"/>
      <c r="CS56" s="288"/>
      <c r="CT56" s="288"/>
      <c r="CU56" s="288"/>
      <c r="CV56" s="288"/>
      <c r="CW56" s="288"/>
      <c r="CX56" s="288"/>
      <c r="CY56" s="288"/>
      <c r="CZ56" s="288"/>
    </row>
    <row r="57" spans="1:255" s="291" customFormat="1" ht="44.25" customHeight="1">
      <c r="A57" s="390" t="s">
        <v>632</v>
      </c>
      <c r="B57" s="492" t="s">
        <v>859</v>
      </c>
      <c r="C57" s="217" t="s">
        <v>1004</v>
      </c>
      <c r="D57" s="389" t="s">
        <v>808</v>
      </c>
      <c r="E57" s="371">
        <v>2021</v>
      </c>
      <c r="F57" s="371">
        <v>2021</v>
      </c>
      <c r="G57" s="198" t="s">
        <v>97</v>
      </c>
      <c r="H57" s="196">
        <v>0.91900000000000004</v>
      </c>
      <c r="I57" s="197" t="s">
        <v>97</v>
      </c>
      <c r="J57" s="196" t="s">
        <v>97</v>
      </c>
      <c r="K57" s="535">
        <f t="shared" si="36"/>
        <v>0.91900000000000004</v>
      </c>
      <c r="L57" s="197">
        <v>0.91900000000000004</v>
      </c>
      <c r="M57" s="197">
        <v>0</v>
      </c>
      <c r="N57" s="197">
        <v>0</v>
      </c>
      <c r="O57" s="196">
        <v>0</v>
      </c>
      <c r="P57" s="197" t="s">
        <v>97</v>
      </c>
      <c r="Q57" s="197" t="s">
        <v>97</v>
      </c>
      <c r="R57" s="197" t="s">
        <v>97</v>
      </c>
      <c r="S57" s="197" t="s">
        <v>97</v>
      </c>
      <c r="T57" s="197" t="s">
        <v>97</v>
      </c>
      <c r="U57" s="196">
        <v>0.91900000000000004</v>
      </c>
      <c r="V57" s="196">
        <v>0.91900000000000004</v>
      </c>
      <c r="W57" s="196">
        <v>0.91900000000000004</v>
      </c>
      <c r="X57" s="196">
        <v>0.91900000000000004</v>
      </c>
      <c r="Y57" s="197" t="s">
        <v>97</v>
      </c>
      <c r="Z57" s="141" t="s">
        <v>97</v>
      </c>
      <c r="AA57" s="197">
        <v>0</v>
      </c>
      <c r="AB57" s="197" t="s">
        <v>97</v>
      </c>
      <c r="AC57" s="197">
        <v>0</v>
      </c>
      <c r="AD57" s="197" t="s">
        <v>97</v>
      </c>
      <c r="AE57" s="196">
        <v>0.91849999999999998</v>
      </c>
      <c r="AF57" s="197" t="s">
        <v>97</v>
      </c>
      <c r="AG57" s="196">
        <v>0</v>
      </c>
      <c r="AH57" s="197" t="s">
        <v>97</v>
      </c>
      <c r="AI57" s="197">
        <v>0</v>
      </c>
      <c r="AJ57" s="197" t="s">
        <v>97</v>
      </c>
      <c r="AK57" s="316">
        <v>0</v>
      </c>
      <c r="AL57" s="197" t="s">
        <v>97</v>
      </c>
      <c r="AM57" s="197">
        <f t="shared" si="6"/>
        <v>0.91849999999999998</v>
      </c>
      <c r="AN57" s="197" t="s">
        <v>97</v>
      </c>
      <c r="AO57" s="384" t="s">
        <v>97</v>
      </c>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c r="CO57" s="288"/>
      <c r="CP57" s="288"/>
      <c r="CQ57" s="288"/>
      <c r="CR57" s="288"/>
      <c r="CS57" s="288"/>
      <c r="CT57" s="288"/>
      <c r="CU57" s="288"/>
      <c r="CV57" s="288"/>
      <c r="CW57" s="288"/>
      <c r="CX57" s="288"/>
      <c r="CY57" s="288"/>
      <c r="CZ57" s="288"/>
    </row>
    <row r="58" spans="1:255" s="291" customFormat="1" ht="33" customHeight="1">
      <c r="A58" s="390" t="s">
        <v>812</v>
      </c>
      <c r="B58" s="492" t="s">
        <v>860</v>
      </c>
      <c r="C58" s="217" t="s">
        <v>1005</v>
      </c>
      <c r="D58" s="389" t="s">
        <v>807</v>
      </c>
      <c r="E58" s="371">
        <v>2021</v>
      </c>
      <c r="F58" s="371">
        <v>2021</v>
      </c>
      <c r="G58" s="198" t="s">
        <v>97</v>
      </c>
      <c r="H58" s="196">
        <v>1.968</v>
      </c>
      <c r="I58" s="197" t="s">
        <v>97</v>
      </c>
      <c r="J58" s="196" t="s">
        <v>97</v>
      </c>
      <c r="K58" s="535">
        <f t="shared" si="36"/>
        <v>1.968</v>
      </c>
      <c r="L58" s="197">
        <v>0</v>
      </c>
      <c r="M58" s="197">
        <v>1.968</v>
      </c>
      <c r="N58" s="197">
        <v>0</v>
      </c>
      <c r="O58" s="196">
        <v>0</v>
      </c>
      <c r="P58" s="197" t="s">
        <v>97</v>
      </c>
      <c r="Q58" s="197" t="s">
        <v>97</v>
      </c>
      <c r="R58" s="197" t="s">
        <v>97</v>
      </c>
      <c r="S58" s="197" t="s">
        <v>97</v>
      </c>
      <c r="T58" s="197" t="s">
        <v>97</v>
      </c>
      <c r="U58" s="196">
        <v>1.968</v>
      </c>
      <c r="V58" s="196">
        <v>1.968</v>
      </c>
      <c r="W58" s="196">
        <v>1.968</v>
      </c>
      <c r="X58" s="196">
        <v>1.968</v>
      </c>
      <c r="Y58" s="197" t="s">
        <v>97</v>
      </c>
      <c r="Z58" s="141" t="s">
        <v>97</v>
      </c>
      <c r="AA58" s="197">
        <v>0</v>
      </c>
      <c r="AB58" s="197" t="s">
        <v>97</v>
      </c>
      <c r="AC58" s="197">
        <v>0</v>
      </c>
      <c r="AD58" s="197" t="s">
        <v>97</v>
      </c>
      <c r="AE58" s="196">
        <v>1.968</v>
      </c>
      <c r="AF58" s="197" t="s">
        <v>97</v>
      </c>
      <c r="AG58" s="316">
        <v>0</v>
      </c>
      <c r="AH58" s="197" t="s">
        <v>97</v>
      </c>
      <c r="AI58" s="196">
        <v>0</v>
      </c>
      <c r="AJ58" s="197" t="s">
        <v>97</v>
      </c>
      <c r="AK58" s="316">
        <v>0</v>
      </c>
      <c r="AL58" s="197" t="s">
        <v>97</v>
      </c>
      <c r="AM58" s="197">
        <f t="shared" si="6"/>
        <v>1.968</v>
      </c>
      <c r="AN58" s="197" t="s">
        <v>97</v>
      </c>
      <c r="AO58" s="384" t="s">
        <v>97</v>
      </c>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c r="CO58" s="288"/>
      <c r="CP58" s="288"/>
      <c r="CQ58" s="288"/>
      <c r="CR58" s="288"/>
      <c r="CS58" s="288"/>
      <c r="CT58" s="288"/>
      <c r="CU58" s="288"/>
      <c r="CV58" s="288"/>
      <c r="CW58" s="288"/>
      <c r="CX58" s="288"/>
      <c r="CY58" s="288"/>
      <c r="CZ58" s="288"/>
    </row>
    <row r="59" spans="1:255" s="291" customFormat="1" ht="33" customHeight="1">
      <c r="A59" s="390" t="s">
        <v>824</v>
      </c>
      <c r="B59" s="492" t="s">
        <v>860</v>
      </c>
      <c r="C59" s="217" t="s">
        <v>1006</v>
      </c>
      <c r="D59" s="389" t="s">
        <v>808</v>
      </c>
      <c r="E59" s="371">
        <v>2021</v>
      </c>
      <c r="F59" s="371">
        <v>2021</v>
      </c>
      <c r="G59" s="198" t="s">
        <v>97</v>
      </c>
      <c r="H59" s="362">
        <v>0.33300000000000002</v>
      </c>
      <c r="I59" s="197" t="s">
        <v>97</v>
      </c>
      <c r="J59" s="196" t="s">
        <v>97</v>
      </c>
      <c r="K59" s="534">
        <f t="shared" si="9"/>
        <v>0.33300000000000002</v>
      </c>
      <c r="L59" s="197">
        <v>0.33300000000000002</v>
      </c>
      <c r="M59" s="197">
        <v>0</v>
      </c>
      <c r="N59" s="197">
        <v>0</v>
      </c>
      <c r="O59" s="196">
        <v>0</v>
      </c>
      <c r="P59" s="197" t="s">
        <v>97</v>
      </c>
      <c r="Q59" s="197" t="s">
        <v>97</v>
      </c>
      <c r="R59" s="197" t="s">
        <v>97</v>
      </c>
      <c r="S59" s="197" t="s">
        <v>97</v>
      </c>
      <c r="T59" s="197" t="s">
        <v>97</v>
      </c>
      <c r="U59" s="362">
        <v>0.33300000000000002</v>
      </c>
      <c r="V59" s="362">
        <v>0.33300000000000002</v>
      </c>
      <c r="W59" s="362">
        <v>0.33300000000000002</v>
      </c>
      <c r="X59" s="362">
        <v>0.33300000000000002</v>
      </c>
      <c r="Y59" s="197" t="s">
        <v>97</v>
      </c>
      <c r="Z59" s="141" t="s">
        <v>97</v>
      </c>
      <c r="AA59" s="197">
        <v>0</v>
      </c>
      <c r="AB59" s="197" t="s">
        <v>97</v>
      </c>
      <c r="AC59" s="197">
        <v>0</v>
      </c>
      <c r="AD59" s="197" t="s">
        <v>97</v>
      </c>
      <c r="AE59" s="362">
        <v>0.33300000000000002</v>
      </c>
      <c r="AF59" s="197" t="s">
        <v>97</v>
      </c>
      <c r="AG59" s="316">
        <v>0</v>
      </c>
      <c r="AH59" s="197" t="s">
        <v>97</v>
      </c>
      <c r="AI59" s="196">
        <v>0</v>
      </c>
      <c r="AJ59" s="197" t="s">
        <v>97</v>
      </c>
      <c r="AK59" s="316">
        <v>0</v>
      </c>
      <c r="AL59" s="197" t="s">
        <v>97</v>
      </c>
      <c r="AM59" s="197">
        <f t="shared" si="6"/>
        <v>0.33300000000000002</v>
      </c>
      <c r="AN59" s="197" t="s">
        <v>97</v>
      </c>
      <c r="AO59" s="384" t="s">
        <v>97</v>
      </c>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8"/>
      <c r="CY59" s="288"/>
      <c r="CZ59" s="288"/>
    </row>
    <row r="60" spans="1:255" s="291" customFormat="1" ht="33" customHeight="1">
      <c r="A60" s="390" t="s">
        <v>899</v>
      </c>
      <c r="B60" s="492" t="s">
        <v>861</v>
      </c>
      <c r="C60" s="217" t="s">
        <v>1009</v>
      </c>
      <c r="D60" s="389" t="s">
        <v>807</v>
      </c>
      <c r="E60" s="371">
        <v>2022</v>
      </c>
      <c r="F60" s="371">
        <v>2022</v>
      </c>
      <c r="G60" s="198" t="s">
        <v>97</v>
      </c>
      <c r="H60" s="362">
        <v>6.9370000000000003</v>
      </c>
      <c r="I60" s="197" t="s">
        <v>97</v>
      </c>
      <c r="J60" s="196" t="s">
        <v>97</v>
      </c>
      <c r="K60" s="534">
        <f t="shared" si="9"/>
        <v>6.9370000000000003</v>
      </c>
      <c r="L60" s="197">
        <v>0</v>
      </c>
      <c r="M60" s="197">
        <v>6.9370000000000003</v>
      </c>
      <c r="N60" s="197">
        <v>0</v>
      </c>
      <c r="O60" s="196">
        <v>0</v>
      </c>
      <c r="P60" s="197" t="s">
        <v>97</v>
      </c>
      <c r="Q60" s="197" t="s">
        <v>97</v>
      </c>
      <c r="R60" s="197" t="s">
        <v>97</v>
      </c>
      <c r="S60" s="197" t="s">
        <v>97</v>
      </c>
      <c r="T60" s="197" t="s">
        <v>97</v>
      </c>
      <c r="U60" s="362">
        <v>6.9370000000000003</v>
      </c>
      <c r="V60" s="362">
        <v>6.9370000000000003</v>
      </c>
      <c r="W60" s="362">
        <v>6.9370000000000003</v>
      </c>
      <c r="X60" s="362">
        <v>6.9370000000000003</v>
      </c>
      <c r="Y60" s="197" t="s">
        <v>97</v>
      </c>
      <c r="Z60" s="141" t="s">
        <v>97</v>
      </c>
      <c r="AA60" s="197">
        <v>0</v>
      </c>
      <c r="AB60" s="197" t="s">
        <v>97</v>
      </c>
      <c r="AC60" s="197">
        <v>0</v>
      </c>
      <c r="AD60" s="197" t="s">
        <v>97</v>
      </c>
      <c r="AE60" s="197">
        <v>0</v>
      </c>
      <c r="AF60" s="197" t="s">
        <v>97</v>
      </c>
      <c r="AG60" s="362">
        <v>6.9364999999999997</v>
      </c>
      <c r="AH60" s="197" t="s">
        <v>97</v>
      </c>
      <c r="AI60" s="196">
        <v>0</v>
      </c>
      <c r="AJ60" s="197" t="s">
        <v>97</v>
      </c>
      <c r="AK60" s="316">
        <v>0</v>
      </c>
      <c r="AL60" s="197" t="s">
        <v>97</v>
      </c>
      <c r="AM60" s="197">
        <f t="shared" si="6"/>
        <v>6.9364999999999997</v>
      </c>
      <c r="AN60" s="197" t="s">
        <v>97</v>
      </c>
      <c r="AO60" s="384" t="s">
        <v>97</v>
      </c>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c r="CO60" s="288"/>
      <c r="CP60" s="288"/>
      <c r="CQ60" s="288"/>
      <c r="CR60" s="288"/>
      <c r="CS60" s="288"/>
      <c r="CT60" s="288"/>
      <c r="CU60" s="288"/>
      <c r="CV60" s="288"/>
      <c r="CW60" s="288"/>
      <c r="CX60" s="288"/>
      <c r="CY60" s="288"/>
      <c r="CZ60" s="288"/>
    </row>
    <row r="61" spans="1:255" s="291" customFormat="1" ht="33" customHeight="1">
      <c r="A61" s="390" t="s">
        <v>900</v>
      </c>
      <c r="B61" s="492" t="s">
        <v>861</v>
      </c>
      <c r="C61" s="217" t="s">
        <v>1010</v>
      </c>
      <c r="D61" s="389" t="s">
        <v>808</v>
      </c>
      <c r="E61" s="371">
        <v>2022</v>
      </c>
      <c r="F61" s="371">
        <v>2022</v>
      </c>
      <c r="G61" s="198" t="s">
        <v>97</v>
      </c>
      <c r="H61" s="362">
        <v>1.1639999999999999</v>
      </c>
      <c r="I61" s="197" t="s">
        <v>97</v>
      </c>
      <c r="J61" s="196" t="s">
        <v>97</v>
      </c>
      <c r="K61" s="534">
        <f t="shared" si="9"/>
        <v>1.1639999999999999</v>
      </c>
      <c r="L61" s="197">
        <v>1.1639999999999999</v>
      </c>
      <c r="M61" s="197">
        <v>0</v>
      </c>
      <c r="N61" s="197">
        <v>0</v>
      </c>
      <c r="O61" s="196">
        <v>0</v>
      </c>
      <c r="P61" s="197" t="s">
        <v>97</v>
      </c>
      <c r="Q61" s="197" t="s">
        <v>97</v>
      </c>
      <c r="R61" s="197" t="s">
        <v>97</v>
      </c>
      <c r="S61" s="197" t="s">
        <v>97</v>
      </c>
      <c r="T61" s="197" t="s">
        <v>97</v>
      </c>
      <c r="U61" s="362">
        <v>1.1639999999999999</v>
      </c>
      <c r="V61" s="362">
        <v>1.1639999999999999</v>
      </c>
      <c r="W61" s="362">
        <v>1.1639999999999999</v>
      </c>
      <c r="X61" s="362">
        <v>1.1639999999999999</v>
      </c>
      <c r="Y61" s="197" t="s">
        <v>97</v>
      </c>
      <c r="Z61" s="141" t="s">
        <v>97</v>
      </c>
      <c r="AA61" s="197">
        <v>0</v>
      </c>
      <c r="AB61" s="197" t="s">
        <v>97</v>
      </c>
      <c r="AC61" s="197">
        <v>0</v>
      </c>
      <c r="AD61" s="197" t="s">
        <v>97</v>
      </c>
      <c r="AE61" s="197">
        <v>0</v>
      </c>
      <c r="AF61" s="197" t="s">
        <v>97</v>
      </c>
      <c r="AG61" s="362">
        <v>1.1639999999999999</v>
      </c>
      <c r="AH61" s="197" t="s">
        <v>97</v>
      </c>
      <c r="AI61" s="196">
        <v>0</v>
      </c>
      <c r="AJ61" s="197" t="s">
        <v>97</v>
      </c>
      <c r="AK61" s="316">
        <v>0</v>
      </c>
      <c r="AL61" s="197" t="s">
        <v>97</v>
      </c>
      <c r="AM61" s="197">
        <f t="shared" si="6"/>
        <v>1.1639999999999999</v>
      </c>
      <c r="AN61" s="197" t="s">
        <v>97</v>
      </c>
      <c r="AO61" s="384" t="s">
        <v>97</v>
      </c>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c r="CO61" s="288"/>
      <c r="CP61" s="288"/>
      <c r="CQ61" s="288"/>
      <c r="CR61" s="288"/>
      <c r="CS61" s="288"/>
      <c r="CT61" s="288"/>
      <c r="CU61" s="288"/>
      <c r="CV61" s="288"/>
      <c r="CW61" s="288"/>
      <c r="CX61" s="288"/>
      <c r="CY61" s="288"/>
      <c r="CZ61" s="288"/>
    </row>
    <row r="62" spans="1:255" s="291" customFormat="1" ht="33" customHeight="1">
      <c r="A62" s="390" t="s">
        <v>901</v>
      </c>
      <c r="B62" s="492" t="s">
        <v>862</v>
      </c>
      <c r="C62" s="217" t="s">
        <v>1014</v>
      </c>
      <c r="D62" s="389" t="s">
        <v>807</v>
      </c>
      <c r="E62" s="371">
        <v>2023</v>
      </c>
      <c r="F62" s="371">
        <v>2023</v>
      </c>
      <c r="G62" s="198" t="s">
        <v>97</v>
      </c>
      <c r="H62" s="362">
        <v>4.5190000000000001</v>
      </c>
      <c r="I62" s="197" t="s">
        <v>97</v>
      </c>
      <c r="J62" s="196" t="s">
        <v>97</v>
      </c>
      <c r="K62" s="534">
        <f t="shared" si="9"/>
        <v>4.5190000000000001</v>
      </c>
      <c r="L62" s="197">
        <v>0</v>
      </c>
      <c r="M62" s="197">
        <v>4.5190000000000001</v>
      </c>
      <c r="N62" s="197">
        <v>0</v>
      </c>
      <c r="O62" s="196">
        <v>0</v>
      </c>
      <c r="P62" s="197" t="s">
        <v>97</v>
      </c>
      <c r="Q62" s="197" t="s">
        <v>97</v>
      </c>
      <c r="R62" s="197" t="s">
        <v>97</v>
      </c>
      <c r="S62" s="197" t="s">
        <v>97</v>
      </c>
      <c r="T62" s="197" t="s">
        <v>97</v>
      </c>
      <c r="U62" s="362">
        <v>4.5190000000000001</v>
      </c>
      <c r="V62" s="362">
        <v>4.5190000000000001</v>
      </c>
      <c r="W62" s="362">
        <v>4.5190000000000001</v>
      </c>
      <c r="X62" s="362">
        <v>4.5190000000000001</v>
      </c>
      <c r="Y62" s="197" t="s">
        <v>97</v>
      </c>
      <c r="Z62" s="141" t="s">
        <v>97</v>
      </c>
      <c r="AA62" s="197">
        <v>0</v>
      </c>
      <c r="AB62" s="197" t="s">
        <v>97</v>
      </c>
      <c r="AC62" s="197">
        <v>0</v>
      </c>
      <c r="AD62" s="197" t="s">
        <v>97</v>
      </c>
      <c r="AE62" s="197">
        <v>0</v>
      </c>
      <c r="AF62" s="197" t="s">
        <v>97</v>
      </c>
      <c r="AG62" s="316">
        <v>0</v>
      </c>
      <c r="AH62" s="197" t="s">
        <v>97</v>
      </c>
      <c r="AI62" s="362">
        <v>4.5190000000000001</v>
      </c>
      <c r="AJ62" s="197" t="s">
        <v>97</v>
      </c>
      <c r="AK62" s="316">
        <v>0</v>
      </c>
      <c r="AL62" s="197" t="s">
        <v>97</v>
      </c>
      <c r="AM62" s="197">
        <f t="shared" si="6"/>
        <v>4.5190000000000001</v>
      </c>
      <c r="AN62" s="197" t="s">
        <v>97</v>
      </c>
      <c r="AO62" s="384" t="s">
        <v>97</v>
      </c>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8"/>
      <c r="BL62" s="288"/>
      <c r="BM62" s="288"/>
      <c r="BN62" s="288"/>
      <c r="BO62" s="288"/>
      <c r="BP62" s="288"/>
      <c r="BQ62" s="288"/>
      <c r="BR62" s="288"/>
      <c r="BS62" s="288"/>
      <c r="BT62" s="288"/>
      <c r="BU62" s="288"/>
      <c r="BV62" s="288"/>
      <c r="BW62" s="288"/>
      <c r="BX62" s="288"/>
      <c r="BY62" s="288"/>
      <c r="BZ62" s="288"/>
      <c r="CA62" s="288"/>
      <c r="CB62" s="288"/>
      <c r="CC62" s="288"/>
      <c r="CD62" s="288"/>
      <c r="CE62" s="288"/>
      <c r="CF62" s="288"/>
      <c r="CG62" s="288"/>
      <c r="CH62" s="288"/>
      <c r="CI62" s="288"/>
      <c r="CJ62" s="288"/>
      <c r="CK62" s="288"/>
      <c r="CL62" s="288"/>
      <c r="CM62" s="288"/>
      <c r="CN62" s="288"/>
      <c r="CO62" s="288"/>
      <c r="CP62" s="288"/>
      <c r="CQ62" s="288"/>
      <c r="CR62" s="288"/>
      <c r="CS62" s="288"/>
      <c r="CT62" s="288"/>
      <c r="CU62" s="288"/>
      <c r="CV62" s="288"/>
      <c r="CW62" s="288"/>
      <c r="CX62" s="288"/>
      <c r="CY62" s="288"/>
      <c r="CZ62" s="288"/>
    </row>
    <row r="63" spans="1:255" s="291" customFormat="1" ht="33" customHeight="1">
      <c r="A63" s="390" t="s">
        <v>902</v>
      </c>
      <c r="B63" s="492" t="s">
        <v>862</v>
      </c>
      <c r="C63" s="217" t="s">
        <v>1015</v>
      </c>
      <c r="D63" s="389" t="s">
        <v>808</v>
      </c>
      <c r="E63" s="371">
        <v>2023</v>
      </c>
      <c r="F63" s="371">
        <v>2023</v>
      </c>
      <c r="G63" s="198" t="s">
        <v>97</v>
      </c>
      <c r="H63" s="362">
        <v>0.75900000000000001</v>
      </c>
      <c r="I63" s="197" t="s">
        <v>97</v>
      </c>
      <c r="J63" s="196" t="s">
        <v>97</v>
      </c>
      <c r="K63" s="535">
        <f t="shared" si="9"/>
        <v>0.75919999999999999</v>
      </c>
      <c r="L63" s="197">
        <v>0.75919999999999999</v>
      </c>
      <c r="M63" s="197">
        <v>0</v>
      </c>
      <c r="N63" s="197">
        <v>0</v>
      </c>
      <c r="O63" s="196">
        <v>0</v>
      </c>
      <c r="P63" s="197" t="s">
        <v>97</v>
      </c>
      <c r="Q63" s="197" t="s">
        <v>97</v>
      </c>
      <c r="R63" s="197" t="s">
        <v>97</v>
      </c>
      <c r="S63" s="197" t="s">
        <v>97</v>
      </c>
      <c r="T63" s="197" t="s">
        <v>97</v>
      </c>
      <c r="U63" s="362">
        <v>0.75900000000000001</v>
      </c>
      <c r="V63" s="362">
        <v>0.75900000000000001</v>
      </c>
      <c r="W63" s="362">
        <v>0.75900000000000001</v>
      </c>
      <c r="X63" s="362">
        <v>0.75900000000000001</v>
      </c>
      <c r="Y63" s="197" t="s">
        <v>97</v>
      </c>
      <c r="Z63" s="141" t="s">
        <v>97</v>
      </c>
      <c r="AA63" s="197">
        <v>0</v>
      </c>
      <c r="AB63" s="197" t="s">
        <v>97</v>
      </c>
      <c r="AC63" s="197">
        <v>0</v>
      </c>
      <c r="AD63" s="197" t="s">
        <v>97</v>
      </c>
      <c r="AE63" s="197">
        <v>0</v>
      </c>
      <c r="AF63" s="197" t="s">
        <v>97</v>
      </c>
      <c r="AG63" s="316">
        <v>0</v>
      </c>
      <c r="AH63" s="197" t="s">
        <v>97</v>
      </c>
      <c r="AI63" s="362">
        <v>0.75900000000000001</v>
      </c>
      <c r="AJ63" s="197" t="s">
        <v>97</v>
      </c>
      <c r="AK63" s="316">
        <v>0</v>
      </c>
      <c r="AL63" s="197" t="s">
        <v>97</v>
      </c>
      <c r="AM63" s="197">
        <f t="shared" si="6"/>
        <v>0.75900000000000001</v>
      </c>
      <c r="AN63" s="197" t="s">
        <v>97</v>
      </c>
      <c r="AO63" s="384" t="s">
        <v>97</v>
      </c>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c r="CO63" s="288"/>
      <c r="CP63" s="288"/>
      <c r="CQ63" s="288"/>
      <c r="CR63" s="288"/>
      <c r="CS63" s="288"/>
      <c r="CT63" s="288"/>
      <c r="CU63" s="288"/>
      <c r="CV63" s="288"/>
      <c r="CW63" s="288"/>
      <c r="CX63" s="288"/>
      <c r="CY63" s="288"/>
      <c r="CZ63" s="288"/>
    </row>
    <row r="64" spans="1:255" s="291" customFormat="1" ht="33" customHeight="1">
      <c r="A64" s="390" t="s">
        <v>903</v>
      </c>
      <c r="B64" s="492" t="s">
        <v>863</v>
      </c>
      <c r="C64" s="217" t="s">
        <v>1016</v>
      </c>
      <c r="D64" s="389" t="s">
        <v>807</v>
      </c>
      <c r="E64" s="371">
        <v>2023</v>
      </c>
      <c r="F64" s="371">
        <v>2023</v>
      </c>
      <c r="G64" s="198" t="s">
        <v>97</v>
      </c>
      <c r="H64" s="362">
        <v>3.851</v>
      </c>
      <c r="I64" s="197" t="s">
        <v>97</v>
      </c>
      <c r="J64" s="196" t="s">
        <v>97</v>
      </c>
      <c r="K64" s="534">
        <f t="shared" si="9"/>
        <v>3.851</v>
      </c>
      <c r="L64" s="197">
        <v>0</v>
      </c>
      <c r="M64" s="197">
        <v>3.851</v>
      </c>
      <c r="N64" s="197">
        <v>0</v>
      </c>
      <c r="O64" s="196">
        <v>0</v>
      </c>
      <c r="P64" s="197" t="s">
        <v>97</v>
      </c>
      <c r="Q64" s="197" t="s">
        <v>97</v>
      </c>
      <c r="R64" s="197" t="s">
        <v>97</v>
      </c>
      <c r="S64" s="197" t="s">
        <v>97</v>
      </c>
      <c r="T64" s="197" t="s">
        <v>97</v>
      </c>
      <c r="U64" s="362">
        <v>3.851</v>
      </c>
      <c r="V64" s="362">
        <v>3.851</v>
      </c>
      <c r="W64" s="362">
        <v>3.851</v>
      </c>
      <c r="X64" s="362">
        <v>3.851</v>
      </c>
      <c r="Y64" s="197" t="s">
        <v>97</v>
      </c>
      <c r="Z64" s="141" t="s">
        <v>97</v>
      </c>
      <c r="AA64" s="197">
        <v>0</v>
      </c>
      <c r="AB64" s="197" t="s">
        <v>97</v>
      </c>
      <c r="AC64" s="197">
        <v>0</v>
      </c>
      <c r="AD64" s="197" t="s">
        <v>97</v>
      </c>
      <c r="AE64" s="197">
        <v>0</v>
      </c>
      <c r="AF64" s="197" t="s">
        <v>97</v>
      </c>
      <c r="AG64" s="316">
        <v>0</v>
      </c>
      <c r="AH64" s="197" t="s">
        <v>97</v>
      </c>
      <c r="AI64" s="362">
        <v>3.851</v>
      </c>
      <c r="AJ64" s="197" t="s">
        <v>97</v>
      </c>
      <c r="AK64" s="316">
        <v>0</v>
      </c>
      <c r="AL64" s="197" t="s">
        <v>97</v>
      </c>
      <c r="AM64" s="197">
        <f t="shared" si="6"/>
        <v>3.851</v>
      </c>
      <c r="AN64" s="197" t="s">
        <v>97</v>
      </c>
      <c r="AO64" s="384" t="s">
        <v>97</v>
      </c>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8"/>
      <c r="CY64" s="288"/>
      <c r="CZ64" s="288"/>
    </row>
    <row r="65" spans="1:255" s="291" customFormat="1" ht="33" customHeight="1">
      <c r="A65" s="390" t="s">
        <v>904</v>
      </c>
      <c r="B65" s="492" t="s">
        <v>863</v>
      </c>
      <c r="C65" s="217" t="s">
        <v>1017</v>
      </c>
      <c r="D65" s="389" t="s">
        <v>808</v>
      </c>
      <c r="E65" s="371">
        <v>2023</v>
      </c>
      <c r="F65" s="371">
        <v>2023</v>
      </c>
      <c r="G65" s="198" t="s">
        <v>97</v>
      </c>
      <c r="H65" s="196">
        <v>0.64380000000000004</v>
      </c>
      <c r="I65" s="197" t="s">
        <v>97</v>
      </c>
      <c r="J65" s="196" t="s">
        <v>97</v>
      </c>
      <c r="K65" s="535">
        <f t="shared" si="9"/>
        <v>0.64380000000000004</v>
      </c>
      <c r="L65" s="197">
        <v>0.64380000000000004</v>
      </c>
      <c r="M65" s="197">
        <v>0</v>
      </c>
      <c r="N65" s="197">
        <v>0</v>
      </c>
      <c r="O65" s="196">
        <v>0</v>
      </c>
      <c r="P65" s="197" t="s">
        <v>97</v>
      </c>
      <c r="Q65" s="197" t="s">
        <v>97</v>
      </c>
      <c r="R65" s="197" t="s">
        <v>97</v>
      </c>
      <c r="S65" s="197" t="s">
        <v>97</v>
      </c>
      <c r="T65" s="197" t="s">
        <v>97</v>
      </c>
      <c r="U65" s="196">
        <v>0.64380000000000004</v>
      </c>
      <c r="V65" s="196">
        <v>0.64380000000000004</v>
      </c>
      <c r="W65" s="196">
        <v>0.64380000000000004</v>
      </c>
      <c r="X65" s="196">
        <v>0.64380000000000004</v>
      </c>
      <c r="Y65" s="197" t="s">
        <v>97</v>
      </c>
      <c r="Z65" s="141" t="s">
        <v>97</v>
      </c>
      <c r="AA65" s="197">
        <v>0</v>
      </c>
      <c r="AB65" s="197" t="s">
        <v>97</v>
      </c>
      <c r="AC65" s="197">
        <v>0</v>
      </c>
      <c r="AD65" s="197" t="s">
        <v>97</v>
      </c>
      <c r="AE65" s="197">
        <v>0</v>
      </c>
      <c r="AF65" s="197" t="s">
        <v>97</v>
      </c>
      <c r="AG65" s="316">
        <v>0</v>
      </c>
      <c r="AH65" s="197" t="s">
        <v>97</v>
      </c>
      <c r="AI65" s="196">
        <v>0.64380000000000004</v>
      </c>
      <c r="AJ65" s="197" t="s">
        <v>97</v>
      </c>
      <c r="AK65" s="316">
        <v>0</v>
      </c>
      <c r="AL65" s="197" t="s">
        <v>97</v>
      </c>
      <c r="AM65" s="197">
        <f t="shared" si="6"/>
        <v>0.64380000000000004</v>
      </c>
      <c r="AN65" s="197" t="s">
        <v>97</v>
      </c>
      <c r="AO65" s="384" t="s">
        <v>97</v>
      </c>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S65" s="288"/>
      <c r="CT65" s="288"/>
      <c r="CU65" s="288"/>
      <c r="CV65" s="288"/>
      <c r="CW65" s="288"/>
      <c r="CX65" s="288"/>
      <c r="CY65" s="288"/>
      <c r="CZ65" s="288"/>
    </row>
    <row r="66" spans="1:255" s="291" customFormat="1" ht="33" customHeight="1">
      <c r="A66" s="390" t="s">
        <v>905</v>
      </c>
      <c r="B66" s="492" t="s">
        <v>864</v>
      </c>
      <c r="C66" s="217" t="s">
        <v>1018</v>
      </c>
      <c r="D66" s="389" t="s">
        <v>807</v>
      </c>
      <c r="E66" s="371">
        <v>2024</v>
      </c>
      <c r="F66" s="371">
        <v>2024</v>
      </c>
      <c r="G66" s="198" t="s">
        <v>97</v>
      </c>
      <c r="H66" s="362">
        <v>6.9939999999999998</v>
      </c>
      <c r="I66" s="197" t="s">
        <v>97</v>
      </c>
      <c r="J66" s="196" t="s">
        <v>97</v>
      </c>
      <c r="K66" s="534">
        <f t="shared" si="9"/>
        <v>6.9939999999999998</v>
      </c>
      <c r="L66" s="197">
        <v>0</v>
      </c>
      <c r="M66" s="197">
        <v>6.9939999999999998</v>
      </c>
      <c r="N66" s="197">
        <v>0</v>
      </c>
      <c r="O66" s="196">
        <v>0</v>
      </c>
      <c r="P66" s="197" t="s">
        <v>97</v>
      </c>
      <c r="Q66" s="197" t="s">
        <v>97</v>
      </c>
      <c r="R66" s="197" t="s">
        <v>97</v>
      </c>
      <c r="S66" s="197" t="s">
        <v>97</v>
      </c>
      <c r="T66" s="197" t="s">
        <v>97</v>
      </c>
      <c r="U66" s="362">
        <v>6.9939999999999998</v>
      </c>
      <c r="V66" s="362">
        <v>6.9939999999999998</v>
      </c>
      <c r="W66" s="362">
        <v>6.9939999999999998</v>
      </c>
      <c r="X66" s="362">
        <v>6.9939999999999998</v>
      </c>
      <c r="Y66" s="197" t="s">
        <v>97</v>
      </c>
      <c r="Z66" s="141" t="s">
        <v>97</v>
      </c>
      <c r="AA66" s="197">
        <v>0</v>
      </c>
      <c r="AB66" s="197" t="s">
        <v>97</v>
      </c>
      <c r="AC66" s="197">
        <v>0</v>
      </c>
      <c r="AD66" s="197" t="s">
        <v>97</v>
      </c>
      <c r="AE66" s="197">
        <v>0</v>
      </c>
      <c r="AF66" s="197" t="s">
        <v>97</v>
      </c>
      <c r="AG66" s="316">
        <v>0</v>
      </c>
      <c r="AH66" s="197" t="s">
        <v>97</v>
      </c>
      <c r="AI66" s="196">
        <v>0</v>
      </c>
      <c r="AJ66" s="197" t="s">
        <v>97</v>
      </c>
      <c r="AK66" s="362">
        <v>6.9945000000000004</v>
      </c>
      <c r="AL66" s="197" t="s">
        <v>97</v>
      </c>
      <c r="AM66" s="197">
        <f t="shared" si="6"/>
        <v>6.9945000000000004</v>
      </c>
      <c r="AN66" s="197" t="s">
        <v>97</v>
      </c>
      <c r="AO66" s="384" t="s">
        <v>97</v>
      </c>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row>
    <row r="67" spans="1:255" s="291" customFormat="1" ht="33" customHeight="1">
      <c r="A67" s="390" t="s">
        <v>906</v>
      </c>
      <c r="B67" s="492" t="s">
        <v>864</v>
      </c>
      <c r="C67" s="217" t="s">
        <v>1019</v>
      </c>
      <c r="D67" s="389" t="s">
        <v>808</v>
      </c>
      <c r="E67" s="371">
        <v>2024</v>
      </c>
      <c r="F67" s="371">
        <v>2024</v>
      </c>
      <c r="G67" s="198" t="s">
        <v>97</v>
      </c>
      <c r="H67" s="362">
        <v>1.0589999999999999</v>
      </c>
      <c r="I67" s="197" t="s">
        <v>97</v>
      </c>
      <c r="J67" s="196" t="s">
        <v>97</v>
      </c>
      <c r="K67" s="534">
        <f t="shared" si="9"/>
        <v>1.0589999999999999</v>
      </c>
      <c r="L67" s="197">
        <v>1.0589999999999999</v>
      </c>
      <c r="M67" s="197">
        <v>0</v>
      </c>
      <c r="N67" s="197">
        <v>0</v>
      </c>
      <c r="O67" s="196">
        <v>0</v>
      </c>
      <c r="P67" s="197" t="s">
        <v>97</v>
      </c>
      <c r="Q67" s="197" t="s">
        <v>97</v>
      </c>
      <c r="R67" s="197" t="s">
        <v>97</v>
      </c>
      <c r="S67" s="197" t="s">
        <v>97</v>
      </c>
      <c r="T67" s="197" t="s">
        <v>97</v>
      </c>
      <c r="U67" s="362">
        <v>1.0589999999999999</v>
      </c>
      <c r="V67" s="362">
        <v>1.0589999999999999</v>
      </c>
      <c r="W67" s="362">
        <v>1.0589999999999999</v>
      </c>
      <c r="X67" s="362">
        <v>1.0589999999999999</v>
      </c>
      <c r="Y67" s="197" t="s">
        <v>97</v>
      </c>
      <c r="Z67" s="141" t="s">
        <v>97</v>
      </c>
      <c r="AA67" s="197">
        <v>0</v>
      </c>
      <c r="AB67" s="197" t="s">
        <v>97</v>
      </c>
      <c r="AC67" s="197">
        <v>0</v>
      </c>
      <c r="AD67" s="197" t="s">
        <v>97</v>
      </c>
      <c r="AE67" s="197">
        <v>0</v>
      </c>
      <c r="AF67" s="197" t="s">
        <v>97</v>
      </c>
      <c r="AG67" s="316">
        <v>0</v>
      </c>
      <c r="AH67" s="197" t="s">
        <v>97</v>
      </c>
      <c r="AI67" s="196">
        <v>0</v>
      </c>
      <c r="AJ67" s="197" t="s">
        <v>97</v>
      </c>
      <c r="AK67" s="362">
        <v>1.0589999999999999</v>
      </c>
      <c r="AL67" s="197" t="s">
        <v>97</v>
      </c>
      <c r="AM67" s="197">
        <f t="shared" si="6"/>
        <v>1.0589999999999999</v>
      </c>
      <c r="AN67" s="197" t="s">
        <v>97</v>
      </c>
      <c r="AO67" s="384" t="s">
        <v>97</v>
      </c>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8"/>
      <c r="CY67" s="288"/>
      <c r="CZ67" s="288"/>
    </row>
    <row r="68" spans="1:255" s="289" customFormat="1" ht="31.5">
      <c r="A68" s="238" t="s">
        <v>154</v>
      </c>
      <c r="B68" s="505" t="s">
        <v>155</v>
      </c>
      <c r="C68" s="198" t="s">
        <v>97</v>
      </c>
      <c r="D68" s="198" t="s">
        <v>97</v>
      </c>
      <c r="E68" s="198" t="s">
        <v>97</v>
      </c>
      <c r="F68" s="198" t="s">
        <v>97</v>
      </c>
      <c r="G68" s="198" t="s">
        <v>97</v>
      </c>
      <c r="H68" s="197" t="s">
        <v>97</v>
      </c>
      <c r="I68" s="197" t="s">
        <v>97</v>
      </c>
      <c r="J68" s="197" t="s">
        <v>97</v>
      </c>
      <c r="K68" s="197" t="s">
        <v>97</v>
      </c>
      <c r="L68" s="197" t="s">
        <v>97</v>
      </c>
      <c r="M68" s="197" t="s">
        <v>97</v>
      </c>
      <c r="N68" s="197" t="s">
        <v>97</v>
      </c>
      <c r="O68" s="197" t="s">
        <v>97</v>
      </c>
      <c r="P68" s="197" t="s">
        <v>97</v>
      </c>
      <c r="Q68" s="197" t="s">
        <v>97</v>
      </c>
      <c r="R68" s="197" t="s">
        <v>97</v>
      </c>
      <c r="S68" s="197" t="s">
        <v>97</v>
      </c>
      <c r="T68" s="197" t="s">
        <v>97</v>
      </c>
      <c r="U68" s="197" t="s">
        <v>97</v>
      </c>
      <c r="V68" s="197" t="s">
        <v>97</v>
      </c>
      <c r="W68" s="197" t="s">
        <v>97</v>
      </c>
      <c r="X68" s="197" t="s">
        <v>97</v>
      </c>
      <c r="Y68" s="197" t="s">
        <v>97</v>
      </c>
      <c r="Z68" s="141" t="s">
        <v>97</v>
      </c>
      <c r="AA68" s="197">
        <v>0</v>
      </c>
      <c r="AB68" s="197" t="s">
        <v>97</v>
      </c>
      <c r="AC68" s="197" t="s">
        <v>97</v>
      </c>
      <c r="AD68" s="197" t="s">
        <v>97</v>
      </c>
      <c r="AE68" s="197" t="s">
        <v>97</v>
      </c>
      <c r="AF68" s="197" t="s">
        <v>97</v>
      </c>
      <c r="AG68" s="197" t="s">
        <v>97</v>
      </c>
      <c r="AH68" s="197" t="s">
        <v>97</v>
      </c>
      <c r="AI68" s="197" t="s">
        <v>97</v>
      </c>
      <c r="AJ68" s="197" t="s">
        <v>97</v>
      </c>
      <c r="AK68" s="197" t="s">
        <v>97</v>
      </c>
      <c r="AL68" s="197" t="s">
        <v>97</v>
      </c>
      <c r="AM68" s="197" t="s">
        <v>97</v>
      </c>
      <c r="AN68" s="197" t="s">
        <v>97</v>
      </c>
      <c r="AO68" s="384" t="s">
        <v>97</v>
      </c>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8"/>
      <c r="DF68" s="288"/>
      <c r="DG68" s="288"/>
      <c r="DH68" s="288"/>
      <c r="DI68" s="288"/>
      <c r="DJ68" s="288"/>
      <c r="DK68" s="288"/>
      <c r="DL68" s="288"/>
      <c r="DM68" s="288"/>
      <c r="DN68" s="288"/>
      <c r="DO68" s="288"/>
      <c r="DP68" s="288"/>
      <c r="DQ68" s="288"/>
      <c r="DR68" s="288"/>
      <c r="DS68" s="288"/>
      <c r="DT68" s="288"/>
      <c r="DU68" s="288"/>
      <c r="DV68" s="288"/>
      <c r="DW68" s="288"/>
      <c r="DX68" s="288"/>
      <c r="DY68" s="288"/>
      <c r="DZ68" s="288"/>
      <c r="EA68" s="288"/>
      <c r="EB68" s="288"/>
      <c r="EC68" s="288"/>
      <c r="ED68" s="288"/>
      <c r="EE68" s="288"/>
      <c r="EF68" s="288"/>
      <c r="EG68" s="288"/>
      <c r="EH68" s="288"/>
      <c r="EI68" s="288"/>
      <c r="EJ68" s="288"/>
      <c r="EK68" s="288"/>
      <c r="EL68" s="288"/>
      <c r="EM68" s="288"/>
      <c r="EN68" s="288"/>
      <c r="EO68" s="288"/>
      <c r="EP68" s="288"/>
      <c r="EQ68" s="288"/>
      <c r="ER68" s="288"/>
      <c r="ES68" s="288"/>
      <c r="ET68" s="288"/>
      <c r="EU68" s="288"/>
      <c r="EV68" s="288"/>
      <c r="EW68" s="288"/>
      <c r="EX68" s="288"/>
      <c r="EY68" s="288"/>
      <c r="EZ68" s="288"/>
      <c r="FA68" s="288"/>
      <c r="FB68" s="288"/>
      <c r="FC68" s="288"/>
      <c r="FD68" s="288"/>
      <c r="FE68" s="288"/>
      <c r="FF68" s="288"/>
      <c r="FG68" s="288"/>
      <c r="FH68" s="288"/>
      <c r="FI68" s="288"/>
      <c r="FJ68" s="288"/>
      <c r="FK68" s="288"/>
      <c r="FL68" s="288"/>
      <c r="FM68" s="288"/>
      <c r="FN68" s="288"/>
      <c r="FO68" s="288"/>
      <c r="FP68" s="288"/>
      <c r="FQ68" s="288"/>
      <c r="FR68" s="288"/>
      <c r="FS68" s="288"/>
      <c r="FT68" s="288"/>
      <c r="FU68" s="288"/>
      <c r="FV68" s="288"/>
      <c r="FW68" s="288"/>
      <c r="FX68" s="288"/>
      <c r="FY68" s="288"/>
      <c r="FZ68" s="288"/>
      <c r="GA68" s="288"/>
      <c r="GB68" s="288"/>
      <c r="GC68" s="288"/>
      <c r="GD68" s="288"/>
      <c r="GE68" s="288"/>
      <c r="GF68" s="288"/>
      <c r="GG68" s="288"/>
      <c r="GH68" s="288"/>
      <c r="GI68" s="288"/>
      <c r="GJ68" s="288"/>
      <c r="GK68" s="288"/>
      <c r="GL68" s="288"/>
      <c r="GM68" s="288"/>
      <c r="GN68" s="288"/>
      <c r="GO68" s="288"/>
      <c r="GP68" s="288"/>
      <c r="GQ68" s="288"/>
      <c r="GR68" s="288"/>
      <c r="GS68" s="288"/>
      <c r="GT68" s="288"/>
      <c r="GU68" s="288"/>
      <c r="GV68" s="288"/>
      <c r="GW68" s="288"/>
      <c r="GX68" s="288"/>
      <c r="GY68" s="288"/>
      <c r="GZ68" s="288"/>
      <c r="HA68" s="288"/>
      <c r="HB68" s="288"/>
      <c r="HC68" s="288"/>
      <c r="HD68" s="288"/>
      <c r="HE68" s="288"/>
      <c r="HF68" s="288"/>
      <c r="HG68" s="288"/>
      <c r="HH68" s="288"/>
      <c r="HI68" s="288"/>
      <c r="HJ68" s="288"/>
      <c r="HK68" s="288"/>
      <c r="HL68" s="288"/>
      <c r="HM68" s="288"/>
      <c r="HN68" s="288"/>
      <c r="HO68" s="288"/>
      <c r="HP68" s="288"/>
      <c r="HQ68" s="288"/>
      <c r="HR68" s="288"/>
      <c r="HS68" s="288"/>
      <c r="HT68" s="288"/>
      <c r="HU68" s="288"/>
      <c r="HV68" s="288"/>
      <c r="HW68" s="288"/>
      <c r="HX68" s="288"/>
      <c r="HY68" s="288"/>
      <c r="HZ68" s="288"/>
      <c r="IA68" s="288"/>
      <c r="IB68" s="288"/>
      <c r="IC68" s="288"/>
      <c r="ID68" s="288"/>
      <c r="IE68" s="288"/>
      <c r="IF68" s="288"/>
      <c r="IG68" s="288"/>
      <c r="IH68" s="288"/>
      <c r="II68" s="288"/>
      <c r="IJ68" s="288"/>
      <c r="IK68" s="288"/>
      <c r="IL68" s="288"/>
      <c r="IM68" s="288"/>
      <c r="IN68" s="288"/>
      <c r="IO68" s="288"/>
      <c r="IP68" s="288"/>
      <c r="IQ68" s="288"/>
      <c r="IR68" s="288"/>
      <c r="IS68" s="288"/>
      <c r="IT68" s="288"/>
      <c r="IU68" s="288"/>
    </row>
    <row r="69" spans="1:255" s="523" customFormat="1" ht="34.5" customHeight="1">
      <c r="A69" s="483" t="s">
        <v>156</v>
      </c>
      <c r="B69" s="474" t="s">
        <v>157</v>
      </c>
      <c r="C69" s="517" t="s">
        <v>97</v>
      </c>
      <c r="D69" s="521" t="s">
        <v>97</v>
      </c>
      <c r="E69" s="521" t="s">
        <v>97</v>
      </c>
      <c r="F69" s="521" t="s">
        <v>97</v>
      </c>
      <c r="G69" s="521" t="s">
        <v>97</v>
      </c>
      <c r="H69" s="522">
        <f>H70</f>
        <v>12.584</v>
      </c>
      <c r="I69" s="197" t="s">
        <v>97</v>
      </c>
      <c r="J69" s="197">
        <v>0</v>
      </c>
      <c r="K69" s="536">
        <f>K70</f>
        <v>12.584</v>
      </c>
      <c r="L69" s="536">
        <f t="shared" ref="L69:O69" si="37">L70</f>
        <v>0</v>
      </c>
      <c r="M69" s="536">
        <f t="shared" si="37"/>
        <v>12.582000000000001</v>
      </c>
      <c r="N69" s="536">
        <f t="shared" si="37"/>
        <v>0</v>
      </c>
      <c r="O69" s="536">
        <f t="shared" si="37"/>
        <v>0</v>
      </c>
      <c r="P69" s="197" t="s">
        <v>97</v>
      </c>
      <c r="Q69" s="197" t="s">
        <v>97</v>
      </c>
      <c r="R69" s="197" t="s">
        <v>97</v>
      </c>
      <c r="S69" s="197" t="s">
        <v>97</v>
      </c>
      <c r="T69" s="197" t="s">
        <v>97</v>
      </c>
      <c r="U69" s="522">
        <f t="shared" ref="U69:X70" si="38">U70</f>
        <v>12.584</v>
      </c>
      <c r="V69" s="522">
        <f t="shared" si="38"/>
        <v>12.584</v>
      </c>
      <c r="W69" s="522">
        <f t="shared" si="38"/>
        <v>12.584</v>
      </c>
      <c r="X69" s="522">
        <f t="shared" si="38"/>
        <v>12.584</v>
      </c>
      <c r="Y69" s="197" t="s">
        <v>97</v>
      </c>
      <c r="Z69" s="141" t="s">
        <v>97</v>
      </c>
      <c r="AA69" s="197">
        <v>0</v>
      </c>
      <c r="AB69" s="197" t="s">
        <v>97</v>
      </c>
      <c r="AC69" s="522">
        <f>AC70</f>
        <v>2.3719999999999999</v>
      </c>
      <c r="AD69" s="522" t="str">
        <f t="shared" ref="AD69:AK69" si="39">AD70</f>
        <v>нд</v>
      </c>
      <c r="AE69" s="522">
        <f t="shared" si="39"/>
        <v>2.4420000000000002</v>
      </c>
      <c r="AF69" s="522" t="str">
        <f t="shared" si="39"/>
        <v>нд</v>
      </c>
      <c r="AG69" s="522">
        <f t="shared" si="39"/>
        <v>2.5150000000000001</v>
      </c>
      <c r="AH69" s="522" t="str">
        <f t="shared" si="39"/>
        <v>нд</v>
      </c>
      <c r="AI69" s="522">
        <f t="shared" si="39"/>
        <v>2.589</v>
      </c>
      <c r="AJ69" s="522" t="str">
        <f t="shared" si="39"/>
        <v>нд</v>
      </c>
      <c r="AK69" s="522">
        <f t="shared" si="39"/>
        <v>2.6659999999999999</v>
      </c>
      <c r="AL69" s="197" t="s">
        <v>97</v>
      </c>
      <c r="AM69" s="197">
        <f t="shared" si="6"/>
        <v>12.584</v>
      </c>
      <c r="AN69" s="197" t="s">
        <v>97</v>
      </c>
      <c r="AO69" s="384" t="s">
        <v>97</v>
      </c>
    </row>
    <row r="70" spans="1:255" s="289" customFormat="1" ht="31.5" customHeight="1">
      <c r="A70" s="238" t="s">
        <v>158</v>
      </c>
      <c r="B70" s="436" t="s">
        <v>159</v>
      </c>
      <c r="C70" s="198" t="s">
        <v>97</v>
      </c>
      <c r="D70" s="198" t="s">
        <v>97</v>
      </c>
      <c r="E70" s="198" t="s">
        <v>97</v>
      </c>
      <c r="F70" s="198" t="s">
        <v>97</v>
      </c>
      <c r="G70" s="198" t="s">
        <v>97</v>
      </c>
      <c r="H70" s="197">
        <f>H71</f>
        <v>12.584</v>
      </c>
      <c r="I70" s="197" t="s">
        <v>97</v>
      </c>
      <c r="J70" s="197">
        <v>0</v>
      </c>
      <c r="K70" s="535">
        <f>K71</f>
        <v>12.584</v>
      </c>
      <c r="L70" s="197">
        <f>L71</f>
        <v>0</v>
      </c>
      <c r="M70" s="197">
        <f>M71</f>
        <v>12.582000000000001</v>
      </c>
      <c r="N70" s="197">
        <f>N71</f>
        <v>0</v>
      </c>
      <c r="O70" s="197">
        <f>O71</f>
        <v>0</v>
      </c>
      <c r="P70" s="197" t="s">
        <v>97</v>
      </c>
      <c r="Q70" s="197" t="s">
        <v>97</v>
      </c>
      <c r="R70" s="197" t="s">
        <v>97</v>
      </c>
      <c r="S70" s="197" t="s">
        <v>97</v>
      </c>
      <c r="T70" s="197" t="s">
        <v>97</v>
      </c>
      <c r="U70" s="197">
        <f t="shared" si="38"/>
        <v>12.584</v>
      </c>
      <c r="V70" s="197">
        <f t="shared" si="38"/>
        <v>12.584</v>
      </c>
      <c r="W70" s="197">
        <f t="shared" si="38"/>
        <v>12.584</v>
      </c>
      <c r="X70" s="197">
        <f t="shared" si="38"/>
        <v>12.584</v>
      </c>
      <c r="Y70" s="197" t="s">
        <v>97</v>
      </c>
      <c r="Z70" s="141" t="s">
        <v>97</v>
      </c>
      <c r="AA70" s="197">
        <v>0</v>
      </c>
      <c r="AB70" s="197" t="s">
        <v>97</v>
      </c>
      <c r="AC70" s="197">
        <f>AC71</f>
        <v>2.3719999999999999</v>
      </c>
      <c r="AD70" s="197" t="str">
        <f t="shared" ref="AD70:AL70" si="40">AD71</f>
        <v>нд</v>
      </c>
      <c r="AE70" s="197">
        <f t="shared" si="40"/>
        <v>2.4420000000000002</v>
      </c>
      <c r="AF70" s="197" t="str">
        <f t="shared" si="40"/>
        <v>нд</v>
      </c>
      <c r="AG70" s="197">
        <f t="shared" si="40"/>
        <v>2.5150000000000001</v>
      </c>
      <c r="AH70" s="197" t="str">
        <f t="shared" si="40"/>
        <v>нд</v>
      </c>
      <c r="AI70" s="197">
        <f t="shared" si="40"/>
        <v>2.589</v>
      </c>
      <c r="AJ70" s="197" t="str">
        <f t="shared" si="40"/>
        <v>нд</v>
      </c>
      <c r="AK70" s="197">
        <f t="shared" si="40"/>
        <v>2.6659999999999999</v>
      </c>
      <c r="AL70" s="197" t="str">
        <f t="shared" si="40"/>
        <v>нд</v>
      </c>
      <c r="AM70" s="197">
        <f t="shared" si="6"/>
        <v>12.584</v>
      </c>
      <c r="AN70" s="197" t="s">
        <v>97</v>
      </c>
      <c r="AO70" s="384" t="s">
        <v>97</v>
      </c>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c r="DL70" s="288"/>
      <c r="DM70" s="288"/>
      <c r="DN70" s="288"/>
      <c r="DO70" s="288"/>
      <c r="DP70" s="288"/>
      <c r="DQ70" s="288"/>
      <c r="DR70" s="288"/>
      <c r="DS70" s="288"/>
      <c r="DT70" s="288"/>
      <c r="DU70" s="288"/>
      <c r="DV70" s="288"/>
      <c r="DW70" s="288"/>
      <c r="DX70" s="288"/>
      <c r="DY70" s="288"/>
      <c r="DZ70" s="288"/>
      <c r="EA70" s="288"/>
      <c r="EB70" s="288"/>
      <c r="EC70" s="288"/>
      <c r="ED70" s="288"/>
      <c r="EE70" s="288"/>
      <c r="EF70" s="288"/>
      <c r="EG70" s="288"/>
      <c r="EH70" s="288"/>
      <c r="EI70" s="288"/>
      <c r="EJ70" s="288"/>
      <c r="EK70" s="288"/>
      <c r="EL70" s="288"/>
      <c r="EM70" s="288"/>
      <c r="EN70" s="288"/>
      <c r="EO70" s="288"/>
      <c r="EP70" s="288"/>
      <c r="EQ70" s="288"/>
      <c r="ER70" s="288"/>
      <c r="ES70" s="288"/>
      <c r="ET70" s="288"/>
      <c r="EU70" s="288"/>
      <c r="EV70" s="288"/>
      <c r="EW70" s="288"/>
      <c r="EX70" s="288"/>
      <c r="EY70" s="288"/>
      <c r="EZ70" s="288"/>
      <c r="FA70" s="288"/>
      <c r="FB70" s="288"/>
      <c r="FC70" s="288"/>
      <c r="FD70" s="288"/>
      <c r="FE70" s="288"/>
      <c r="FF70" s="288"/>
      <c r="FG70" s="288"/>
      <c r="FH70" s="288"/>
      <c r="FI70" s="288"/>
      <c r="FJ70" s="288"/>
      <c r="FK70" s="288"/>
      <c r="FL70" s="288"/>
      <c r="FM70" s="288"/>
      <c r="FN70" s="288"/>
      <c r="FO70" s="288"/>
      <c r="FP70" s="288"/>
      <c r="FQ70" s="288"/>
      <c r="FR70" s="288"/>
      <c r="FS70" s="288"/>
      <c r="FT70" s="288"/>
      <c r="FU70" s="288"/>
      <c r="FV70" s="288"/>
      <c r="FW70" s="288"/>
      <c r="FX70" s="288"/>
      <c r="FY70" s="288"/>
      <c r="FZ70" s="288"/>
      <c r="GA70" s="288"/>
      <c r="GB70" s="288"/>
      <c r="GC70" s="288"/>
      <c r="GD70" s="288"/>
      <c r="GE70" s="288"/>
      <c r="GF70" s="288"/>
      <c r="GG70" s="288"/>
      <c r="GH70" s="288"/>
      <c r="GI70" s="288"/>
      <c r="GJ70" s="288"/>
      <c r="GK70" s="288"/>
      <c r="GL70" s="288"/>
      <c r="GM70" s="288"/>
      <c r="GN70" s="288"/>
      <c r="GO70" s="288"/>
      <c r="GP70" s="288"/>
      <c r="GQ70" s="288"/>
      <c r="GR70" s="288"/>
      <c r="GS70" s="288"/>
      <c r="GT70" s="288"/>
      <c r="GU70" s="288"/>
      <c r="GV70" s="288"/>
      <c r="GW70" s="288"/>
      <c r="GX70" s="288"/>
      <c r="GY70" s="288"/>
      <c r="GZ70" s="288"/>
      <c r="HA70" s="288"/>
      <c r="HB70" s="288"/>
      <c r="HC70" s="288"/>
      <c r="HD70" s="288"/>
      <c r="HE70" s="288"/>
      <c r="HF70" s="288"/>
      <c r="HG70" s="288"/>
      <c r="HH70" s="288"/>
      <c r="HI70" s="288"/>
      <c r="HJ70" s="288"/>
      <c r="HK70" s="288"/>
      <c r="HL70" s="288"/>
      <c r="HM70" s="288"/>
      <c r="HN70" s="288"/>
      <c r="HO70" s="288"/>
      <c r="HP70" s="288"/>
      <c r="HQ70" s="288"/>
      <c r="HR70" s="288"/>
      <c r="HS70" s="288"/>
      <c r="HT70" s="288"/>
      <c r="HU70" s="288"/>
      <c r="HV70" s="288"/>
      <c r="HW70" s="288"/>
      <c r="HX70" s="288"/>
      <c r="HY70" s="288"/>
      <c r="HZ70" s="288"/>
      <c r="IA70" s="288"/>
      <c r="IB70" s="288"/>
      <c r="IC70" s="288"/>
      <c r="ID70" s="288"/>
      <c r="IE70" s="288"/>
      <c r="IF70" s="288"/>
      <c r="IG70" s="288"/>
      <c r="IH70" s="288"/>
      <c r="II70" s="288"/>
      <c r="IJ70" s="288"/>
      <c r="IK70" s="288"/>
      <c r="IL70" s="288"/>
      <c r="IM70" s="288"/>
      <c r="IN70" s="288"/>
      <c r="IO70" s="288"/>
      <c r="IP70" s="288"/>
      <c r="IQ70" s="288"/>
      <c r="IR70" s="288"/>
      <c r="IS70" s="288"/>
      <c r="IT70" s="288"/>
      <c r="IU70" s="288"/>
    </row>
    <row r="71" spans="1:255" s="375" customFormat="1" ht="33" customHeight="1">
      <c r="A71" s="262" t="s">
        <v>633</v>
      </c>
      <c r="B71" s="265" t="s">
        <v>826</v>
      </c>
      <c r="C71" s="217" t="s">
        <v>996</v>
      </c>
      <c r="D71" s="389" t="s">
        <v>807</v>
      </c>
      <c r="E71" s="371">
        <v>2020</v>
      </c>
      <c r="F71" s="371">
        <v>2024</v>
      </c>
      <c r="G71" s="198">
        <v>2019</v>
      </c>
      <c r="H71" s="141">
        <f>2.373+2.444+2.514+2.588+2.665</f>
        <v>12.584</v>
      </c>
      <c r="I71" s="197" t="s">
        <v>97</v>
      </c>
      <c r="J71" s="197">
        <v>0</v>
      </c>
      <c r="K71" s="141">
        <f>2.373+2.442+2.516+2.588+2.665</f>
        <v>12.584</v>
      </c>
      <c r="L71" s="196">
        <v>0</v>
      </c>
      <c r="M71" s="141">
        <f>2.373+2.442+2.514+2.588+2.665</f>
        <v>12.582000000000001</v>
      </c>
      <c r="N71" s="196">
        <v>0</v>
      </c>
      <c r="O71" s="196">
        <v>0</v>
      </c>
      <c r="P71" s="197" t="s">
        <v>97</v>
      </c>
      <c r="Q71" s="197" t="s">
        <v>97</v>
      </c>
      <c r="R71" s="197" t="s">
        <v>97</v>
      </c>
      <c r="S71" s="197" t="s">
        <v>97</v>
      </c>
      <c r="T71" s="197" t="s">
        <v>97</v>
      </c>
      <c r="U71" s="141">
        <f>2.373+2.444+2.514+2.588+2.665</f>
        <v>12.584</v>
      </c>
      <c r="V71" s="141">
        <f>2.373+2.444+2.514+2.588+2.665</f>
        <v>12.584</v>
      </c>
      <c r="W71" s="141">
        <f>2.373+2.444+2.514+2.588+2.665</f>
        <v>12.584</v>
      </c>
      <c r="X71" s="141">
        <f>2.373+2.444+2.514+2.588+2.665</f>
        <v>12.584</v>
      </c>
      <c r="Y71" s="197" t="s">
        <v>97</v>
      </c>
      <c r="Z71" s="141" t="s">
        <v>97</v>
      </c>
      <c r="AA71" s="197">
        <v>0</v>
      </c>
      <c r="AB71" s="197" t="s">
        <v>97</v>
      </c>
      <c r="AC71" s="197">
        <f>1.244+1.128</f>
        <v>2.3719999999999999</v>
      </c>
      <c r="AD71" s="197" t="s">
        <v>97</v>
      </c>
      <c r="AE71" s="316">
        <v>2.4420000000000002</v>
      </c>
      <c r="AF71" s="197" t="s">
        <v>97</v>
      </c>
      <c r="AG71" s="316">
        <v>2.5150000000000001</v>
      </c>
      <c r="AH71" s="197" t="s">
        <v>97</v>
      </c>
      <c r="AI71" s="316">
        <v>2.589</v>
      </c>
      <c r="AJ71" s="197" t="s">
        <v>97</v>
      </c>
      <c r="AK71" s="316">
        <v>2.6659999999999999</v>
      </c>
      <c r="AL71" s="197" t="s">
        <v>97</v>
      </c>
      <c r="AM71" s="197">
        <f t="shared" si="6"/>
        <v>12.584</v>
      </c>
      <c r="AN71" s="197" t="s">
        <v>97</v>
      </c>
      <c r="AO71" s="384" t="s">
        <v>97</v>
      </c>
      <c r="AP71" s="951"/>
      <c r="AQ71" s="951"/>
      <c r="AR71" s="287"/>
      <c r="AS71" s="287"/>
      <c r="AT71" s="287"/>
      <c r="AU71" s="287"/>
      <c r="AV71" s="287"/>
      <c r="AW71" s="287"/>
      <c r="AX71" s="287"/>
      <c r="AY71" s="287"/>
      <c r="AZ71" s="287"/>
      <c r="BA71" s="287"/>
      <c r="BB71" s="287"/>
      <c r="BC71" s="287"/>
      <c r="BD71" s="287"/>
      <c r="BE71" s="287"/>
      <c r="BF71" s="287"/>
      <c r="BG71" s="287"/>
      <c r="BH71" s="287"/>
      <c r="BI71" s="287"/>
      <c r="BJ71" s="287"/>
      <c r="BK71" s="288"/>
      <c r="BL71" s="288"/>
      <c r="BM71" s="288"/>
      <c r="BN71" s="288"/>
      <c r="BO71" s="288"/>
      <c r="BP71" s="288"/>
      <c r="BQ71" s="288"/>
      <c r="BR71" s="288"/>
      <c r="BS71" s="288"/>
      <c r="BT71" s="288"/>
      <c r="BU71" s="288"/>
      <c r="BV71" s="288"/>
      <c r="BW71" s="288"/>
      <c r="BX71" s="288"/>
      <c r="BY71" s="288"/>
      <c r="BZ71" s="288"/>
      <c r="CA71" s="288"/>
      <c r="CB71" s="288"/>
      <c r="CC71" s="288"/>
      <c r="CD71" s="288"/>
    </row>
    <row r="72" spans="1:255" s="289" customFormat="1" ht="31.5" hidden="1">
      <c r="A72" s="238" t="s">
        <v>165</v>
      </c>
      <c r="B72" s="320" t="s">
        <v>166</v>
      </c>
      <c r="C72" s="198" t="s">
        <v>97</v>
      </c>
      <c r="D72" s="198" t="s">
        <v>97</v>
      </c>
      <c r="E72" s="198" t="s">
        <v>97</v>
      </c>
      <c r="F72" s="198" t="s">
        <v>97</v>
      </c>
      <c r="G72" s="198" t="s">
        <v>97</v>
      </c>
      <c r="H72" s="198" t="s">
        <v>97</v>
      </c>
      <c r="I72" s="197" t="s">
        <v>97</v>
      </c>
      <c r="J72" s="197">
        <v>0</v>
      </c>
      <c r="K72" s="534">
        <f t="shared" si="9"/>
        <v>0</v>
      </c>
      <c r="L72" s="141">
        <f t="shared" ref="L72:L82" si="41">SUM(N72:Q72)</f>
        <v>0</v>
      </c>
      <c r="M72" s="197">
        <f>M73+M78</f>
        <v>0</v>
      </c>
      <c r="N72" s="197">
        <f>N73+N78</f>
        <v>0</v>
      </c>
      <c r="O72" s="197">
        <f>O73+O78</f>
        <v>0</v>
      </c>
      <c r="P72" s="197" t="s">
        <v>97</v>
      </c>
      <c r="Q72" s="197" t="s">
        <v>97</v>
      </c>
      <c r="R72" s="197" t="s">
        <v>97</v>
      </c>
      <c r="S72" s="197" t="s">
        <v>97</v>
      </c>
      <c r="T72" s="197" t="s">
        <v>97</v>
      </c>
      <c r="U72" s="198" t="s">
        <v>97</v>
      </c>
      <c r="V72" s="198" t="s">
        <v>97</v>
      </c>
      <c r="W72" s="198" t="s">
        <v>97</v>
      </c>
      <c r="X72" s="198" t="s">
        <v>97</v>
      </c>
      <c r="Y72" s="197" t="s">
        <v>97</v>
      </c>
      <c r="Z72" s="141" t="s">
        <v>97</v>
      </c>
      <c r="AA72" s="197">
        <v>0</v>
      </c>
      <c r="AB72" s="197" t="s">
        <v>97</v>
      </c>
      <c r="AC72" s="197">
        <v>0</v>
      </c>
      <c r="AD72" s="197" t="s">
        <v>97</v>
      </c>
      <c r="AE72" s="197">
        <f>AE73+AE78</f>
        <v>0</v>
      </c>
      <c r="AF72" s="197" t="s">
        <v>97</v>
      </c>
      <c r="AG72" s="197">
        <v>0</v>
      </c>
      <c r="AH72" s="197" t="s">
        <v>97</v>
      </c>
      <c r="AI72" s="197">
        <f>AI73+AI78</f>
        <v>0</v>
      </c>
      <c r="AJ72" s="197" t="s">
        <v>97</v>
      </c>
      <c r="AK72" s="197"/>
      <c r="AL72" s="197" t="s">
        <v>97</v>
      </c>
      <c r="AM72" s="197">
        <f t="shared" si="6"/>
        <v>0</v>
      </c>
      <c r="AN72" s="197" t="s">
        <v>97</v>
      </c>
      <c r="AO72" s="384" t="s">
        <v>97</v>
      </c>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c r="DA72" s="288"/>
      <c r="DB72" s="288"/>
      <c r="DC72" s="288"/>
      <c r="DD72" s="288"/>
      <c r="DE72" s="288"/>
      <c r="DF72" s="288"/>
      <c r="DG72" s="288"/>
      <c r="DH72" s="288"/>
      <c r="DI72" s="288"/>
      <c r="DJ72" s="288"/>
      <c r="DK72" s="288"/>
      <c r="DL72" s="288"/>
      <c r="DM72" s="288"/>
      <c r="DN72" s="288"/>
      <c r="DO72" s="288"/>
      <c r="DP72" s="288"/>
      <c r="DQ72" s="288"/>
      <c r="DR72" s="288"/>
      <c r="DS72" s="288"/>
      <c r="DT72" s="288"/>
      <c r="DU72" s="288"/>
      <c r="DV72" s="288"/>
      <c r="DW72" s="288"/>
      <c r="DX72" s="288"/>
      <c r="DY72" s="288"/>
      <c r="DZ72" s="288"/>
      <c r="EA72" s="288"/>
      <c r="EB72" s="288"/>
      <c r="EC72" s="288"/>
      <c r="ED72" s="288"/>
      <c r="EE72" s="288"/>
      <c r="EF72" s="288"/>
      <c r="EG72" s="288"/>
      <c r="EH72" s="288"/>
      <c r="EI72" s="288"/>
      <c r="EJ72" s="288"/>
      <c r="EK72" s="288"/>
      <c r="EL72" s="288"/>
      <c r="EM72" s="288"/>
      <c r="EN72" s="288"/>
      <c r="EO72" s="288"/>
      <c r="EP72" s="288"/>
      <c r="EQ72" s="288"/>
      <c r="ER72" s="288"/>
      <c r="ES72" s="288"/>
      <c r="ET72" s="288"/>
      <c r="EU72" s="288"/>
      <c r="EV72" s="288"/>
      <c r="EW72" s="288"/>
      <c r="EX72" s="288"/>
      <c r="EY72" s="288"/>
      <c r="EZ72" s="288"/>
      <c r="FA72" s="288"/>
      <c r="FB72" s="288"/>
      <c r="FC72" s="288"/>
      <c r="FD72" s="288"/>
      <c r="FE72" s="288"/>
      <c r="FF72" s="288"/>
      <c r="FG72" s="288"/>
      <c r="FH72" s="288"/>
      <c r="FI72" s="288"/>
      <c r="FJ72" s="288"/>
      <c r="FK72" s="288"/>
      <c r="FL72" s="288"/>
      <c r="FM72" s="288"/>
      <c r="FN72" s="288"/>
      <c r="FO72" s="288"/>
      <c r="FP72" s="288"/>
      <c r="FQ72" s="288"/>
      <c r="FR72" s="288"/>
      <c r="FS72" s="288"/>
      <c r="FT72" s="288"/>
      <c r="FU72" s="288"/>
      <c r="FV72" s="288"/>
      <c r="FW72" s="288"/>
      <c r="FX72" s="288"/>
      <c r="FY72" s="288"/>
      <c r="FZ72" s="288"/>
      <c r="GA72" s="288"/>
      <c r="GB72" s="288"/>
      <c r="GC72" s="288"/>
      <c r="GD72" s="288"/>
      <c r="GE72" s="288"/>
      <c r="GF72" s="288"/>
      <c r="GG72" s="288"/>
      <c r="GH72" s="288"/>
      <c r="GI72" s="288"/>
      <c r="GJ72" s="288"/>
      <c r="GK72" s="288"/>
      <c r="GL72" s="288"/>
      <c r="GM72" s="288"/>
      <c r="GN72" s="288"/>
      <c r="GO72" s="288"/>
      <c r="GP72" s="288"/>
      <c r="GQ72" s="288"/>
      <c r="GR72" s="288"/>
      <c r="GS72" s="288"/>
      <c r="GT72" s="288"/>
      <c r="GU72" s="288"/>
      <c r="GV72" s="288"/>
      <c r="GW72" s="288"/>
      <c r="GX72" s="288"/>
      <c r="GY72" s="288"/>
      <c r="GZ72" s="288"/>
      <c r="HA72" s="288"/>
      <c r="HB72" s="288"/>
      <c r="HC72" s="288"/>
      <c r="HD72" s="288"/>
      <c r="HE72" s="288"/>
      <c r="HF72" s="288"/>
      <c r="HG72" s="288"/>
      <c r="HH72" s="288"/>
      <c r="HI72" s="288"/>
      <c r="HJ72" s="288"/>
      <c r="HK72" s="288"/>
      <c r="HL72" s="288"/>
      <c r="HM72" s="288"/>
      <c r="HN72" s="288"/>
      <c r="HO72" s="288"/>
      <c r="HP72" s="288"/>
      <c r="HQ72" s="288"/>
      <c r="HR72" s="288"/>
      <c r="HS72" s="288"/>
      <c r="HT72" s="288"/>
      <c r="HU72" s="288"/>
      <c r="HV72" s="288"/>
      <c r="HW72" s="288"/>
      <c r="HX72" s="288"/>
      <c r="HY72" s="288"/>
      <c r="HZ72" s="288"/>
      <c r="IA72" s="288"/>
      <c r="IB72" s="288"/>
      <c r="IC72" s="288"/>
      <c r="ID72" s="288"/>
      <c r="IE72" s="288"/>
      <c r="IF72" s="288"/>
      <c r="IG72" s="288"/>
      <c r="IH72" s="288"/>
      <c r="II72" s="288"/>
      <c r="IJ72" s="288"/>
      <c r="IK72" s="288"/>
      <c r="IL72" s="288"/>
      <c r="IM72" s="288"/>
      <c r="IN72" s="288"/>
      <c r="IO72" s="288"/>
      <c r="IP72" s="288"/>
      <c r="IQ72" s="288"/>
      <c r="IR72" s="288"/>
      <c r="IS72" s="288"/>
      <c r="IT72" s="288"/>
      <c r="IU72" s="288"/>
    </row>
    <row r="73" spans="1:255" s="291" customFormat="1" ht="31.5" hidden="1">
      <c r="A73" s="262" t="s">
        <v>167</v>
      </c>
      <c r="B73" s="321" t="s">
        <v>168</v>
      </c>
      <c r="C73" s="144" t="s">
        <v>97</v>
      </c>
      <c r="D73" s="144" t="s">
        <v>97</v>
      </c>
      <c r="E73" s="144" t="s">
        <v>97</v>
      </c>
      <c r="F73" s="144" t="s">
        <v>97</v>
      </c>
      <c r="G73" s="144" t="s">
        <v>97</v>
      </c>
      <c r="H73" s="144" t="s">
        <v>97</v>
      </c>
      <c r="I73" s="197" t="s">
        <v>97</v>
      </c>
      <c r="J73" s="197">
        <v>0</v>
      </c>
      <c r="K73" s="534">
        <f t="shared" si="9"/>
        <v>0</v>
      </c>
      <c r="L73" s="141">
        <f t="shared" si="41"/>
        <v>0</v>
      </c>
      <c r="M73" s="141">
        <f>SUM(M74:M77)</f>
        <v>0</v>
      </c>
      <c r="N73" s="141">
        <f>SUM(N74:N77)</f>
        <v>0</v>
      </c>
      <c r="O73" s="141">
        <f>SUM(O74:O77)</f>
        <v>0</v>
      </c>
      <c r="P73" s="197" t="s">
        <v>97</v>
      </c>
      <c r="Q73" s="197" t="s">
        <v>97</v>
      </c>
      <c r="R73" s="197" t="s">
        <v>97</v>
      </c>
      <c r="S73" s="197" t="s">
        <v>97</v>
      </c>
      <c r="T73" s="197" t="s">
        <v>97</v>
      </c>
      <c r="U73" s="144" t="s">
        <v>97</v>
      </c>
      <c r="V73" s="144" t="s">
        <v>97</v>
      </c>
      <c r="W73" s="144" t="s">
        <v>97</v>
      </c>
      <c r="X73" s="144" t="s">
        <v>97</v>
      </c>
      <c r="Y73" s="197" t="s">
        <v>97</v>
      </c>
      <c r="Z73" s="141" t="s">
        <v>97</v>
      </c>
      <c r="AA73" s="197">
        <v>0</v>
      </c>
      <c r="AB73" s="197" t="s">
        <v>97</v>
      </c>
      <c r="AC73" s="197">
        <v>0</v>
      </c>
      <c r="AD73" s="197" t="s">
        <v>97</v>
      </c>
      <c r="AE73" s="197">
        <f>SUM(AE74:AE77)</f>
        <v>0</v>
      </c>
      <c r="AF73" s="197" t="s">
        <v>97</v>
      </c>
      <c r="AG73" s="197">
        <v>0</v>
      </c>
      <c r="AH73" s="197" t="s">
        <v>97</v>
      </c>
      <c r="AI73" s="197">
        <f>SUM(AI74:AI77)</f>
        <v>0</v>
      </c>
      <c r="AJ73" s="197" t="s">
        <v>97</v>
      </c>
      <c r="AK73" s="197"/>
      <c r="AL73" s="197" t="s">
        <v>97</v>
      </c>
      <c r="AM73" s="197">
        <f t="shared" si="6"/>
        <v>0</v>
      </c>
      <c r="AN73" s="197" t="s">
        <v>97</v>
      </c>
      <c r="AO73" s="384" t="s">
        <v>97</v>
      </c>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8"/>
      <c r="BL73" s="288"/>
      <c r="BM73" s="288"/>
      <c r="BN73" s="288"/>
      <c r="BO73" s="288"/>
      <c r="BP73" s="288"/>
      <c r="BQ73" s="288"/>
      <c r="BR73" s="288"/>
      <c r="BS73" s="288"/>
      <c r="BT73" s="288"/>
      <c r="BU73" s="288"/>
      <c r="BV73" s="288"/>
      <c r="BW73" s="288"/>
      <c r="BX73" s="288"/>
      <c r="BY73" s="288"/>
      <c r="BZ73" s="288"/>
      <c r="CA73" s="288"/>
      <c r="CB73" s="288"/>
      <c r="CC73" s="288"/>
      <c r="CD73" s="288"/>
    </row>
    <row r="74" spans="1:255" s="289" customFormat="1" ht="31.5" hidden="1">
      <c r="A74" s="238" t="s">
        <v>169</v>
      </c>
      <c r="B74" s="320" t="s">
        <v>170</v>
      </c>
      <c r="C74" s="198" t="s">
        <v>97</v>
      </c>
      <c r="D74" s="198" t="s">
        <v>97</v>
      </c>
      <c r="E74" s="198" t="s">
        <v>97</v>
      </c>
      <c r="F74" s="198" t="s">
        <v>97</v>
      </c>
      <c r="G74" s="198" t="s">
        <v>97</v>
      </c>
      <c r="H74" s="198" t="s">
        <v>97</v>
      </c>
      <c r="I74" s="197" t="s">
        <v>97</v>
      </c>
      <c r="J74" s="197">
        <v>0</v>
      </c>
      <c r="K74" s="534">
        <f t="shared" si="9"/>
        <v>0</v>
      </c>
      <c r="L74" s="141">
        <f t="shared" si="41"/>
        <v>0</v>
      </c>
      <c r="M74" s="141">
        <v>0</v>
      </c>
      <c r="N74" s="141">
        <v>0</v>
      </c>
      <c r="O74" s="141">
        <v>0</v>
      </c>
      <c r="P74" s="197" t="s">
        <v>97</v>
      </c>
      <c r="Q74" s="197" t="s">
        <v>97</v>
      </c>
      <c r="R74" s="197" t="s">
        <v>97</v>
      </c>
      <c r="S74" s="197" t="s">
        <v>97</v>
      </c>
      <c r="T74" s="197" t="s">
        <v>97</v>
      </c>
      <c r="U74" s="198" t="s">
        <v>97</v>
      </c>
      <c r="V74" s="198" t="s">
        <v>97</v>
      </c>
      <c r="W74" s="198" t="s">
        <v>97</v>
      </c>
      <c r="X74" s="198" t="s">
        <v>97</v>
      </c>
      <c r="Y74" s="197" t="s">
        <v>97</v>
      </c>
      <c r="Z74" s="141" t="s">
        <v>97</v>
      </c>
      <c r="AA74" s="197">
        <v>0</v>
      </c>
      <c r="AB74" s="197" t="s">
        <v>97</v>
      </c>
      <c r="AC74" s="197">
        <v>0</v>
      </c>
      <c r="AD74" s="197" t="s">
        <v>97</v>
      </c>
      <c r="AE74" s="197">
        <v>0</v>
      </c>
      <c r="AF74" s="197" t="s">
        <v>97</v>
      </c>
      <c r="AG74" s="197">
        <v>0</v>
      </c>
      <c r="AH74" s="197" t="s">
        <v>97</v>
      </c>
      <c r="AI74" s="197">
        <v>0</v>
      </c>
      <c r="AJ74" s="197" t="s">
        <v>97</v>
      </c>
      <c r="AK74" s="197"/>
      <c r="AL74" s="197" t="s">
        <v>97</v>
      </c>
      <c r="AM74" s="197">
        <f t="shared" si="6"/>
        <v>0</v>
      </c>
      <c r="AN74" s="197" t="s">
        <v>97</v>
      </c>
      <c r="AO74" s="384" t="s">
        <v>97</v>
      </c>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8"/>
      <c r="BL74" s="288"/>
      <c r="BM74" s="288"/>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8"/>
      <c r="CN74" s="288"/>
      <c r="CO74" s="288"/>
      <c r="CP74" s="288"/>
      <c r="CQ74" s="288"/>
      <c r="CR74" s="288"/>
      <c r="CS74" s="288"/>
      <c r="CT74" s="288"/>
      <c r="CU74" s="288"/>
      <c r="CV74" s="288"/>
      <c r="CW74" s="288"/>
      <c r="CX74" s="288"/>
      <c r="CY74" s="288"/>
      <c r="CZ74" s="288"/>
      <c r="DA74" s="288"/>
      <c r="DB74" s="288"/>
      <c r="DC74" s="288"/>
      <c r="DD74" s="288"/>
      <c r="DE74" s="288"/>
      <c r="DF74" s="288"/>
      <c r="DG74" s="288"/>
      <c r="DH74" s="288"/>
      <c r="DI74" s="288"/>
      <c r="DJ74" s="288"/>
      <c r="DK74" s="288"/>
      <c r="DL74" s="288"/>
      <c r="DM74" s="288"/>
      <c r="DN74" s="288"/>
      <c r="DO74" s="288"/>
      <c r="DP74" s="288"/>
      <c r="DQ74" s="288"/>
      <c r="DR74" s="288"/>
      <c r="DS74" s="288"/>
      <c r="DT74" s="288"/>
      <c r="DU74" s="288"/>
      <c r="DV74" s="288"/>
      <c r="DW74" s="288"/>
      <c r="DX74" s="288"/>
      <c r="DY74" s="288"/>
      <c r="DZ74" s="288"/>
      <c r="EA74" s="288"/>
      <c r="EB74" s="288"/>
      <c r="EC74" s="288"/>
      <c r="ED74" s="288"/>
      <c r="EE74" s="288"/>
      <c r="EF74" s="288"/>
      <c r="EG74" s="288"/>
      <c r="EH74" s="288"/>
      <c r="EI74" s="288"/>
      <c r="EJ74" s="288"/>
      <c r="EK74" s="288"/>
      <c r="EL74" s="288"/>
      <c r="EM74" s="288"/>
      <c r="EN74" s="288"/>
      <c r="EO74" s="288"/>
      <c r="EP74" s="288"/>
      <c r="EQ74" s="288"/>
      <c r="ER74" s="288"/>
      <c r="ES74" s="288"/>
      <c r="ET74" s="288"/>
      <c r="EU74" s="288"/>
      <c r="EV74" s="288"/>
      <c r="EW74" s="288"/>
      <c r="EX74" s="288"/>
      <c r="EY74" s="288"/>
      <c r="EZ74" s="288"/>
      <c r="FA74" s="288"/>
      <c r="FB74" s="288"/>
      <c r="FC74" s="288"/>
      <c r="FD74" s="288"/>
      <c r="FE74" s="288"/>
      <c r="FF74" s="288"/>
      <c r="FG74" s="288"/>
      <c r="FH74" s="288"/>
      <c r="FI74" s="288"/>
      <c r="FJ74" s="288"/>
      <c r="FK74" s="288"/>
      <c r="FL74" s="288"/>
      <c r="FM74" s="288"/>
      <c r="FN74" s="288"/>
      <c r="FO74" s="288"/>
      <c r="FP74" s="288"/>
      <c r="FQ74" s="288"/>
      <c r="FR74" s="288"/>
      <c r="FS74" s="288"/>
      <c r="FT74" s="288"/>
      <c r="FU74" s="288"/>
      <c r="FV74" s="288"/>
      <c r="FW74" s="288"/>
      <c r="FX74" s="288"/>
      <c r="FY74" s="288"/>
      <c r="FZ74" s="288"/>
      <c r="GA74" s="288"/>
      <c r="GB74" s="288"/>
      <c r="GC74" s="288"/>
      <c r="GD74" s="288"/>
      <c r="GE74" s="288"/>
      <c r="GF74" s="288"/>
      <c r="GG74" s="288"/>
      <c r="GH74" s="288"/>
      <c r="GI74" s="288"/>
      <c r="GJ74" s="288"/>
      <c r="GK74" s="288"/>
      <c r="GL74" s="288"/>
      <c r="GM74" s="288"/>
      <c r="GN74" s="288"/>
      <c r="GO74" s="288"/>
      <c r="GP74" s="288"/>
      <c r="GQ74" s="288"/>
      <c r="GR74" s="288"/>
      <c r="GS74" s="288"/>
      <c r="GT74" s="288"/>
      <c r="GU74" s="288"/>
      <c r="GV74" s="288"/>
      <c r="GW74" s="288"/>
      <c r="GX74" s="288"/>
      <c r="GY74" s="288"/>
      <c r="GZ74" s="288"/>
      <c r="HA74" s="288"/>
      <c r="HB74" s="288"/>
      <c r="HC74" s="288"/>
      <c r="HD74" s="288"/>
      <c r="HE74" s="288"/>
      <c r="HF74" s="288"/>
      <c r="HG74" s="288"/>
      <c r="HH74" s="288"/>
      <c r="HI74" s="288"/>
      <c r="HJ74" s="288"/>
      <c r="HK74" s="288"/>
      <c r="HL74" s="288"/>
      <c r="HM74" s="288"/>
      <c r="HN74" s="288"/>
      <c r="HO74" s="288"/>
      <c r="HP74" s="288"/>
      <c r="HQ74" s="288"/>
      <c r="HR74" s="288"/>
      <c r="HS74" s="288"/>
      <c r="HT74" s="288"/>
      <c r="HU74" s="288"/>
      <c r="HV74" s="288"/>
      <c r="HW74" s="288"/>
      <c r="HX74" s="288"/>
      <c r="HY74" s="288"/>
      <c r="HZ74" s="288"/>
      <c r="IA74" s="288"/>
      <c r="IB74" s="288"/>
      <c r="IC74" s="288"/>
      <c r="ID74" s="288"/>
      <c r="IE74" s="288"/>
      <c r="IF74" s="288"/>
      <c r="IG74" s="288"/>
      <c r="IH74" s="288"/>
      <c r="II74" s="288"/>
      <c r="IJ74" s="288"/>
      <c r="IK74" s="288"/>
      <c r="IL74" s="288"/>
      <c r="IM74" s="288"/>
      <c r="IN74" s="288"/>
      <c r="IO74" s="288"/>
      <c r="IP74" s="288"/>
      <c r="IQ74" s="288"/>
      <c r="IR74" s="288"/>
      <c r="IS74" s="288"/>
      <c r="IT74" s="288"/>
      <c r="IU74" s="288"/>
    </row>
    <row r="75" spans="1:255" s="289" customFormat="1" ht="31.5" hidden="1">
      <c r="A75" s="238" t="s">
        <v>171</v>
      </c>
      <c r="B75" s="320" t="s">
        <v>172</v>
      </c>
      <c r="C75" s="198" t="s">
        <v>97</v>
      </c>
      <c r="D75" s="198" t="s">
        <v>97</v>
      </c>
      <c r="E75" s="198" t="s">
        <v>97</v>
      </c>
      <c r="F75" s="198" t="s">
        <v>97</v>
      </c>
      <c r="G75" s="198" t="s">
        <v>97</v>
      </c>
      <c r="H75" s="198" t="s">
        <v>97</v>
      </c>
      <c r="I75" s="197" t="s">
        <v>97</v>
      </c>
      <c r="J75" s="197">
        <v>0</v>
      </c>
      <c r="K75" s="534">
        <f t="shared" si="9"/>
        <v>0</v>
      </c>
      <c r="L75" s="141">
        <f t="shared" si="41"/>
        <v>0</v>
      </c>
      <c r="M75" s="197">
        <v>0</v>
      </c>
      <c r="N75" s="197">
        <v>0</v>
      </c>
      <c r="O75" s="197">
        <v>0</v>
      </c>
      <c r="P75" s="197" t="s">
        <v>97</v>
      </c>
      <c r="Q75" s="197" t="s">
        <v>97</v>
      </c>
      <c r="R75" s="197" t="s">
        <v>97</v>
      </c>
      <c r="S75" s="197" t="s">
        <v>97</v>
      </c>
      <c r="T75" s="197" t="s">
        <v>97</v>
      </c>
      <c r="U75" s="198" t="s">
        <v>97</v>
      </c>
      <c r="V75" s="198" t="s">
        <v>97</v>
      </c>
      <c r="W75" s="198" t="s">
        <v>97</v>
      </c>
      <c r="X75" s="198" t="s">
        <v>97</v>
      </c>
      <c r="Y75" s="197" t="s">
        <v>97</v>
      </c>
      <c r="Z75" s="141" t="s">
        <v>97</v>
      </c>
      <c r="AA75" s="197">
        <v>0</v>
      </c>
      <c r="AB75" s="197" t="s">
        <v>97</v>
      </c>
      <c r="AC75" s="197">
        <v>0</v>
      </c>
      <c r="AD75" s="197" t="s">
        <v>97</v>
      </c>
      <c r="AE75" s="197">
        <v>0</v>
      </c>
      <c r="AF75" s="197" t="s">
        <v>97</v>
      </c>
      <c r="AG75" s="197">
        <v>0</v>
      </c>
      <c r="AH75" s="197" t="s">
        <v>97</v>
      </c>
      <c r="AI75" s="197">
        <v>0</v>
      </c>
      <c r="AJ75" s="197" t="s">
        <v>97</v>
      </c>
      <c r="AK75" s="197"/>
      <c r="AL75" s="197" t="s">
        <v>97</v>
      </c>
      <c r="AM75" s="197">
        <f t="shared" si="6"/>
        <v>0</v>
      </c>
      <c r="AN75" s="197" t="s">
        <v>97</v>
      </c>
      <c r="AO75" s="384" t="s">
        <v>97</v>
      </c>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8"/>
      <c r="BL75" s="288"/>
      <c r="BM75" s="288"/>
      <c r="BN75" s="288"/>
      <c r="BO75" s="288"/>
      <c r="BP75" s="288"/>
      <c r="BQ75" s="288"/>
      <c r="BR75" s="288"/>
      <c r="BS75" s="288"/>
      <c r="BT75" s="288"/>
      <c r="BU75" s="288"/>
      <c r="BV75" s="288"/>
      <c r="BW75" s="288"/>
      <c r="BX75" s="288"/>
      <c r="BY75" s="288"/>
      <c r="BZ75" s="288"/>
      <c r="CA75" s="288"/>
      <c r="CB75" s="288"/>
      <c r="CC75" s="288"/>
      <c r="CD75" s="288"/>
      <c r="CE75" s="288"/>
      <c r="CF75" s="288"/>
      <c r="CG75" s="288"/>
      <c r="CH75" s="288"/>
      <c r="CI75" s="288"/>
      <c r="CJ75" s="288"/>
      <c r="CK75" s="288"/>
      <c r="CL75" s="288"/>
      <c r="CM75" s="288"/>
      <c r="CN75" s="288"/>
      <c r="CO75" s="288"/>
      <c r="CP75" s="288"/>
      <c r="CQ75" s="288"/>
      <c r="CR75" s="288"/>
      <c r="CS75" s="288"/>
      <c r="CT75" s="288"/>
      <c r="CU75" s="288"/>
      <c r="CV75" s="288"/>
      <c r="CW75" s="288"/>
      <c r="CX75" s="288"/>
      <c r="CY75" s="288"/>
      <c r="CZ75" s="288"/>
      <c r="DA75" s="288"/>
      <c r="DB75" s="288"/>
      <c r="DC75" s="288"/>
      <c r="DD75" s="288"/>
      <c r="DE75" s="288"/>
      <c r="DF75" s="288"/>
      <c r="DG75" s="288"/>
      <c r="DH75" s="288"/>
      <c r="DI75" s="288"/>
      <c r="DJ75" s="288"/>
      <c r="DK75" s="288"/>
      <c r="DL75" s="288"/>
      <c r="DM75" s="288"/>
      <c r="DN75" s="288"/>
      <c r="DO75" s="288"/>
      <c r="DP75" s="288"/>
      <c r="DQ75" s="288"/>
      <c r="DR75" s="288"/>
      <c r="DS75" s="288"/>
      <c r="DT75" s="288"/>
      <c r="DU75" s="288"/>
      <c r="DV75" s="288"/>
      <c r="DW75" s="288"/>
      <c r="DX75" s="288"/>
      <c r="DY75" s="288"/>
      <c r="DZ75" s="288"/>
      <c r="EA75" s="288"/>
      <c r="EB75" s="288"/>
      <c r="EC75" s="288"/>
      <c r="ED75" s="288"/>
      <c r="EE75" s="288"/>
      <c r="EF75" s="288"/>
      <c r="EG75" s="288"/>
      <c r="EH75" s="288"/>
      <c r="EI75" s="288"/>
      <c r="EJ75" s="288"/>
      <c r="EK75" s="288"/>
      <c r="EL75" s="288"/>
      <c r="EM75" s="288"/>
      <c r="EN75" s="288"/>
      <c r="EO75" s="288"/>
      <c r="EP75" s="288"/>
      <c r="EQ75" s="288"/>
      <c r="ER75" s="288"/>
      <c r="ES75" s="288"/>
      <c r="ET75" s="288"/>
      <c r="EU75" s="288"/>
      <c r="EV75" s="288"/>
      <c r="EW75" s="288"/>
      <c r="EX75" s="288"/>
      <c r="EY75" s="288"/>
      <c r="EZ75" s="288"/>
      <c r="FA75" s="288"/>
      <c r="FB75" s="288"/>
      <c r="FC75" s="288"/>
      <c r="FD75" s="288"/>
      <c r="FE75" s="288"/>
      <c r="FF75" s="288"/>
      <c r="FG75" s="288"/>
      <c r="FH75" s="288"/>
      <c r="FI75" s="288"/>
      <c r="FJ75" s="288"/>
      <c r="FK75" s="288"/>
      <c r="FL75" s="288"/>
      <c r="FM75" s="288"/>
      <c r="FN75" s="288"/>
      <c r="FO75" s="288"/>
      <c r="FP75" s="288"/>
      <c r="FQ75" s="288"/>
      <c r="FR75" s="288"/>
      <c r="FS75" s="288"/>
      <c r="FT75" s="288"/>
      <c r="FU75" s="288"/>
      <c r="FV75" s="288"/>
      <c r="FW75" s="288"/>
      <c r="FX75" s="288"/>
      <c r="FY75" s="288"/>
      <c r="FZ75" s="288"/>
      <c r="GA75" s="288"/>
      <c r="GB75" s="288"/>
      <c r="GC75" s="288"/>
      <c r="GD75" s="288"/>
      <c r="GE75" s="288"/>
      <c r="GF75" s="288"/>
      <c r="GG75" s="288"/>
      <c r="GH75" s="288"/>
      <c r="GI75" s="288"/>
      <c r="GJ75" s="288"/>
      <c r="GK75" s="288"/>
      <c r="GL75" s="288"/>
      <c r="GM75" s="288"/>
      <c r="GN75" s="288"/>
      <c r="GO75" s="288"/>
      <c r="GP75" s="288"/>
      <c r="GQ75" s="288"/>
      <c r="GR75" s="288"/>
      <c r="GS75" s="288"/>
      <c r="GT75" s="288"/>
      <c r="GU75" s="288"/>
      <c r="GV75" s="288"/>
      <c r="GW75" s="288"/>
      <c r="GX75" s="288"/>
      <c r="GY75" s="288"/>
      <c r="GZ75" s="288"/>
      <c r="HA75" s="288"/>
      <c r="HB75" s="288"/>
      <c r="HC75" s="288"/>
      <c r="HD75" s="288"/>
      <c r="HE75" s="288"/>
      <c r="HF75" s="288"/>
      <c r="HG75" s="288"/>
      <c r="HH75" s="288"/>
      <c r="HI75" s="288"/>
      <c r="HJ75" s="288"/>
      <c r="HK75" s="288"/>
      <c r="HL75" s="288"/>
      <c r="HM75" s="288"/>
      <c r="HN75" s="288"/>
      <c r="HO75" s="288"/>
      <c r="HP75" s="288"/>
      <c r="HQ75" s="288"/>
      <c r="HR75" s="288"/>
      <c r="HS75" s="288"/>
      <c r="HT75" s="288"/>
      <c r="HU75" s="288"/>
      <c r="HV75" s="288"/>
      <c r="HW75" s="288"/>
      <c r="HX75" s="288"/>
      <c r="HY75" s="288"/>
      <c r="HZ75" s="288"/>
      <c r="IA75" s="288"/>
      <c r="IB75" s="288"/>
      <c r="IC75" s="288"/>
      <c r="ID75" s="288"/>
      <c r="IE75" s="288"/>
      <c r="IF75" s="288"/>
      <c r="IG75" s="288"/>
      <c r="IH75" s="288"/>
      <c r="II75" s="288"/>
      <c r="IJ75" s="288"/>
      <c r="IK75" s="288"/>
      <c r="IL75" s="288"/>
      <c r="IM75" s="288"/>
      <c r="IN75" s="288"/>
      <c r="IO75" s="288"/>
      <c r="IP75" s="288"/>
      <c r="IQ75" s="288"/>
      <c r="IR75" s="288"/>
      <c r="IS75" s="288"/>
      <c r="IT75" s="288"/>
      <c r="IU75" s="288"/>
    </row>
    <row r="76" spans="1:255" s="289" customFormat="1" ht="31.5" hidden="1">
      <c r="A76" s="238" t="s">
        <v>173</v>
      </c>
      <c r="B76" s="320" t="s">
        <v>174</v>
      </c>
      <c r="C76" s="198" t="s">
        <v>97</v>
      </c>
      <c r="D76" s="198" t="s">
        <v>97</v>
      </c>
      <c r="E76" s="198" t="s">
        <v>97</v>
      </c>
      <c r="F76" s="198" t="s">
        <v>97</v>
      </c>
      <c r="G76" s="198" t="s">
        <v>97</v>
      </c>
      <c r="H76" s="198" t="s">
        <v>97</v>
      </c>
      <c r="I76" s="197" t="s">
        <v>97</v>
      </c>
      <c r="J76" s="197">
        <v>0</v>
      </c>
      <c r="K76" s="534">
        <f t="shared" si="9"/>
        <v>0</v>
      </c>
      <c r="L76" s="141">
        <f t="shared" si="41"/>
        <v>0</v>
      </c>
      <c r="M76" s="197">
        <v>0</v>
      </c>
      <c r="N76" s="197">
        <v>0</v>
      </c>
      <c r="O76" s="197">
        <v>0</v>
      </c>
      <c r="P76" s="197" t="s">
        <v>97</v>
      </c>
      <c r="Q76" s="197" t="s">
        <v>97</v>
      </c>
      <c r="R76" s="197" t="s">
        <v>97</v>
      </c>
      <c r="S76" s="197" t="s">
        <v>97</v>
      </c>
      <c r="T76" s="197" t="s">
        <v>97</v>
      </c>
      <c r="U76" s="198" t="s">
        <v>97</v>
      </c>
      <c r="V76" s="198" t="s">
        <v>97</v>
      </c>
      <c r="W76" s="198" t="s">
        <v>97</v>
      </c>
      <c r="X76" s="198" t="s">
        <v>97</v>
      </c>
      <c r="Y76" s="197" t="s">
        <v>97</v>
      </c>
      <c r="Z76" s="141" t="s">
        <v>97</v>
      </c>
      <c r="AA76" s="197">
        <v>0</v>
      </c>
      <c r="AB76" s="197" t="s">
        <v>97</v>
      </c>
      <c r="AC76" s="197">
        <v>0</v>
      </c>
      <c r="AD76" s="197" t="s">
        <v>97</v>
      </c>
      <c r="AE76" s="197">
        <v>0</v>
      </c>
      <c r="AF76" s="197" t="s">
        <v>97</v>
      </c>
      <c r="AG76" s="197">
        <v>0</v>
      </c>
      <c r="AH76" s="197" t="s">
        <v>97</v>
      </c>
      <c r="AI76" s="197">
        <v>0</v>
      </c>
      <c r="AJ76" s="197" t="s">
        <v>97</v>
      </c>
      <c r="AK76" s="197"/>
      <c r="AL76" s="197" t="s">
        <v>97</v>
      </c>
      <c r="AM76" s="197">
        <f t="shared" si="6"/>
        <v>0</v>
      </c>
      <c r="AN76" s="197" t="s">
        <v>97</v>
      </c>
      <c r="AO76" s="384" t="s">
        <v>97</v>
      </c>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8"/>
      <c r="BL76" s="288"/>
      <c r="BM76" s="288"/>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c r="CO76" s="288"/>
      <c r="CP76" s="288"/>
      <c r="CQ76" s="288"/>
      <c r="CR76" s="288"/>
      <c r="CS76" s="288"/>
      <c r="CT76" s="288"/>
      <c r="CU76" s="288"/>
      <c r="CV76" s="288"/>
      <c r="CW76" s="288"/>
      <c r="CX76" s="288"/>
      <c r="CY76" s="288"/>
      <c r="CZ76" s="288"/>
      <c r="DA76" s="288"/>
      <c r="DB76" s="288"/>
      <c r="DC76" s="288"/>
      <c r="DD76" s="288"/>
      <c r="DE76" s="288"/>
      <c r="DF76" s="288"/>
      <c r="DG76" s="288"/>
      <c r="DH76" s="288"/>
      <c r="DI76" s="288"/>
      <c r="DJ76" s="288"/>
      <c r="DK76" s="288"/>
      <c r="DL76" s="288"/>
      <c r="DM76" s="288"/>
      <c r="DN76" s="288"/>
      <c r="DO76" s="288"/>
      <c r="DP76" s="288"/>
      <c r="DQ76" s="288"/>
      <c r="DR76" s="288"/>
      <c r="DS76" s="288"/>
      <c r="DT76" s="288"/>
      <c r="DU76" s="288"/>
      <c r="DV76" s="288"/>
      <c r="DW76" s="288"/>
      <c r="DX76" s="288"/>
      <c r="DY76" s="288"/>
      <c r="DZ76" s="288"/>
      <c r="EA76" s="288"/>
      <c r="EB76" s="288"/>
      <c r="EC76" s="288"/>
      <c r="ED76" s="288"/>
      <c r="EE76" s="288"/>
      <c r="EF76" s="288"/>
      <c r="EG76" s="288"/>
      <c r="EH76" s="288"/>
      <c r="EI76" s="288"/>
      <c r="EJ76" s="288"/>
      <c r="EK76" s="288"/>
      <c r="EL76" s="288"/>
      <c r="EM76" s="288"/>
      <c r="EN76" s="288"/>
      <c r="EO76" s="288"/>
      <c r="EP76" s="288"/>
      <c r="EQ76" s="288"/>
      <c r="ER76" s="288"/>
      <c r="ES76" s="288"/>
      <c r="ET76" s="288"/>
      <c r="EU76" s="288"/>
      <c r="EV76" s="288"/>
      <c r="EW76" s="288"/>
      <c r="EX76" s="288"/>
      <c r="EY76" s="288"/>
      <c r="EZ76" s="288"/>
      <c r="FA76" s="288"/>
      <c r="FB76" s="288"/>
      <c r="FC76" s="288"/>
      <c r="FD76" s="288"/>
      <c r="FE76" s="288"/>
      <c r="FF76" s="288"/>
      <c r="FG76" s="288"/>
      <c r="FH76" s="288"/>
      <c r="FI76" s="288"/>
      <c r="FJ76" s="288"/>
      <c r="FK76" s="288"/>
      <c r="FL76" s="288"/>
      <c r="FM76" s="288"/>
      <c r="FN76" s="288"/>
      <c r="FO76" s="288"/>
      <c r="FP76" s="288"/>
      <c r="FQ76" s="288"/>
      <c r="FR76" s="288"/>
      <c r="FS76" s="288"/>
      <c r="FT76" s="288"/>
      <c r="FU76" s="288"/>
      <c r="FV76" s="288"/>
      <c r="FW76" s="288"/>
      <c r="FX76" s="288"/>
      <c r="FY76" s="288"/>
      <c r="FZ76" s="288"/>
      <c r="GA76" s="288"/>
      <c r="GB76" s="288"/>
      <c r="GC76" s="288"/>
      <c r="GD76" s="288"/>
      <c r="GE76" s="288"/>
      <c r="GF76" s="288"/>
      <c r="GG76" s="288"/>
      <c r="GH76" s="288"/>
      <c r="GI76" s="288"/>
      <c r="GJ76" s="288"/>
      <c r="GK76" s="288"/>
      <c r="GL76" s="288"/>
      <c r="GM76" s="288"/>
      <c r="GN76" s="288"/>
      <c r="GO76" s="288"/>
      <c r="GP76" s="288"/>
      <c r="GQ76" s="288"/>
      <c r="GR76" s="288"/>
      <c r="GS76" s="288"/>
      <c r="GT76" s="288"/>
      <c r="GU76" s="288"/>
      <c r="GV76" s="288"/>
      <c r="GW76" s="288"/>
      <c r="GX76" s="288"/>
      <c r="GY76" s="288"/>
      <c r="GZ76" s="288"/>
      <c r="HA76" s="288"/>
      <c r="HB76" s="288"/>
      <c r="HC76" s="288"/>
      <c r="HD76" s="288"/>
      <c r="HE76" s="288"/>
      <c r="HF76" s="288"/>
      <c r="HG76" s="288"/>
      <c r="HH76" s="288"/>
      <c r="HI76" s="288"/>
      <c r="HJ76" s="288"/>
      <c r="HK76" s="288"/>
      <c r="HL76" s="288"/>
      <c r="HM76" s="288"/>
      <c r="HN76" s="288"/>
      <c r="HO76" s="288"/>
      <c r="HP76" s="288"/>
      <c r="HQ76" s="288"/>
      <c r="HR76" s="288"/>
      <c r="HS76" s="288"/>
      <c r="HT76" s="288"/>
      <c r="HU76" s="288"/>
      <c r="HV76" s="288"/>
      <c r="HW76" s="288"/>
      <c r="HX76" s="288"/>
      <c r="HY76" s="288"/>
      <c r="HZ76" s="288"/>
      <c r="IA76" s="288"/>
      <c r="IB76" s="288"/>
      <c r="IC76" s="288"/>
      <c r="ID76" s="288"/>
      <c r="IE76" s="288"/>
      <c r="IF76" s="288"/>
      <c r="IG76" s="288"/>
      <c r="IH76" s="288"/>
      <c r="II76" s="288"/>
      <c r="IJ76" s="288"/>
      <c r="IK76" s="288"/>
      <c r="IL76" s="288"/>
      <c r="IM76" s="288"/>
      <c r="IN76" s="288"/>
      <c r="IO76" s="288"/>
      <c r="IP76" s="288"/>
      <c r="IQ76" s="288"/>
      <c r="IR76" s="288"/>
      <c r="IS76" s="288"/>
      <c r="IT76" s="288"/>
      <c r="IU76" s="288"/>
    </row>
    <row r="77" spans="1:255" s="289" customFormat="1" ht="31.5" hidden="1">
      <c r="A77" s="422" t="s">
        <v>175</v>
      </c>
      <c r="B77" s="424" t="s">
        <v>176</v>
      </c>
      <c r="C77" s="198" t="s">
        <v>97</v>
      </c>
      <c r="D77" s="198" t="s">
        <v>97</v>
      </c>
      <c r="E77" s="198" t="s">
        <v>97</v>
      </c>
      <c r="F77" s="198" t="s">
        <v>97</v>
      </c>
      <c r="G77" s="198" t="s">
        <v>97</v>
      </c>
      <c r="H77" s="198" t="s">
        <v>97</v>
      </c>
      <c r="I77" s="197" t="s">
        <v>97</v>
      </c>
      <c r="J77" s="197">
        <v>0</v>
      </c>
      <c r="K77" s="534">
        <f t="shared" si="9"/>
        <v>0</v>
      </c>
      <c r="L77" s="141">
        <f t="shared" si="41"/>
        <v>0</v>
      </c>
      <c r="M77" s="197">
        <v>0</v>
      </c>
      <c r="N77" s="197">
        <v>0</v>
      </c>
      <c r="O77" s="197">
        <v>0</v>
      </c>
      <c r="P77" s="197" t="s">
        <v>97</v>
      </c>
      <c r="Q77" s="197" t="s">
        <v>97</v>
      </c>
      <c r="R77" s="197" t="s">
        <v>97</v>
      </c>
      <c r="S77" s="197" t="s">
        <v>97</v>
      </c>
      <c r="T77" s="197" t="s">
        <v>97</v>
      </c>
      <c r="U77" s="198" t="s">
        <v>97</v>
      </c>
      <c r="V77" s="198" t="s">
        <v>97</v>
      </c>
      <c r="W77" s="198" t="s">
        <v>97</v>
      </c>
      <c r="X77" s="198" t="s">
        <v>97</v>
      </c>
      <c r="Y77" s="197" t="s">
        <v>97</v>
      </c>
      <c r="Z77" s="141" t="s">
        <v>97</v>
      </c>
      <c r="AA77" s="197">
        <v>0</v>
      </c>
      <c r="AB77" s="197" t="s">
        <v>97</v>
      </c>
      <c r="AC77" s="197">
        <v>0</v>
      </c>
      <c r="AD77" s="197" t="s">
        <v>97</v>
      </c>
      <c r="AE77" s="197">
        <v>0</v>
      </c>
      <c r="AF77" s="197" t="s">
        <v>97</v>
      </c>
      <c r="AG77" s="197">
        <v>0</v>
      </c>
      <c r="AH77" s="197" t="s">
        <v>97</v>
      </c>
      <c r="AI77" s="197">
        <v>0</v>
      </c>
      <c r="AJ77" s="197" t="s">
        <v>97</v>
      </c>
      <c r="AK77" s="197"/>
      <c r="AL77" s="197" t="s">
        <v>97</v>
      </c>
      <c r="AM77" s="197">
        <f t="shared" si="6"/>
        <v>0</v>
      </c>
      <c r="AN77" s="197" t="s">
        <v>97</v>
      </c>
      <c r="AO77" s="384" t="s">
        <v>97</v>
      </c>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8"/>
      <c r="BL77" s="288"/>
      <c r="BM77" s="288"/>
      <c r="BN77" s="288"/>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8"/>
      <c r="CN77" s="288"/>
      <c r="CO77" s="288"/>
      <c r="CP77" s="288"/>
      <c r="CQ77" s="288"/>
      <c r="CR77" s="288"/>
      <c r="CS77" s="288"/>
      <c r="CT77" s="288"/>
      <c r="CU77" s="288"/>
      <c r="CV77" s="288"/>
      <c r="CW77" s="288"/>
      <c r="CX77" s="288"/>
      <c r="CY77" s="288"/>
      <c r="CZ77" s="288"/>
      <c r="DA77" s="288"/>
      <c r="DB77" s="288"/>
      <c r="DC77" s="288"/>
      <c r="DD77" s="288"/>
      <c r="DE77" s="288"/>
      <c r="DF77" s="288"/>
      <c r="DG77" s="288"/>
      <c r="DH77" s="288"/>
      <c r="DI77" s="288"/>
      <c r="DJ77" s="288"/>
      <c r="DK77" s="288"/>
      <c r="DL77" s="288"/>
      <c r="DM77" s="288"/>
      <c r="DN77" s="288"/>
      <c r="DO77" s="288"/>
      <c r="DP77" s="288"/>
      <c r="DQ77" s="288"/>
      <c r="DR77" s="288"/>
      <c r="DS77" s="288"/>
      <c r="DT77" s="288"/>
      <c r="DU77" s="288"/>
      <c r="DV77" s="288"/>
      <c r="DW77" s="288"/>
      <c r="DX77" s="288"/>
      <c r="DY77" s="288"/>
      <c r="DZ77" s="288"/>
      <c r="EA77" s="288"/>
      <c r="EB77" s="288"/>
      <c r="EC77" s="288"/>
      <c r="ED77" s="288"/>
      <c r="EE77" s="288"/>
      <c r="EF77" s="288"/>
      <c r="EG77" s="288"/>
      <c r="EH77" s="288"/>
      <c r="EI77" s="288"/>
      <c r="EJ77" s="288"/>
      <c r="EK77" s="288"/>
      <c r="EL77" s="288"/>
      <c r="EM77" s="288"/>
      <c r="EN77" s="288"/>
      <c r="EO77" s="288"/>
      <c r="EP77" s="288"/>
      <c r="EQ77" s="288"/>
      <c r="ER77" s="288"/>
      <c r="ES77" s="288"/>
      <c r="ET77" s="288"/>
      <c r="EU77" s="288"/>
      <c r="EV77" s="288"/>
      <c r="EW77" s="288"/>
      <c r="EX77" s="288"/>
      <c r="EY77" s="288"/>
      <c r="EZ77" s="288"/>
      <c r="FA77" s="288"/>
      <c r="FB77" s="288"/>
      <c r="FC77" s="288"/>
      <c r="FD77" s="288"/>
      <c r="FE77" s="288"/>
      <c r="FF77" s="288"/>
      <c r="FG77" s="288"/>
      <c r="FH77" s="288"/>
      <c r="FI77" s="288"/>
      <c r="FJ77" s="288"/>
      <c r="FK77" s="288"/>
      <c r="FL77" s="288"/>
      <c r="FM77" s="288"/>
      <c r="FN77" s="288"/>
      <c r="FO77" s="288"/>
      <c r="FP77" s="288"/>
      <c r="FQ77" s="288"/>
      <c r="FR77" s="288"/>
      <c r="FS77" s="288"/>
      <c r="FT77" s="288"/>
      <c r="FU77" s="288"/>
      <c r="FV77" s="288"/>
      <c r="FW77" s="288"/>
      <c r="FX77" s="288"/>
      <c r="FY77" s="288"/>
      <c r="FZ77" s="288"/>
      <c r="GA77" s="288"/>
      <c r="GB77" s="288"/>
      <c r="GC77" s="288"/>
      <c r="GD77" s="288"/>
      <c r="GE77" s="288"/>
      <c r="GF77" s="288"/>
      <c r="GG77" s="288"/>
      <c r="GH77" s="288"/>
      <c r="GI77" s="288"/>
      <c r="GJ77" s="288"/>
      <c r="GK77" s="288"/>
      <c r="GL77" s="288"/>
      <c r="GM77" s="288"/>
      <c r="GN77" s="288"/>
      <c r="GO77" s="288"/>
      <c r="GP77" s="288"/>
      <c r="GQ77" s="288"/>
      <c r="GR77" s="288"/>
      <c r="GS77" s="288"/>
      <c r="GT77" s="288"/>
      <c r="GU77" s="288"/>
      <c r="GV77" s="288"/>
      <c r="GW77" s="288"/>
      <c r="GX77" s="288"/>
      <c r="GY77" s="288"/>
      <c r="GZ77" s="288"/>
      <c r="HA77" s="288"/>
      <c r="HB77" s="288"/>
      <c r="HC77" s="288"/>
      <c r="HD77" s="288"/>
      <c r="HE77" s="288"/>
      <c r="HF77" s="288"/>
      <c r="HG77" s="288"/>
      <c r="HH77" s="288"/>
      <c r="HI77" s="288"/>
      <c r="HJ77" s="288"/>
      <c r="HK77" s="288"/>
      <c r="HL77" s="288"/>
      <c r="HM77" s="288"/>
      <c r="HN77" s="288"/>
      <c r="HO77" s="288"/>
      <c r="HP77" s="288"/>
      <c r="HQ77" s="288"/>
      <c r="HR77" s="288"/>
      <c r="HS77" s="288"/>
      <c r="HT77" s="288"/>
      <c r="HU77" s="288"/>
      <c r="HV77" s="288"/>
      <c r="HW77" s="288"/>
      <c r="HX77" s="288"/>
      <c r="HY77" s="288"/>
      <c r="HZ77" s="288"/>
      <c r="IA77" s="288"/>
      <c r="IB77" s="288"/>
      <c r="IC77" s="288"/>
      <c r="ID77" s="288"/>
      <c r="IE77" s="288"/>
      <c r="IF77" s="288"/>
      <c r="IG77" s="288"/>
      <c r="IH77" s="288"/>
      <c r="II77" s="288"/>
      <c r="IJ77" s="288"/>
      <c r="IK77" s="288"/>
      <c r="IL77" s="288"/>
      <c r="IM77" s="288"/>
      <c r="IN77" s="288"/>
      <c r="IO77" s="288"/>
      <c r="IP77" s="288"/>
      <c r="IQ77" s="288"/>
      <c r="IR77" s="288"/>
      <c r="IS77" s="288"/>
      <c r="IT77" s="288"/>
      <c r="IU77" s="288"/>
    </row>
    <row r="78" spans="1:255" s="289" customFormat="1" hidden="1">
      <c r="A78" s="238" t="s">
        <v>177</v>
      </c>
      <c r="B78" s="320" t="s">
        <v>178</v>
      </c>
      <c r="C78" s="198" t="s">
        <v>97</v>
      </c>
      <c r="D78" s="198" t="s">
        <v>97</v>
      </c>
      <c r="E78" s="198" t="s">
        <v>97</v>
      </c>
      <c r="F78" s="198" t="s">
        <v>97</v>
      </c>
      <c r="G78" s="198" t="s">
        <v>97</v>
      </c>
      <c r="H78" s="198" t="s">
        <v>97</v>
      </c>
      <c r="I78" s="197" t="s">
        <v>97</v>
      </c>
      <c r="J78" s="197">
        <v>0</v>
      </c>
      <c r="K78" s="534">
        <f t="shared" si="9"/>
        <v>0</v>
      </c>
      <c r="L78" s="141">
        <f t="shared" si="41"/>
        <v>0</v>
      </c>
      <c r="M78" s="197">
        <v>0</v>
      </c>
      <c r="N78" s="197">
        <v>0</v>
      </c>
      <c r="O78" s="197">
        <v>0</v>
      </c>
      <c r="P78" s="197" t="s">
        <v>97</v>
      </c>
      <c r="Q78" s="197" t="s">
        <v>97</v>
      </c>
      <c r="R78" s="197" t="s">
        <v>97</v>
      </c>
      <c r="S78" s="197" t="s">
        <v>97</v>
      </c>
      <c r="T78" s="197" t="s">
        <v>97</v>
      </c>
      <c r="U78" s="198" t="s">
        <v>97</v>
      </c>
      <c r="V78" s="198" t="s">
        <v>97</v>
      </c>
      <c r="W78" s="198" t="s">
        <v>97</v>
      </c>
      <c r="X78" s="198" t="s">
        <v>97</v>
      </c>
      <c r="Y78" s="197" t="s">
        <v>97</v>
      </c>
      <c r="Z78" s="141" t="s">
        <v>97</v>
      </c>
      <c r="AA78" s="197">
        <v>0</v>
      </c>
      <c r="AB78" s="197" t="s">
        <v>97</v>
      </c>
      <c r="AC78" s="197">
        <v>0</v>
      </c>
      <c r="AD78" s="197" t="s">
        <v>97</v>
      </c>
      <c r="AE78" s="197">
        <v>0</v>
      </c>
      <c r="AF78" s="197" t="s">
        <v>97</v>
      </c>
      <c r="AG78" s="197">
        <v>0</v>
      </c>
      <c r="AH78" s="197" t="s">
        <v>97</v>
      </c>
      <c r="AI78" s="197">
        <v>0</v>
      </c>
      <c r="AJ78" s="197" t="s">
        <v>97</v>
      </c>
      <c r="AK78" s="197"/>
      <c r="AL78" s="197" t="s">
        <v>97</v>
      </c>
      <c r="AM78" s="197">
        <f t="shared" si="6"/>
        <v>0</v>
      </c>
      <c r="AN78" s="197" t="s">
        <v>97</v>
      </c>
      <c r="AO78" s="384" t="s">
        <v>97</v>
      </c>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8"/>
      <c r="BL78" s="288"/>
      <c r="BM78" s="288"/>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c r="EB78" s="288"/>
      <c r="EC78" s="288"/>
      <c r="ED78" s="288"/>
      <c r="EE78" s="288"/>
      <c r="EF78" s="288"/>
      <c r="EG78" s="288"/>
      <c r="EH78" s="288"/>
      <c r="EI78" s="288"/>
      <c r="EJ78" s="288"/>
      <c r="EK78" s="288"/>
      <c r="EL78" s="288"/>
      <c r="EM78" s="288"/>
      <c r="EN78" s="288"/>
      <c r="EO78" s="288"/>
      <c r="EP78" s="288"/>
      <c r="EQ78" s="288"/>
      <c r="ER78" s="288"/>
      <c r="ES78" s="288"/>
      <c r="ET78" s="288"/>
      <c r="EU78" s="288"/>
      <c r="EV78" s="288"/>
      <c r="EW78" s="288"/>
      <c r="EX78" s="288"/>
      <c r="EY78" s="288"/>
      <c r="EZ78" s="288"/>
      <c r="FA78" s="288"/>
      <c r="FB78" s="288"/>
      <c r="FC78" s="288"/>
      <c r="FD78" s="288"/>
      <c r="FE78" s="288"/>
      <c r="FF78" s="288"/>
      <c r="FG78" s="288"/>
      <c r="FH78" s="288"/>
      <c r="FI78" s="288"/>
      <c r="FJ78" s="288"/>
      <c r="FK78" s="288"/>
      <c r="FL78" s="288"/>
      <c r="FM78" s="288"/>
      <c r="FN78" s="288"/>
      <c r="FO78" s="288"/>
      <c r="FP78" s="288"/>
      <c r="FQ78" s="288"/>
      <c r="FR78" s="288"/>
      <c r="FS78" s="288"/>
      <c r="FT78" s="288"/>
      <c r="FU78" s="288"/>
      <c r="FV78" s="288"/>
      <c r="FW78" s="288"/>
      <c r="FX78" s="288"/>
      <c r="FY78" s="288"/>
      <c r="FZ78" s="288"/>
      <c r="GA78" s="288"/>
      <c r="GB78" s="288"/>
      <c r="GC78" s="288"/>
      <c r="GD78" s="288"/>
      <c r="GE78" s="288"/>
      <c r="GF78" s="288"/>
      <c r="GG78" s="288"/>
      <c r="GH78" s="288"/>
      <c r="GI78" s="288"/>
      <c r="GJ78" s="288"/>
      <c r="GK78" s="288"/>
      <c r="GL78" s="288"/>
      <c r="GM78" s="288"/>
      <c r="GN78" s="288"/>
      <c r="GO78" s="288"/>
      <c r="GP78" s="288"/>
      <c r="GQ78" s="288"/>
      <c r="GR78" s="288"/>
      <c r="GS78" s="288"/>
      <c r="GT78" s="288"/>
      <c r="GU78" s="288"/>
      <c r="GV78" s="288"/>
      <c r="GW78" s="288"/>
      <c r="GX78" s="288"/>
      <c r="GY78" s="288"/>
      <c r="GZ78" s="288"/>
      <c r="HA78" s="288"/>
      <c r="HB78" s="288"/>
      <c r="HC78" s="288"/>
      <c r="HD78" s="288"/>
      <c r="HE78" s="288"/>
      <c r="HF78" s="288"/>
      <c r="HG78" s="288"/>
      <c r="HH78" s="288"/>
      <c r="HI78" s="288"/>
      <c r="HJ78" s="288"/>
      <c r="HK78" s="288"/>
      <c r="HL78" s="288"/>
      <c r="HM78" s="288"/>
      <c r="HN78" s="288"/>
      <c r="HO78" s="288"/>
      <c r="HP78" s="288"/>
      <c r="HQ78" s="288"/>
      <c r="HR78" s="288"/>
      <c r="HS78" s="288"/>
      <c r="HT78" s="288"/>
      <c r="HU78" s="288"/>
      <c r="HV78" s="288"/>
      <c r="HW78" s="288"/>
      <c r="HX78" s="288"/>
      <c r="HY78" s="288"/>
      <c r="HZ78" s="288"/>
      <c r="IA78" s="288"/>
      <c r="IB78" s="288"/>
      <c r="IC78" s="288"/>
      <c r="ID78" s="288"/>
      <c r="IE78" s="288"/>
      <c r="IF78" s="288"/>
      <c r="IG78" s="288"/>
      <c r="IH78" s="288"/>
      <c r="II78" s="288"/>
      <c r="IJ78" s="288"/>
      <c r="IK78" s="288"/>
      <c r="IL78" s="288"/>
      <c r="IM78" s="288"/>
      <c r="IN78" s="288"/>
      <c r="IO78" s="288"/>
      <c r="IP78" s="288"/>
      <c r="IQ78" s="288"/>
      <c r="IR78" s="288"/>
      <c r="IS78" s="288"/>
      <c r="IT78" s="288"/>
      <c r="IU78" s="288"/>
    </row>
    <row r="79" spans="1:255" s="289" customFormat="1" ht="31.5" hidden="1">
      <c r="A79" s="238" t="s">
        <v>179</v>
      </c>
      <c r="B79" s="320" t="s">
        <v>180</v>
      </c>
      <c r="C79" s="198" t="s">
        <v>97</v>
      </c>
      <c r="D79" s="198" t="s">
        <v>97</v>
      </c>
      <c r="E79" s="198" t="s">
        <v>97</v>
      </c>
      <c r="F79" s="198" t="s">
        <v>97</v>
      </c>
      <c r="G79" s="198" t="s">
        <v>97</v>
      </c>
      <c r="H79" s="198" t="s">
        <v>97</v>
      </c>
      <c r="I79" s="197" t="s">
        <v>97</v>
      </c>
      <c r="J79" s="197">
        <v>0</v>
      </c>
      <c r="K79" s="534">
        <f t="shared" si="9"/>
        <v>0</v>
      </c>
      <c r="L79" s="141">
        <f>SUM(N79:Q79)</f>
        <v>0</v>
      </c>
      <c r="M79" s="197">
        <v>0</v>
      </c>
      <c r="N79" s="197">
        <f>N80+N81+N82+N83+N94+N95+N97</f>
        <v>0</v>
      </c>
      <c r="O79" s="197">
        <v>0</v>
      </c>
      <c r="P79" s="197" t="s">
        <v>97</v>
      </c>
      <c r="Q79" s="197" t="s">
        <v>97</v>
      </c>
      <c r="R79" s="197" t="s">
        <v>97</v>
      </c>
      <c r="S79" s="197" t="s">
        <v>97</v>
      </c>
      <c r="T79" s="197" t="s">
        <v>97</v>
      </c>
      <c r="U79" s="198" t="s">
        <v>97</v>
      </c>
      <c r="V79" s="198" t="s">
        <v>97</v>
      </c>
      <c r="W79" s="198" t="s">
        <v>97</v>
      </c>
      <c r="X79" s="198" t="s">
        <v>97</v>
      </c>
      <c r="Y79" s="197" t="s">
        <v>97</v>
      </c>
      <c r="Z79" s="141" t="s">
        <v>97</v>
      </c>
      <c r="AA79" s="197">
        <v>0</v>
      </c>
      <c r="AB79" s="197" t="s">
        <v>97</v>
      </c>
      <c r="AC79" s="197">
        <v>0</v>
      </c>
      <c r="AD79" s="197" t="s">
        <v>97</v>
      </c>
      <c r="AE79" s="141">
        <v>0</v>
      </c>
      <c r="AF79" s="197" t="s">
        <v>97</v>
      </c>
      <c r="AG79" s="141">
        <v>0</v>
      </c>
      <c r="AH79" s="197" t="s">
        <v>97</v>
      </c>
      <c r="AI79" s="197">
        <v>0</v>
      </c>
      <c r="AJ79" s="197" t="s">
        <v>97</v>
      </c>
      <c r="AK79" s="197"/>
      <c r="AL79" s="197" t="s">
        <v>97</v>
      </c>
      <c r="AM79" s="197">
        <f t="shared" si="6"/>
        <v>0</v>
      </c>
      <c r="AN79" s="197" t="s">
        <v>97</v>
      </c>
      <c r="AO79" s="384" t="s">
        <v>97</v>
      </c>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8"/>
      <c r="BL79" s="288"/>
      <c r="BM79" s="288"/>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8"/>
      <c r="CN79" s="288"/>
      <c r="CO79" s="288"/>
      <c r="CP79" s="288"/>
      <c r="CQ79" s="288"/>
      <c r="CR79" s="288"/>
      <c r="CS79" s="288"/>
      <c r="CT79" s="288"/>
      <c r="CU79" s="288"/>
      <c r="CV79" s="288"/>
      <c r="CW79" s="288"/>
      <c r="CX79" s="288"/>
      <c r="CY79" s="288"/>
      <c r="CZ79" s="288"/>
      <c r="DA79" s="288"/>
      <c r="DB79" s="288"/>
      <c r="DC79" s="288"/>
      <c r="DD79" s="288"/>
      <c r="DE79" s="288"/>
      <c r="DF79" s="288"/>
      <c r="DG79" s="288"/>
      <c r="DH79" s="288"/>
      <c r="DI79" s="288"/>
      <c r="DJ79" s="288"/>
      <c r="DK79" s="288"/>
      <c r="DL79" s="288"/>
      <c r="DM79" s="288"/>
      <c r="DN79" s="288"/>
      <c r="DO79" s="288"/>
      <c r="DP79" s="288"/>
      <c r="DQ79" s="288"/>
      <c r="DR79" s="288"/>
      <c r="DS79" s="288"/>
      <c r="DT79" s="288"/>
      <c r="DU79" s="288"/>
      <c r="DV79" s="288"/>
      <c r="DW79" s="288"/>
      <c r="DX79" s="288"/>
      <c r="DY79" s="288"/>
      <c r="DZ79" s="288"/>
      <c r="EA79" s="288"/>
      <c r="EB79" s="288"/>
      <c r="EC79" s="288"/>
      <c r="ED79" s="288"/>
      <c r="EE79" s="288"/>
      <c r="EF79" s="288"/>
      <c r="EG79" s="288"/>
      <c r="EH79" s="288"/>
      <c r="EI79" s="288"/>
      <c r="EJ79" s="288"/>
      <c r="EK79" s="288"/>
      <c r="EL79" s="288"/>
      <c r="EM79" s="288"/>
      <c r="EN79" s="288"/>
      <c r="EO79" s="288"/>
      <c r="EP79" s="288"/>
      <c r="EQ79" s="288"/>
      <c r="ER79" s="288"/>
      <c r="ES79" s="288"/>
      <c r="ET79" s="288"/>
      <c r="EU79" s="288"/>
      <c r="EV79" s="288"/>
      <c r="EW79" s="288"/>
      <c r="EX79" s="288"/>
      <c r="EY79" s="288"/>
      <c r="EZ79" s="288"/>
      <c r="FA79" s="288"/>
      <c r="FB79" s="288"/>
      <c r="FC79" s="288"/>
      <c r="FD79" s="288"/>
      <c r="FE79" s="288"/>
      <c r="FF79" s="288"/>
      <c r="FG79" s="288"/>
      <c r="FH79" s="288"/>
      <c r="FI79" s="288"/>
      <c r="FJ79" s="288"/>
      <c r="FK79" s="288"/>
      <c r="FL79" s="288"/>
      <c r="FM79" s="288"/>
      <c r="FN79" s="288"/>
      <c r="FO79" s="288"/>
      <c r="FP79" s="288"/>
      <c r="FQ79" s="288"/>
      <c r="FR79" s="288"/>
      <c r="FS79" s="288"/>
      <c r="FT79" s="288"/>
      <c r="FU79" s="288"/>
      <c r="FV79" s="288"/>
      <c r="FW79" s="288"/>
      <c r="FX79" s="288"/>
      <c r="FY79" s="288"/>
      <c r="FZ79" s="288"/>
      <c r="GA79" s="288"/>
      <c r="GB79" s="288"/>
      <c r="GC79" s="288"/>
      <c r="GD79" s="288"/>
      <c r="GE79" s="288"/>
      <c r="GF79" s="288"/>
      <c r="GG79" s="288"/>
      <c r="GH79" s="288"/>
      <c r="GI79" s="288"/>
      <c r="GJ79" s="288"/>
      <c r="GK79" s="288"/>
      <c r="GL79" s="288"/>
      <c r="GM79" s="288"/>
      <c r="GN79" s="288"/>
      <c r="GO79" s="288"/>
      <c r="GP79" s="288"/>
      <c r="GQ79" s="288"/>
      <c r="GR79" s="288"/>
      <c r="GS79" s="288"/>
      <c r="GT79" s="288"/>
      <c r="GU79" s="288"/>
      <c r="GV79" s="288"/>
      <c r="GW79" s="288"/>
      <c r="GX79" s="288"/>
      <c r="GY79" s="288"/>
      <c r="GZ79" s="288"/>
      <c r="HA79" s="288"/>
      <c r="HB79" s="288"/>
      <c r="HC79" s="288"/>
      <c r="HD79" s="288"/>
      <c r="HE79" s="288"/>
      <c r="HF79" s="288"/>
      <c r="HG79" s="288"/>
      <c r="HH79" s="288"/>
      <c r="HI79" s="288"/>
      <c r="HJ79" s="288"/>
      <c r="HK79" s="288"/>
      <c r="HL79" s="288"/>
      <c r="HM79" s="288"/>
      <c r="HN79" s="288"/>
      <c r="HO79" s="288"/>
      <c r="HP79" s="288"/>
      <c r="HQ79" s="288"/>
      <c r="HR79" s="288"/>
      <c r="HS79" s="288"/>
      <c r="HT79" s="288"/>
      <c r="HU79" s="288"/>
      <c r="HV79" s="288"/>
      <c r="HW79" s="288"/>
      <c r="HX79" s="288"/>
      <c r="HY79" s="288"/>
      <c r="HZ79" s="288"/>
      <c r="IA79" s="288"/>
      <c r="IB79" s="288"/>
      <c r="IC79" s="288"/>
      <c r="ID79" s="288"/>
      <c r="IE79" s="288"/>
      <c r="IF79" s="288"/>
      <c r="IG79" s="288"/>
      <c r="IH79" s="288"/>
      <c r="II79" s="288"/>
      <c r="IJ79" s="288"/>
      <c r="IK79" s="288"/>
      <c r="IL79" s="288"/>
      <c r="IM79" s="288"/>
      <c r="IN79" s="288"/>
      <c r="IO79" s="288"/>
      <c r="IP79" s="288"/>
      <c r="IQ79" s="288"/>
      <c r="IR79" s="288"/>
      <c r="IS79" s="288"/>
      <c r="IT79" s="288"/>
      <c r="IU79" s="288"/>
    </row>
    <row r="80" spans="1:255" s="289" customFormat="1" ht="47.25" hidden="1">
      <c r="A80" s="422" t="s">
        <v>181</v>
      </c>
      <c r="B80" s="424" t="s">
        <v>182</v>
      </c>
      <c r="C80" s="198" t="s">
        <v>97</v>
      </c>
      <c r="D80" s="198" t="s">
        <v>97</v>
      </c>
      <c r="E80" s="198" t="s">
        <v>97</v>
      </c>
      <c r="F80" s="198" t="s">
        <v>97</v>
      </c>
      <c r="G80" s="198" t="s">
        <v>97</v>
      </c>
      <c r="H80" s="198" t="s">
        <v>97</v>
      </c>
      <c r="I80" s="197" t="s">
        <v>97</v>
      </c>
      <c r="J80" s="197">
        <v>0</v>
      </c>
      <c r="K80" s="534">
        <f t="shared" si="9"/>
        <v>0</v>
      </c>
      <c r="L80" s="141">
        <f t="shared" si="41"/>
        <v>0</v>
      </c>
      <c r="M80" s="197">
        <v>0</v>
      </c>
      <c r="N80" s="197">
        <v>0</v>
      </c>
      <c r="O80" s="197">
        <v>0</v>
      </c>
      <c r="P80" s="197" t="s">
        <v>97</v>
      </c>
      <c r="Q80" s="197" t="s">
        <v>97</v>
      </c>
      <c r="R80" s="197" t="s">
        <v>97</v>
      </c>
      <c r="S80" s="197" t="s">
        <v>97</v>
      </c>
      <c r="T80" s="197" t="s">
        <v>97</v>
      </c>
      <c r="U80" s="198" t="s">
        <v>97</v>
      </c>
      <c r="V80" s="198" t="s">
        <v>97</v>
      </c>
      <c r="W80" s="198" t="s">
        <v>97</v>
      </c>
      <c r="X80" s="198" t="s">
        <v>97</v>
      </c>
      <c r="Y80" s="197" t="s">
        <v>97</v>
      </c>
      <c r="Z80" s="141" t="s">
        <v>97</v>
      </c>
      <c r="AA80" s="197">
        <v>0</v>
      </c>
      <c r="AB80" s="197" t="s">
        <v>97</v>
      </c>
      <c r="AC80" s="197">
        <v>0</v>
      </c>
      <c r="AD80" s="197" t="s">
        <v>97</v>
      </c>
      <c r="AE80" s="141">
        <v>0</v>
      </c>
      <c r="AF80" s="197" t="s">
        <v>97</v>
      </c>
      <c r="AG80" s="197">
        <v>0</v>
      </c>
      <c r="AH80" s="197" t="s">
        <v>97</v>
      </c>
      <c r="AI80" s="141">
        <v>0</v>
      </c>
      <c r="AJ80" s="197" t="s">
        <v>97</v>
      </c>
      <c r="AK80" s="141"/>
      <c r="AL80" s="197" t="s">
        <v>97</v>
      </c>
      <c r="AM80" s="197">
        <f t="shared" si="6"/>
        <v>0</v>
      </c>
      <c r="AN80" s="197" t="s">
        <v>97</v>
      </c>
      <c r="AO80" s="384" t="s">
        <v>97</v>
      </c>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c r="DL80" s="288"/>
      <c r="DM80" s="288"/>
      <c r="DN80" s="288"/>
      <c r="DO80" s="288"/>
      <c r="DP80" s="288"/>
      <c r="DQ80" s="288"/>
      <c r="DR80" s="288"/>
      <c r="DS80" s="288"/>
      <c r="DT80" s="288"/>
      <c r="DU80" s="288"/>
      <c r="DV80" s="288"/>
      <c r="DW80" s="288"/>
      <c r="DX80" s="288"/>
      <c r="DY80" s="288"/>
      <c r="DZ80" s="288"/>
      <c r="EA80" s="288"/>
      <c r="EB80" s="288"/>
      <c r="EC80" s="288"/>
      <c r="ED80" s="288"/>
      <c r="EE80" s="288"/>
      <c r="EF80" s="288"/>
      <c r="EG80" s="288"/>
      <c r="EH80" s="288"/>
      <c r="EI80" s="288"/>
      <c r="EJ80" s="288"/>
      <c r="EK80" s="288"/>
      <c r="EL80" s="288"/>
      <c r="EM80" s="288"/>
      <c r="EN80" s="288"/>
      <c r="EO80" s="288"/>
      <c r="EP80" s="288"/>
      <c r="EQ80" s="288"/>
      <c r="ER80" s="288"/>
      <c r="ES80" s="288"/>
      <c r="ET80" s="288"/>
      <c r="EU80" s="288"/>
      <c r="EV80" s="288"/>
      <c r="EW80" s="288"/>
      <c r="EX80" s="288"/>
      <c r="EY80" s="288"/>
      <c r="EZ80" s="288"/>
      <c r="FA80" s="288"/>
      <c r="FB80" s="288"/>
      <c r="FC80" s="288"/>
      <c r="FD80" s="288"/>
      <c r="FE80" s="288"/>
      <c r="FF80" s="288"/>
      <c r="FG80" s="288"/>
      <c r="FH80" s="288"/>
      <c r="FI80" s="288"/>
      <c r="FJ80" s="288"/>
      <c r="FK80" s="288"/>
      <c r="FL80" s="288"/>
      <c r="FM80" s="288"/>
      <c r="FN80" s="288"/>
      <c r="FO80" s="288"/>
      <c r="FP80" s="288"/>
      <c r="FQ80" s="288"/>
      <c r="FR80" s="288"/>
      <c r="FS80" s="288"/>
      <c r="FT80" s="288"/>
      <c r="FU80" s="288"/>
      <c r="FV80" s="288"/>
      <c r="FW80" s="288"/>
      <c r="FX80" s="288"/>
      <c r="FY80" s="288"/>
      <c r="FZ80" s="288"/>
      <c r="GA80" s="288"/>
      <c r="GB80" s="288"/>
      <c r="GC80" s="288"/>
      <c r="GD80" s="288"/>
      <c r="GE80" s="288"/>
      <c r="GF80" s="288"/>
      <c r="GG80" s="288"/>
      <c r="GH80" s="288"/>
      <c r="GI80" s="288"/>
      <c r="GJ80" s="288"/>
      <c r="GK80" s="288"/>
      <c r="GL80" s="288"/>
      <c r="GM80" s="288"/>
      <c r="GN80" s="288"/>
      <c r="GO80" s="288"/>
      <c r="GP80" s="288"/>
      <c r="GQ80" s="288"/>
      <c r="GR80" s="288"/>
      <c r="GS80" s="288"/>
      <c r="GT80" s="288"/>
      <c r="GU80" s="288"/>
      <c r="GV80" s="288"/>
      <c r="GW80" s="288"/>
      <c r="GX80" s="288"/>
      <c r="GY80" s="288"/>
      <c r="GZ80" s="288"/>
      <c r="HA80" s="288"/>
      <c r="HB80" s="288"/>
      <c r="HC80" s="288"/>
      <c r="HD80" s="288"/>
      <c r="HE80" s="288"/>
      <c r="HF80" s="288"/>
      <c r="HG80" s="288"/>
      <c r="HH80" s="288"/>
      <c r="HI80" s="288"/>
      <c r="HJ80" s="288"/>
      <c r="HK80" s="288"/>
      <c r="HL80" s="288"/>
      <c r="HM80" s="288"/>
      <c r="HN80" s="288"/>
      <c r="HO80" s="288"/>
      <c r="HP80" s="288"/>
      <c r="HQ80" s="288"/>
      <c r="HR80" s="288"/>
      <c r="HS80" s="288"/>
      <c r="HT80" s="288"/>
      <c r="HU80" s="288"/>
      <c r="HV80" s="288"/>
      <c r="HW80" s="288"/>
      <c r="HX80" s="288"/>
      <c r="HY80" s="288"/>
      <c r="HZ80" s="288"/>
      <c r="IA80" s="288"/>
      <c r="IB80" s="288"/>
      <c r="IC80" s="288"/>
      <c r="ID80" s="288"/>
      <c r="IE80" s="288"/>
      <c r="IF80" s="288"/>
      <c r="IG80" s="288"/>
      <c r="IH80" s="288"/>
      <c r="II80" s="288"/>
      <c r="IJ80" s="288"/>
      <c r="IK80" s="288"/>
      <c r="IL80" s="288"/>
      <c r="IM80" s="288"/>
      <c r="IN80" s="288"/>
      <c r="IO80" s="288"/>
      <c r="IP80" s="288"/>
      <c r="IQ80" s="288"/>
      <c r="IR80" s="288"/>
      <c r="IS80" s="288"/>
      <c r="IT80" s="288"/>
      <c r="IU80" s="288"/>
    </row>
    <row r="81" spans="1:255" s="289" customFormat="1" ht="31.5" hidden="1">
      <c r="A81" s="238" t="s">
        <v>183</v>
      </c>
      <c r="B81" s="436" t="s">
        <v>184</v>
      </c>
      <c r="C81" s="198" t="s">
        <v>97</v>
      </c>
      <c r="D81" s="198" t="s">
        <v>97</v>
      </c>
      <c r="E81" s="198" t="s">
        <v>97</v>
      </c>
      <c r="F81" s="198" t="s">
        <v>97</v>
      </c>
      <c r="G81" s="198" t="s">
        <v>97</v>
      </c>
      <c r="H81" s="198" t="s">
        <v>97</v>
      </c>
      <c r="I81" s="197" t="s">
        <v>97</v>
      </c>
      <c r="J81" s="197">
        <v>0</v>
      </c>
      <c r="K81" s="534">
        <f t="shared" si="9"/>
        <v>0</v>
      </c>
      <c r="L81" s="141">
        <f t="shared" si="41"/>
        <v>0</v>
      </c>
      <c r="M81" s="197">
        <v>0</v>
      </c>
      <c r="N81" s="197">
        <v>0</v>
      </c>
      <c r="O81" s="197">
        <v>0</v>
      </c>
      <c r="P81" s="197" t="s">
        <v>97</v>
      </c>
      <c r="Q81" s="197" t="s">
        <v>97</v>
      </c>
      <c r="R81" s="197" t="s">
        <v>97</v>
      </c>
      <c r="S81" s="197" t="s">
        <v>97</v>
      </c>
      <c r="T81" s="197" t="s">
        <v>97</v>
      </c>
      <c r="U81" s="198" t="s">
        <v>97</v>
      </c>
      <c r="V81" s="198" t="s">
        <v>97</v>
      </c>
      <c r="W81" s="198" t="s">
        <v>97</v>
      </c>
      <c r="X81" s="198" t="s">
        <v>97</v>
      </c>
      <c r="Y81" s="197" t="s">
        <v>97</v>
      </c>
      <c r="Z81" s="141" t="s">
        <v>97</v>
      </c>
      <c r="AA81" s="197">
        <v>0</v>
      </c>
      <c r="AB81" s="197" t="s">
        <v>97</v>
      </c>
      <c r="AC81" s="197">
        <v>0</v>
      </c>
      <c r="AD81" s="197" t="s">
        <v>97</v>
      </c>
      <c r="AE81" s="141">
        <v>0</v>
      </c>
      <c r="AF81" s="197" t="s">
        <v>97</v>
      </c>
      <c r="AG81" s="197">
        <v>0</v>
      </c>
      <c r="AH81" s="197" t="s">
        <v>97</v>
      </c>
      <c r="AI81" s="141">
        <v>0</v>
      </c>
      <c r="AJ81" s="197" t="s">
        <v>97</v>
      </c>
      <c r="AK81" s="141"/>
      <c r="AL81" s="197" t="s">
        <v>97</v>
      </c>
      <c r="AM81" s="197">
        <f t="shared" si="6"/>
        <v>0</v>
      </c>
      <c r="AN81" s="197" t="s">
        <v>97</v>
      </c>
      <c r="AO81" s="384" t="s">
        <v>97</v>
      </c>
      <c r="AP81" s="287"/>
      <c r="AQ81" s="287"/>
      <c r="AR81" s="287"/>
      <c r="AS81" s="287"/>
      <c r="AT81" s="287"/>
      <c r="AU81" s="287"/>
      <c r="AV81" s="287"/>
      <c r="AW81" s="287"/>
      <c r="AX81" s="287"/>
      <c r="AY81" s="287"/>
      <c r="AZ81" s="287"/>
      <c r="BA81" s="287"/>
      <c r="BB81" s="287"/>
      <c r="BC81" s="287"/>
      <c r="BD81" s="287"/>
      <c r="BE81" s="287"/>
      <c r="BF81" s="287"/>
      <c r="BG81" s="287"/>
      <c r="BH81" s="287"/>
      <c r="BI81" s="287"/>
      <c r="BJ81" s="287"/>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c r="DI81" s="288"/>
      <c r="DJ81" s="288"/>
      <c r="DK81" s="288"/>
      <c r="DL81" s="288"/>
      <c r="DM81" s="288"/>
      <c r="DN81" s="288"/>
      <c r="DO81" s="288"/>
      <c r="DP81" s="288"/>
      <c r="DQ81" s="288"/>
      <c r="DR81" s="288"/>
      <c r="DS81" s="288"/>
      <c r="DT81" s="288"/>
      <c r="DU81" s="288"/>
      <c r="DV81" s="288"/>
      <c r="DW81" s="288"/>
      <c r="DX81" s="288"/>
      <c r="DY81" s="288"/>
      <c r="DZ81" s="288"/>
      <c r="EA81" s="288"/>
      <c r="EB81" s="288"/>
      <c r="EC81" s="288"/>
      <c r="ED81" s="288"/>
      <c r="EE81" s="288"/>
      <c r="EF81" s="288"/>
      <c r="EG81" s="288"/>
      <c r="EH81" s="288"/>
      <c r="EI81" s="288"/>
      <c r="EJ81" s="288"/>
      <c r="EK81" s="288"/>
      <c r="EL81" s="288"/>
      <c r="EM81" s="288"/>
      <c r="EN81" s="288"/>
      <c r="EO81" s="288"/>
      <c r="EP81" s="288"/>
      <c r="EQ81" s="288"/>
      <c r="ER81" s="288"/>
      <c r="ES81" s="288"/>
      <c r="ET81" s="288"/>
      <c r="EU81" s="288"/>
      <c r="EV81" s="288"/>
      <c r="EW81" s="288"/>
      <c r="EX81" s="288"/>
      <c r="EY81" s="288"/>
      <c r="EZ81" s="288"/>
      <c r="FA81" s="288"/>
      <c r="FB81" s="288"/>
      <c r="FC81" s="288"/>
      <c r="FD81" s="288"/>
      <c r="FE81" s="288"/>
      <c r="FF81" s="288"/>
      <c r="FG81" s="288"/>
      <c r="FH81" s="288"/>
      <c r="FI81" s="288"/>
      <c r="FJ81" s="288"/>
      <c r="FK81" s="288"/>
      <c r="FL81" s="288"/>
      <c r="FM81" s="288"/>
      <c r="FN81" s="288"/>
      <c r="FO81" s="288"/>
      <c r="FP81" s="288"/>
      <c r="FQ81" s="288"/>
      <c r="FR81" s="288"/>
      <c r="FS81" s="288"/>
      <c r="FT81" s="288"/>
      <c r="FU81" s="288"/>
      <c r="FV81" s="288"/>
      <c r="FW81" s="288"/>
      <c r="FX81" s="288"/>
      <c r="FY81" s="288"/>
      <c r="FZ81" s="288"/>
      <c r="GA81" s="288"/>
      <c r="GB81" s="288"/>
      <c r="GC81" s="288"/>
      <c r="GD81" s="288"/>
      <c r="GE81" s="288"/>
      <c r="GF81" s="288"/>
      <c r="GG81" s="288"/>
      <c r="GH81" s="288"/>
      <c r="GI81" s="288"/>
      <c r="GJ81" s="288"/>
      <c r="GK81" s="288"/>
      <c r="GL81" s="288"/>
      <c r="GM81" s="288"/>
      <c r="GN81" s="288"/>
      <c r="GO81" s="288"/>
      <c r="GP81" s="288"/>
      <c r="GQ81" s="288"/>
      <c r="GR81" s="288"/>
      <c r="GS81" s="288"/>
      <c r="GT81" s="288"/>
      <c r="GU81" s="288"/>
      <c r="GV81" s="288"/>
      <c r="GW81" s="288"/>
      <c r="GX81" s="288"/>
      <c r="GY81" s="288"/>
      <c r="GZ81" s="288"/>
      <c r="HA81" s="288"/>
      <c r="HB81" s="288"/>
      <c r="HC81" s="288"/>
      <c r="HD81" s="288"/>
      <c r="HE81" s="288"/>
      <c r="HF81" s="288"/>
      <c r="HG81" s="288"/>
      <c r="HH81" s="288"/>
      <c r="HI81" s="288"/>
      <c r="HJ81" s="288"/>
      <c r="HK81" s="288"/>
      <c r="HL81" s="288"/>
      <c r="HM81" s="288"/>
      <c r="HN81" s="288"/>
      <c r="HO81" s="288"/>
      <c r="HP81" s="288"/>
      <c r="HQ81" s="288"/>
      <c r="HR81" s="288"/>
      <c r="HS81" s="288"/>
      <c r="HT81" s="288"/>
      <c r="HU81" s="288"/>
      <c r="HV81" s="288"/>
      <c r="HW81" s="288"/>
      <c r="HX81" s="288"/>
      <c r="HY81" s="288"/>
      <c r="HZ81" s="288"/>
      <c r="IA81" s="288"/>
      <c r="IB81" s="288"/>
      <c r="IC81" s="288"/>
      <c r="ID81" s="288"/>
      <c r="IE81" s="288"/>
      <c r="IF81" s="288"/>
      <c r="IG81" s="288"/>
      <c r="IH81" s="288"/>
      <c r="II81" s="288"/>
      <c r="IJ81" s="288"/>
      <c r="IK81" s="288"/>
      <c r="IL81" s="288"/>
      <c r="IM81" s="288"/>
      <c r="IN81" s="288"/>
      <c r="IO81" s="288"/>
      <c r="IP81" s="288"/>
      <c r="IQ81" s="288"/>
      <c r="IR81" s="288"/>
      <c r="IS81" s="288"/>
      <c r="IT81" s="288"/>
      <c r="IU81" s="288"/>
    </row>
    <row r="82" spans="1:255" s="289" customFormat="1" ht="31.5" hidden="1">
      <c r="A82" s="238" t="s">
        <v>185</v>
      </c>
      <c r="B82" s="436" t="s">
        <v>186</v>
      </c>
      <c r="C82" s="198" t="s">
        <v>97</v>
      </c>
      <c r="D82" s="198" t="s">
        <v>97</v>
      </c>
      <c r="E82" s="198" t="s">
        <v>97</v>
      </c>
      <c r="F82" s="198" t="s">
        <v>97</v>
      </c>
      <c r="G82" s="198" t="s">
        <v>97</v>
      </c>
      <c r="H82" s="198" t="s">
        <v>97</v>
      </c>
      <c r="I82" s="197" t="s">
        <v>97</v>
      </c>
      <c r="J82" s="197">
        <v>0</v>
      </c>
      <c r="K82" s="534">
        <f t="shared" ref="K82:K100" si="42">L82+M82+N82+O82</f>
        <v>0</v>
      </c>
      <c r="L82" s="141">
        <f t="shared" si="41"/>
        <v>0</v>
      </c>
      <c r="M82" s="197">
        <v>0</v>
      </c>
      <c r="N82" s="197">
        <v>0</v>
      </c>
      <c r="O82" s="197">
        <v>0</v>
      </c>
      <c r="P82" s="197" t="s">
        <v>97</v>
      </c>
      <c r="Q82" s="197" t="s">
        <v>97</v>
      </c>
      <c r="R82" s="197" t="s">
        <v>97</v>
      </c>
      <c r="S82" s="197" t="s">
        <v>97</v>
      </c>
      <c r="T82" s="197" t="s">
        <v>97</v>
      </c>
      <c r="U82" s="198" t="s">
        <v>97</v>
      </c>
      <c r="V82" s="198" t="s">
        <v>97</v>
      </c>
      <c r="W82" s="198" t="s">
        <v>97</v>
      </c>
      <c r="X82" s="198" t="s">
        <v>97</v>
      </c>
      <c r="Y82" s="197" t="s">
        <v>97</v>
      </c>
      <c r="Z82" s="141" t="s">
        <v>97</v>
      </c>
      <c r="AA82" s="197">
        <v>0</v>
      </c>
      <c r="AB82" s="197" t="s">
        <v>97</v>
      </c>
      <c r="AC82" s="197">
        <v>0</v>
      </c>
      <c r="AD82" s="197" t="s">
        <v>97</v>
      </c>
      <c r="AE82" s="141">
        <v>0</v>
      </c>
      <c r="AF82" s="197" t="s">
        <v>97</v>
      </c>
      <c r="AG82" s="197">
        <v>0</v>
      </c>
      <c r="AH82" s="197" t="s">
        <v>97</v>
      </c>
      <c r="AI82" s="141">
        <v>0</v>
      </c>
      <c r="AJ82" s="197" t="s">
        <v>97</v>
      </c>
      <c r="AK82" s="141"/>
      <c r="AL82" s="197" t="s">
        <v>97</v>
      </c>
      <c r="AM82" s="197">
        <f t="shared" si="6"/>
        <v>0</v>
      </c>
      <c r="AN82" s="197" t="s">
        <v>97</v>
      </c>
      <c r="AO82" s="384" t="s">
        <v>97</v>
      </c>
      <c r="AP82" s="287"/>
      <c r="AQ82" s="287"/>
      <c r="AR82" s="287"/>
      <c r="AS82" s="287"/>
      <c r="AT82" s="287"/>
      <c r="AU82" s="287"/>
      <c r="AV82" s="287"/>
      <c r="AW82" s="287"/>
      <c r="AX82" s="287"/>
      <c r="AY82" s="287"/>
      <c r="AZ82" s="287"/>
      <c r="BA82" s="287"/>
      <c r="BB82" s="287"/>
      <c r="BC82" s="287"/>
      <c r="BD82" s="287"/>
      <c r="BE82" s="287"/>
      <c r="BF82" s="287"/>
      <c r="BG82" s="287"/>
      <c r="BH82" s="287"/>
      <c r="BI82" s="287"/>
      <c r="BJ82" s="287"/>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8"/>
      <c r="CZ82" s="288"/>
      <c r="DA82" s="288"/>
      <c r="DB82" s="288"/>
      <c r="DC82" s="288"/>
      <c r="DD82" s="288"/>
      <c r="DE82" s="288"/>
      <c r="DF82" s="288"/>
      <c r="DG82" s="288"/>
      <c r="DH82" s="288"/>
      <c r="DI82" s="288"/>
      <c r="DJ82" s="288"/>
      <c r="DK82" s="288"/>
      <c r="DL82" s="288"/>
      <c r="DM82" s="288"/>
      <c r="DN82" s="288"/>
      <c r="DO82" s="288"/>
      <c r="DP82" s="288"/>
      <c r="DQ82" s="288"/>
      <c r="DR82" s="288"/>
      <c r="DS82" s="288"/>
      <c r="DT82" s="288"/>
      <c r="DU82" s="288"/>
      <c r="DV82" s="288"/>
      <c r="DW82" s="288"/>
      <c r="DX82" s="288"/>
      <c r="DY82" s="288"/>
      <c r="DZ82" s="288"/>
      <c r="EA82" s="288"/>
      <c r="EB82" s="288"/>
      <c r="EC82" s="288"/>
      <c r="ED82" s="288"/>
      <c r="EE82" s="288"/>
      <c r="EF82" s="288"/>
      <c r="EG82" s="288"/>
      <c r="EH82" s="288"/>
      <c r="EI82" s="288"/>
      <c r="EJ82" s="288"/>
      <c r="EK82" s="288"/>
      <c r="EL82" s="288"/>
      <c r="EM82" s="288"/>
      <c r="EN82" s="288"/>
      <c r="EO82" s="288"/>
      <c r="EP82" s="288"/>
      <c r="EQ82" s="288"/>
      <c r="ER82" s="288"/>
      <c r="ES82" s="288"/>
      <c r="ET82" s="288"/>
      <c r="EU82" s="288"/>
      <c r="EV82" s="288"/>
      <c r="EW82" s="288"/>
      <c r="EX82" s="288"/>
      <c r="EY82" s="288"/>
      <c r="EZ82" s="288"/>
      <c r="FA82" s="288"/>
      <c r="FB82" s="288"/>
      <c r="FC82" s="288"/>
      <c r="FD82" s="288"/>
      <c r="FE82" s="288"/>
      <c r="FF82" s="288"/>
      <c r="FG82" s="288"/>
      <c r="FH82" s="288"/>
      <c r="FI82" s="288"/>
      <c r="FJ82" s="288"/>
      <c r="FK82" s="288"/>
      <c r="FL82" s="288"/>
      <c r="FM82" s="288"/>
      <c r="FN82" s="288"/>
      <c r="FO82" s="288"/>
      <c r="FP82" s="288"/>
      <c r="FQ82" s="288"/>
      <c r="FR82" s="288"/>
      <c r="FS82" s="288"/>
      <c r="FT82" s="288"/>
      <c r="FU82" s="288"/>
      <c r="FV82" s="288"/>
      <c r="FW82" s="288"/>
      <c r="FX82" s="288"/>
      <c r="FY82" s="288"/>
      <c r="FZ82" s="288"/>
      <c r="GA82" s="288"/>
      <c r="GB82" s="288"/>
      <c r="GC82" s="288"/>
      <c r="GD82" s="288"/>
      <c r="GE82" s="288"/>
      <c r="GF82" s="288"/>
      <c r="GG82" s="288"/>
      <c r="GH82" s="288"/>
      <c r="GI82" s="288"/>
      <c r="GJ82" s="288"/>
      <c r="GK82" s="288"/>
      <c r="GL82" s="288"/>
      <c r="GM82" s="288"/>
      <c r="GN82" s="288"/>
      <c r="GO82" s="288"/>
      <c r="GP82" s="288"/>
      <c r="GQ82" s="288"/>
      <c r="GR82" s="288"/>
      <c r="GS82" s="288"/>
      <c r="GT82" s="288"/>
      <c r="GU82" s="288"/>
      <c r="GV82" s="288"/>
      <c r="GW82" s="288"/>
      <c r="GX82" s="288"/>
      <c r="GY82" s="288"/>
      <c r="GZ82" s="288"/>
      <c r="HA82" s="288"/>
      <c r="HB82" s="288"/>
      <c r="HC82" s="288"/>
      <c r="HD82" s="288"/>
      <c r="HE82" s="288"/>
      <c r="HF82" s="288"/>
      <c r="HG82" s="288"/>
      <c r="HH82" s="288"/>
      <c r="HI82" s="288"/>
      <c r="HJ82" s="288"/>
      <c r="HK82" s="288"/>
      <c r="HL82" s="288"/>
      <c r="HM82" s="288"/>
      <c r="HN82" s="288"/>
      <c r="HO82" s="288"/>
      <c r="HP82" s="288"/>
      <c r="HQ82" s="288"/>
      <c r="HR82" s="288"/>
      <c r="HS82" s="288"/>
      <c r="HT82" s="288"/>
      <c r="HU82" s="288"/>
      <c r="HV82" s="288"/>
      <c r="HW82" s="288"/>
      <c r="HX82" s="288"/>
      <c r="HY82" s="288"/>
      <c r="HZ82" s="288"/>
      <c r="IA82" s="288"/>
      <c r="IB82" s="288"/>
      <c r="IC82" s="288"/>
      <c r="ID82" s="288"/>
      <c r="IE82" s="288"/>
      <c r="IF82" s="288"/>
      <c r="IG82" s="288"/>
      <c r="IH82" s="288"/>
      <c r="II82" s="288"/>
      <c r="IJ82" s="288"/>
      <c r="IK82" s="288"/>
      <c r="IL82" s="288"/>
      <c r="IM82" s="288"/>
      <c r="IN82" s="288"/>
      <c r="IO82" s="288"/>
      <c r="IP82" s="288"/>
      <c r="IQ82" s="288"/>
      <c r="IR82" s="288"/>
      <c r="IS82" s="288"/>
      <c r="IT82" s="288"/>
      <c r="IU82" s="288"/>
    </row>
    <row r="83" spans="1:255" s="457" customFormat="1" ht="31.5">
      <c r="A83" s="422" t="s">
        <v>187</v>
      </c>
      <c r="B83" s="423" t="s">
        <v>188</v>
      </c>
      <c r="C83" s="293" t="s">
        <v>97</v>
      </c>
      <c r="D83" s="293" t="s">
        <v>97</v>
      </c>
      <c r="E83" s="293" t="s">
        <v>97</v>
      </c>
      <c r="F83" s="293" t="s">
        <v>97</v>
      </c>
      <c r="G83" s="293" t="s">
        <v>97</v>
      </c>
      <c r="H83" s="295">
        <f>SUM(H84:H93)</f>
        <v>2.8743499999999997</v>
      </c>
      <c r="I83" s="197" t="s">
        <v>97</v>
      </c>
      <c r="J83" s="197">
        <v>0</v>
      </c>
      <c r="K83" s="536">
        <f t="shared" si="42"/>
        <v>2.8743499999999997</v>
      </c>
      <c r="L83" s="533">
        <f t="shared" ref="L83:N83" si="43">SUM(L84:L93)</f>
        <v>0.80635000000000001</v>
      </c>
      <c r="M83" s="533">
        <f t="shared" si="43"/>
        <v>2.0679999999999996</v>
      </c>
      <c r="N83" s="533">
        <f t="shared" si="43"/>
        <v>0</v>
      </c>
      <c r="O83" s="533">
        <f>SUM(O84:O93)</f>
        <v>0</v>
      </c>
      <c r="P83" s="197" t="s">
        <v>97</v>
      </c>
      <c r="Q83" s="197" t="s">
        <v>97</v>
      </c>
      <c r="R83" s="197" t="s">
        <v>97</v>
      </c>
      <c r="S83" s="197" t="s">
        <v>97</v>
      </c>
      <c r="T83" s="197" t="s">
        <v>97</v>
      </c>
      <c r="U83" s="295">
        <f>SUM(U84:U93)</f>
        <v>2.8743499999999997</v>
      </c>
      <c r="V83" s="295">
        <f>SUM(V84:V93)</f>
        <v>2.8743499999999997</v>
      </c>
      <c r="W83" s="295">
        <f>SUM(W84:W93)</f>
        <v>2.8743499999999997</v>
      </c>
      <c r="X83" s="295">
        <f>SUM(X84:X93)</f>
        <v>2.8743499999999997</v>
      </c>
      <c r="Y83" s="197" t="s">
        <v>97</v>
      </c>
      <c r="Z83" s="141" t="s">
        <v>97</v>
      </c>
      <c r="AA83" s="197">
        <v>0</v>
      </c>
      <c r="AB83" s="197" t="s">
        <v>97</v>
      </c>
      <c r="AC83" s="295">
        <f>AC84+AC85+AC86+AC87+AC88+AC89+AC90+AC91+AC92+AC93</f>
        <v>0.95794999999999997</v>
      </c>
      <c r="AD83" s="295" t="s">
        <v>97</v>
      </c>
      <c r="AE83" s="295">
        <f>AE84+AE85+AE86+AE87+AE88+AE89+AE90+AE91+AE92+AE93</f>
        <v>0</v>
      </c>
      <c r="AF83" s="295" t="s">
        <v>97</v>
      </c>
      <c r="AG83" s="295">
        <f>AG84+AG85+AG86+AG87+AG88+AG89+AG90+AG91+AG92+AG93</f>
        <v>0.65069999999999995</v>
      </c>
      <c r="AH83" s="295" t="s">
        <v>97</v>
      </c>
      <c r="AI83" s="295">
        <f>AI84+AI85+AI86+AI87+AI88+AI89+AI90+AI91+AI92+AI93</f>
        <v>0</v>
      </c>
      <c r="AJ83" s="295" t="s">
        <v>97</v>
      </c>
      <c r="AK83" s="295">
        <f t="shared" ref="AK83" si="44">AK84+AK85+AK86+AK87+AK88+AK89+AK90+AK91+AK92+AK93</f>
        <v>1.2656999999999998</v>
      </c>
      <c r="AL83" s="295" t="s">
        <v>97</v>
      </c>
      <c r="AM83" s="197">
        <f t="shared" ref="AM83:AM101" si="45">AI83+AG83+AC83+AE83+AK83</f>
        <v>2.8743499999999997</v>
      </c>
      <c r="AN83" s="197" t="s">
        <v>97</v>
      </c>
      <c r="AO83" s="384" t="s">
        <v>97</v>
      </c>
    </row>
    <row r="84" spans="1:255" s="289" customFormat="1" ht="27" customHeight="1">
      <c r="A84" s="388" t="s">
        <v>617</v>
      </c>
      <c r="B84" s="239" t="s">
        <v>881</v>
      </c>
      <c r="C84" s="217" t="s">
        <v>997</v>
      </c>
      <c r="D84" s="389" t="s">
        <v>807</v>
      </c>
      <c r="E84" s="506">
        <v>2020</v>
      </c>
      <c r="F84" s="506">
        <v>2020</v>
      </c>
      <c r="G84" s="198" t="s">
        <v>97</v>
      </c>
      <c r="H84" s="317">
        <v>0.41299999999999998</v>
      </c>
      <c r="I84" s="197" t="s">
        <v>97</v>
      </c>
      <c r="J84" s="197">
        <v>0</v>
      </c>
      <c r="K84" s="534">
        <f t="shared" si="42"/>
        <v>0.41299999999999998</v>
      </c>
      <c r="L84" s="197">
        <v>0</v>
      </c>
      <c r="M84" s="229">
        <v>0.41299999999999998</v>
      </c>
      <c r="N84" s="197">
        <v>0</v>
      </c>
      <c r="O84" s="197">
        <v>0</v>
      </c>
      <c r="P84" s="197" t="s">
        <v>97</v>
      </c>
      <c r="Q84" s="197" t="s">
        <v>97</v>
      </c>
      <c r="R84" s="197" t="s">
        <v>97</v>
      </c>
      <c r="S84" s="197" t="s">
        <v>97</v>
      </c>
      <c r="T84" s="197" t="s">
        <v>97</v>
      </c>
      <c r="U84" s="317">
        <v>0.41299999999999998</v>
      </c>
      <c r="V84" s="317">
        <v>0.41299999999999998</v>
      </c>
      <c r="W84" s="317">
        <v>0.41299999999999998</v>
      </c>
      <c r="X84" s="317">
        <v>0.41299999999999998</v>
      </c>
      <c r="Y84" s="197" t="s">
        <v>97</v>
      </c>
      <c r="Z84" s="141" t="s">
        <v>97</v>
      </c>
      <c r="AA84" s="197">
        <v>0</v>
      </c>
      <c r="AB84" s="197" t="s">
        <v>97</v>
      </c>
      <c r="AC84" s="317">
        <v>0.41299999999999998</v>
      </c>
      <c r="AD84" s="197" t="s">
        <v>97</v>
      </c>
      <c r="AE84" s="141">
        <v>0</v>
      </c>
      <c r="AF84" s="197" t="s">
        <v>97</v>
      </c>
      <c r="AG84" s="197">
        <v>0</v>
      </c>
      <c r="AH84" s="197" t="s">
        <v>97</v>
      </c>
      <c r="AI84" s="229">
        <v>0</v>
      </c>
      <c r="AJ84" s="197" t="s">
        <v>97</v>
      </c>
      <c r="AK84" s="141">
        <v>0</v>
      </c>
      <c r="AL84" s="197" t="s">
        <v>97</v>
      </c>
      <c r="AM84" s="197">
        <f t="shared" si="45"/>
        <v>0.41299999999999998</v>
      </c>
      <c r="AN84" s="197" t="s">
        <v>97</v>
      </c>
      <c r="AO84" s="384" t="s">
        <v>97</v>
      </c>
      <c r="AP84" s="287"/>
      <c r="AQ84" s="287"/>
      <c r="AR84" s="287"/>
      <c r="AS84" s="287"/>
      <c r="AT84" s="287"/>
      <c r="AU84" s="287"/>
      <c r="AV84" s="287"/>
      <c r="AW84" s="287"/>
      <c r="AX84" s="287"/>
      <c r="AY84" s="287"/>
      <c r="AZ84" s="287"/>
      <c r="BA84" s="287"/>
      <c r="BB84" s="287"/>
      <c r="BC84" s="287"/>
      <c r="BD84" s="287"/>
      <c r="BE84" s="287"/>
      <c r="BF84" s="287"/>
      <c r="BG84" s="287"/>
      <c r="BH84" s="287"/>
      <c r="BI84" s="287"/>
      <c r="BJ84" s="287"/>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c r="CT84" s="288"/>
      <c r="CU84" s="288"/>
      <c r="CV84" s="288"/>
      <c r="CW84" s="288"/>
      <c r="CX84" s="288"/>
      <c r="CY84" s="288"/>
      <c r="CZ84" s="288"/>
      <c r="DA84" s="288"/>
      <c r="DB84" s="288"/>
      <c r="DC84" s="288"/>
      <c r="DD84" s="288"/>
      <c r="DE84" s="288"/>
      <c r="DF84" s="288"/>
      <c r="DG84" s="288"/>
      <c r="DH84" s="288"/>
      <c r="DI84" s="288"/>
      <c r="DJ84" s="288"/>
      <c r="DK84" s="288"/>
      <c r="DL84" s="288"/>
      <c r="DM84" s="288"/>
      <c r="DN84" s="288"/>
      <c r="DO84" s="288"/>
      <c r="DP84" s="288"/>
      <c r="DQ84" s="288"/>
      <c r="DR84" s="288"/>
      <c r="DS84" s="288"/>
      <c r="DT84" s="288"/>
      <c r="DU84" s="288"/>
      <c r="DV84" s="288"/>
      <c r="DW84" s="288"/>
      <c r="DX84" s="288"/>
      <c r="DY84" s="288"/>
      <c r="DZ84" s="288"/>
      <c r="EA84" s="288"/>
      <c r="EB84" s="288"/>
      <c r="EC84" s="288"/>
      <c r="ED84" s="288"/>
      <c r="EE84" s="288"/>
      <c r="EF84" s="288"/>
      <c r="EG84" s="288"/>
      <c r="EH84" s="288"/>
      <c r="EI84" s="288"/>
      <c r="EJ84" s="288"/>
      <c r="EK84" s="288"/>
      <c r="EL84" s="288"/>
      <c r="EM84" s="288"/>
      <c r="EN84" s="288"/>
      <c r="EO84" s="288"/>
      <c r="EP84" s="288"/>
      <c r="EQ84" s="288"/>
      <c r="ER84" s="288"/>
      <c r="ES84" s="288"/>
      <c r="ET84" s="288"/>
      <c r="EU84" s="288"/>
      <c r="EV84" s="288"/>
      <c r="EW84" s="288"/>
      <c r="EX84" s="288"/>
      <c r="EY84" s="288"/>
      <c r="EZ84" s="288"/>
      <c r="FA84" s="288"/>
      <c r="FB84" s="288"/>
      <c r="FC84" s="288"/>
      <c r="FD84" s="288"/>
      <c r="FE84" s="288"/>
      <c r="FF84" s="288"/>
      <c r="FG84" s="288"/>
      <c r="FH84" s="288"/>
      <c r="FI84" s="288"/>
      <c r="FJ84" s="288"/>
      <c r="FK84" s="288"/>
      <c r="FL84" s="288"/>
      <c r="FM84" s="288"/>
      <c r="FN84" s="288"/>
      <c r="FO84" s="288"/>
      <c r="FP84" s="288"/>
      <c r="FQ84" s="288"/>
      <c r="FR84" s="288"/>
      <c r="FS84" s="288"/>
      <c r="FT84" s="288"/>
      <c r="FU84" s="288"/>
      <c r="FV84" s="288"/>
      <c r="FW84" s="288"/>
      <c r="FX84" s="288"/>
      <c r="FY84" s="288"/>
      <c r="FZ84" s="288"/>
      <c r="GA84" s="288"/>
      <c r="GB84" s="288"/>
      <c r="GC84" s="288"/>
      <c r="GD84" s="288"/>
      <c r="GE84" s="288"/>
      <c r="GF84" s="288"/>
      <c r="GG84" s="288"/>
      <c r="GH84" s="288"/>
      <c r="GI84" s="288"/>
      <c r="GJ84" s="288"/>
      <c r="GK84" s="288"/>
      <c r="GL84" s="288"/>
      <c r="GM84" s="288"/>
      <c r="GN84" s="288"/>
      <c r="GO84" s="288"/>
      <c r="GP84" s="288"/>
      <c r="GQ84" s="288"/>
      <c r="GR84" s="288"/>
      <c r="GS84" s="288"/>
      <c r="GT84" s="288"/>
      <c r="GU84" s="288"/>
      <c r="GV84" s="288"/>
      <c r="GW84" s="288"/>
      <c r="GX84" s="288"/>
      <c r="GY84" s="288"/>
      <c r="GZ84" s="288"/>
      <c r="HA84" s="288"/>
      <c r="HB84" s="288"/>
      <c r="HC84" s="288"/>
      <c r="HD84" s="288"/>
      <c r="HE84" s="288"/>
      <c r="HF84" s="288"/>
      <c r="HG84" s="288"/>
      <c r="HH84" s="288"/>
      <c r="HI84" s="288"/>
      <c r="HJ84" s="288"/>
      <c r="HK84" s="288"/>
      <c r="HL84" s="288"/>
      <c r="HM84" s="288"/>
      <c r="HN84" s="288"/>
      <c r="HO84" s="288"/>
      <c r="HP84" s="288"/>
      <c r="HQ84" s="288"/>
      <c r="HR84" s="288"/>
      <c r="HS84" s="288"/>
      <c r="HT84" s="288"/>
      <c r="HU84" s="288"/>
      <c r="HV84" s="288"/>
      <c r="HW84" s="288"/>
      <c r="HX84" s="288"/>
      <c r="HY84" s="288"/>
      <c r="HZ84" s="288"/>
      <c r="IA84" s="288"/>
      <c r="IB84" s="288"/>
      <c r="IC84" s="288"/>
      <c r="ID84" s="288"/>
      <c r="IE84" s="288"/>
      <c r="IF84" s="288"/>
      <c r="IG84" s="288"/>
      <c r="IH84" s="288"/>
      <c r="II84" s="288"/>
      <c r="IJ84" s="288"/>
      <c r="IK84" s="288"/>
      <c r="IL84" s="288"/>
      <c r="IM84" s="288"/>
      <c r="IN84" s="288"/>
      <c r="IO84" s="288"/>
      <c r="IP84" s="288"/>
      <c r="IQ84" s="288"/>
      <c r="IR84" s="288"/>
      <c r="IS84" s="288"/>
      <c r="IT84" s="288"/>
      <c r="IU84" s="288"/>
    </row>
    <row r="85" spans="1:255" s="289" customFormat="1" ht="27" customHeight="1">
      <c r="A85" s="388" t="s">
        <v>634</v>
      </c>
      <c r="B85" s="239" t="s">
        <v>881</v>
      </c>
      <c r="C85" s="217" t="s">
        <v>998</v>
      </c>
      <c r="D85" s="389" t="s">
        <v>808</v>
      </c>
      <c r="E85" s="506">
        <v>2020</v>
      </c>
      <c r="F85" s="506">
        <v>2020</v>
      </c>
      <c r="G85" s="198" t="s">
        <v>97</v>
      </c>
      <c r="H85" s="317">
        <v>0.10249999999999999</v>
      </c>
      <c r="I85" s="197" t="s">
        <v>97</v>
      </c>
      <c r="J85" s="197">
        <v>0</v>
      </c>
      <c r="K85" s="535">
        <f t="shared" si="42"/>
        <v>0.10249999999999999</v>
      </c>
      <c r="L85" s="197">
        <v>0.10249999999999999</v>
      </c>
      <c r="M85" s="229">
        <v>0</v>
      </c>
      <c r="N85" s="197">
        <v>0</v>
      </c>
      <c r="O85" s="197">
        <v>0</v>
      </c>
      <c r="P85" s="197" t="s">
        <v>97</v>
      </c>
      <c r="Q85" s="197" t="s">
        <v>97</v>
      </c>
      <c r="R85" s="197" t="s">
        <v>97</v>
      </c>
      <c r="S85" s="197" t="s">
        <v>97</v>
      </c>
      <c r="T85" s="197" t="s">
        <v>97</v>
      </c>
      <c r="U85" s="317">
        <v>0.10249999999999999</v>
      </c>
      <c r="V85" s="317">
        <v>0.10249999999999999</v>
      </c>
      <c r="W85" s="317">
        <v>0.10249999999999999</v>
      </c>
      <c r="X85" s="317">
        <v>0.10249999999999999</v>
      </c>
      <c r="Y85" s="197" t="s">
        <v>97</v>
      </c>
      <c r="Z85" s="141" t="s">
        <v>97</v>
      </c>
      <c r="AA85" s="197">
        <v>0</v>
      </c>
      <c r="AB85" s="197" t="s">
        <v>97</v>
      </c>
      <c r="AC85" s="317">
        <v>0.10249999999999999</v>
      </c>
      <c r="AD85" s="197" t="s">
        <v>97</v>
      </c>
      <c r="AE85" s="141">
        <v>0</v>
      </c>
      <c r="AF85" s="197" t="s">
        <v>97</v>
      </c>
      <c r="AG85" s="197">
        <v>0</v>
      </c>
      <c r="AH85" s="197" t="s">
        <v>97</v>
      </c>
      <c r="AI85" s="229">
        <v>0</v>
      </c>
      <c r="AJ85" s="197" t="s">
        <v>97</v>
      </c>
      <c r="AK85" s="141">
        <v>0</v>
      </c>
      <c r="AL85" s="197" t="s">
        <v>97</v>
      </c>
      <c r="AM85" s="197">
        <f t="shared" si="45"/>
        <v>0.10249999999999999</v>
      </c>
      <c r="AN85" s="197" t="s">
        <v>97</v>
      </c>
      <c r="AO85" s="384" t="s">
        <v>97</v>
      </c>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c r="DI85" s="288"/>
      <c r="DJ85" s="288"/>
      <c r="DK85" s="288"/>
      <c r="DL85" s="288"/>
      <c r="DM85" s="288"/>
      <c r="DN85" s="288"/>
      <c r="DO85" s="288"/>
      <c r="DP85" s="288"/>
      <c r="DQ85" s="288"/>
      <c r="DR85" s="288"/>
      <c r="DS85" s="288"/>
      <c r="DT85" s="288"/>
      <c r="DU85" s="288"/>
      <c r="DV85" s="288"/>
      <c r="DW85" s="288"/>
      <c r="DX85" s="288"/>
      <c r="DY85" s="288"/>
      <c r="DZ85" s="288"/>
      <c r="EA85" s="288"/>
      <c r="EB85" s="288"/>
      <c r="EC85" s="288"/>
      <c r="ED85" s="288"/>
      <c r="EE85" s="288"/>
      <c r="EF85" s="288"/>
      <c r="EG85" s="288"/>
      <c r="EH85" s="288"/>
      <c r="EI85" s="288"/>
      <c r="EJ85" s="288"/>
      <c r="EK85" s="288"/>
      <c r="EL85" s="288"/>
      <c r="EM85" s="288"/>
      <c r="EN85" s="288"/>
      <c r="EO85" s="288"/>
      <c r="EP85" s="288"/>
      <c r="EQ85" s="288"/>
      <c r="ER85" s="288"/>
      <c r="ES85" s="288"/>
      <c r="ET85" s="288"/>
      <c r="EU85" s="288"/>
      <c r="EV85" s="288"/>
      <c r="EW85" s="288"/>
      <c r="EX85" s="288"/>
      <c r="EY85" s="288"/>
      <c r="EZ85" s="288"/>
      <c r="FA85" s="288"/>
      <c r="FB85" s="288"/>
      <c r="FC85" s="288"/>
      <c r="FD85" s="288"/>
      <c r="FE85" s="288"/>
      <c r="FF85" s="288"/>
      <c r="FG85" s="288"/>
      <c r="FH85" s="288"/>
      <c r="FI85" s="288"/>
      <c r="FJ85" s="288"/>
      <c r="FK85" s="288"/>
      <c r="FL85" s="288"/>
      <c r="FM85" s="288"/>
      <c r="FN85" s="288"/>
      <c r="FO85" s="288"/>
      <c r="FP85" s="288"/>
      <c r="FQ85" s="288"/>
      <c r="FR85" s="288"/>
      <c r="FS85" s="288"/>
      <c r="FT85" s="288"/>
      <c r="FU85" s="288"/>
      <c r="FV85" s="288"/>
      <c r="FW85" s="288"/>
      <c r="FX85" s="288"/>
      <c r="FY85" s="288"/>
      <c r="FZ85" s="288"/>
      <c r="GA85" s="288"/>
      <c r="GB85" s="288"/>
      <c r="GC85" s="288"/>
      <c r="GD85" s="288"/>
      <c r="GE85" s="288"/>
      <c r="GF85" s="288"/>
      <c r="GG85" s="288"/>
      <c r="GH85" s="288"/>
      <c r="GI85" s="288"/>
      <c r="GJ85" s="288"/>
      <c r="GK85" s="288"/>
      <c r="GL85" s="288"/>
      <c r="GM85" s="288"/>
      <c r="GN85" s="288"/>
      <c r="GO85" s="288"/>
      <c r="GP85" s="288"/>
      <c r="GQ85" s="288"/>
      <c r="GR85" s="288"/>
      <c r="GS85" s="288"/>
      <c r="GT85" s="288"/>
      <c r="GU85" s="288"/>
      <c r="GV85" s="288"/>
      <c r="GW85" s="288"/>
      <c r="GX85" s="288"/>
      <c r="GY85" s="288"/>
      <c r="GZ85" s="288"/>
      <c r="HA85" s="288"/>
      <c r="HB85" s="288"/>
      <c r="HC85" s="288"/>
      <c r="HD85" s="288"/>
      <c r="HE85" s="288"/>
      <c r="HF85" s="288"/>
      <c r="HG85" s="288"/>
      <c r="HH85" s="288"/>
      <c r="HI85" s="288"/>
      <c r="HJ85" s="288"/>
      <c r="HK85" s="288"/>
      <c r="HL85" s="288"/>
      <c r="HM85" s="288"/>
      <c r="HN85" s="288"/>
      <c r="HO85" s="288"/>
      <c r="HP85" s="288"/>
      <c r="HQ85" s="288"/>
      <c r="HR85" s="288"/>
      <c r="HS85" s="288"/>
      <c r="HT85" s="288"/>
      <c r="HU85" s="288"/>
      <c r="HV85" s="288"/>
      <c r="HW85" s="288"/>
      <c r="HX85" s="288"/>
      <c r="HY85" s="288"/>
      <c r="HZ85" s="288"/>
      <c r="IA85" s="288"/>
      <c r="IB85" s="288"/>
      <c r="IC85" s="288"/>
      <c r="ID85" s="288"/>
      <c r="IE85" s="288"/>
      <c r="IF85" s="288"/>
      <c r="IG85" s="288"/>
      <c r="IH85" s="288"/>
      <c r="II85" s="288"/>
      <c r="IJ85" s="288"/>
      <c r="IK85" s="288"/>
      <c r="IL85" s="288"/>
      <c r="IM85" s="288"/>
      <c r="IN85" s="288"/>
      <c r="IO85" s="288"/>
      <c r="IP85" s="288"/>
      <c r="IQ85" s="288"/>
      <c r="IR85" s="288"/>
      <c r="IS85" s="288"/>
      <c r="IT85" s="288"/>
      <c r="IU85" s="288"/>
    </row>
    <row r="86" spans="1:255" s="289" customFormat="1" ht="24.75" customHeight="1">
      <c r="A86" s="388" t="s">
        <v>635</v>
      </c>
      <c r="B86" s="239" t="s">
        <v>912</v>
      </c>
      <c r="C86" s="217" t="s">
        <v>999</v>
      </c>
      <c r="D86" s="389" t="s">
        <v>807</v>
      </c>
      <c r="E86" s="506">
        <v>2020</v>
      </c>
      <c r="F86" s="506">
        <v>2020</v>
      </c>
      <c r="G86" s="198" t="s">
        <v>97</v>
      </c>
      <c r="H86" s="387">
        <v>0.27200000000000002</v>
      </c>
      <c r="I86" s="197" t="s">
        <v>97</v>
      </c>
      <c r="J86" s="197">
        <v>0</v>
      </c>
      <c r="K86" s="534">
        <f t="shared" si="42"/>
        <v>0.27200000000000002</v>
      </c>
      <c r="L86" s="197">
        <v>0</v>
      </c>
      <c r="M86" s="229">
        <v>0.27200000000000002</v>
      </c>
      <c r="N86" s="197">
        <v>0</v>
      </c>
      <c r="O86" s="197">
        <v>0</v>
      </c>
      <c r="P86" s="197" t="s">
        <v>97</v>
      </c>
      <c r="Q86" s="197" t="s">
        <v>97</v>
      </c>
      <c r="R86" s="197" t="s">
        <v>97</v>
      </c>
      <c r="S86" s="197" t="s">
        <v>97</v>
      </c>
      <c r="T86" s="197" t="s">
        <v>97</v>
      </c>
      <c r="U86" s="387">
        <v>0.27200000000000002</v>
      </c>
      <c r="V86" s="387">
        <v>0.27200000000000002</v>
      </c>
      <c r="W86" s="387">
        <v>0.27200000000000002</v>
      </c>
      <c r="X86" s="387">
        <v>0.27200000000000002</v>
      </c>
      <c r="Y86" s="197" t="s">
        <v>97</v>
      </c>
      <c r="Z86" s="141" t="s">
        <v>97</v>
      </c>
      <c r="AA86" s="197">
        <v>0</v>
      </c>
      <c r="AB86" s="197" t="s">
        <v>97</v>
      </c>
      <c r="AC86" s="387">
        <v>0.27200000000000002</v>
      </c>
      <c r="AD86" s="197" t="s">
        <v>97</v>
      </c>
      <c r="AE86" s="141">
        <v>0</v>
      </c>
      <c r="AF86" s="197" t="s">
        <v>97</v>
      </c>
      <c r="AG86" s="197">
        <v>0</v>
      </c>
      <c r="AH86" s="197" t="s">
        <v>97</v>
      </c>
      <c r="AI86" s="229">
        <v>0</v>
      </c>
      <c r="AJ86" s="197" t="s">
        <v>97</v>
      </c>
      <c r="AK86" s="141">
        <v>0</v>
      </c>
      <c r="AL86" s="197" t="s">
        <v>97</v>
      </c>
      <c r="AM86" s="197">
        <f t="shared" si="45"/>
        <v>0.27200000000000002</v>
      </c>
      <c r="AN86" s="197" t="s">
        <v>97</v>
      </c>
      <c r="AO86" s="384" t="s">
        <v>97</v>
      </c>
      <c r="AP86" s="287"/>
      <c r="AQ86" s="287"/>
      <c r="AR86" s="287"/>
      <c r="AS86" s="287"/>
      <c r="AT86" s="287"/>
      <c r="AU86" s="287"/>
      <c r="AV86" s="287"/>
      <c r="AW86" s="287"/>
      <c r="AX86" s="287"/>
      <c r="AY86" s="287"/>
      <c r="AZ86" s="287"/>
      <c r="BA86" s="287"/>
      <c r="BB86" s="287"/>
      <c r="BC86" s="287"/>
      <c r="BD86" s="287"/>
      <c r="BE86" s="287"/>
      <c r="BF86" s="287"/>
      <c r="BG86" s="287"/>
      <c r="BH86" s="287"/>
      <c r="BI86" s="287"/>
      <c r="BJ86" s="287"/>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c r="CO86" s="288"/>
      <c r="CP86" s="288"/>
      <c r="CQ86" s="288"/>
      <c r="CR86" s="288"/>
      <c r="CS86" s="288"/>
      <c r="CT86" s="288"/>
      <c r="CU86" s="288"/>
      <c r="CV86" s="288"/>
      <c r="CW86" s="288"/>
      <c r="CX86" s="288"/>
      <c r="CY86" s="288"/>
      <c r="CZ86" s="288"/>
      <c r="DA86" s="288"/>
      <c r="DB86" s="288"/>
      <c r="DC86" s="288"/>
      <c r="DD86" s="288"/>
      <c r="DE86" s="288"/>
      <c r="DF86" s="288"/>
      <c r="DG86" s="288"/>
      <c r="DH86" s="288"/>
      <c r="DI86" s="288"/>
      <c r="DJ86" s="288"/>
      <c r="DK86" s="288"/>
      <c r="DL86" s="288"/>
      <c r="DM86" s="288"/>
      <c r="DN86" s="288"/>
      <c r="DO86" s="288"/>
      <c r="DP86" s="288"/>
      <c r="DQ86" s="288"/>
      <c r="DR86" s="288"/>
      <c r="DS86" s="288"/>
      <c r="DT86" s="288"/>
      <c r="DU86" s="288"/>
      <c r="DV86" s="288"/>
      <c r="DW86" s="288"/>
      <c r="DX86" s="288"/>
      <c r="DY86" s="288"/>
      <c r="DZ86" s="288"/>
      <c r="EA86" s="288"/>
      <c r="EB86" s="288"/>
      <c r="EC86" s="288"/>
      <c r="ED86" s="288"/>
      <c r="EE86" s="288"/>
      <c r="EF86" s="288"/>
      <c r="EG86" s="288"/>
      <c r="EH86" s="288"/>
      <c r="EI86" s="288"/>
      <c r="EJ86" s="288"/>
      <c r="EK86" s="288"/>
      <c r="EL86" s="288"/>
      <c r="EM86" s="288"/>
      <c r="EN86" s="288"/>
      <c r="EO86" s="288"/>
      <c r="EP86" s="288"/>
      <c r="EQ86" s="288"/>
      <c r="ER86" s="288"/>
      <c r="ES86" s="288"/>
      <c r="ET86" s="288"/>
      <c r="EU86" s="288"/>
      <c r="EV86" s="288"/>
      <c r="EW86" s="288"/>
      <c r="EX86" s="288"/>
      <c r="EY86" s="288"/>
      <c r="EZ86" s="288"/>
      <c r="FA86" s="288"/>
      <c r="FB86" s="288"/>
      <c r="FC86" s="288"/>
      <c r="FD86" s="288"/>
      <c r="FE86" s="288"/>
      <c r="FF86" s="288"/>
      <c r="FG86" s="288"/>
      <c r="FH86" s="288"/>
      <c r="FI86" s="288"/>
      <c r="FJ86" s="288"/>
      <c r="FK86" s="288"/>
      <c r="FL86" s="288"/>
      <c r="FM86" s="288"/>
      <c r="FN86" s="288"/>
      <c r="FO86" s="288"/>
      <c r="FP86" s="288"/>
      <c r="FQ86" s="288"/>
      <c r="FR86" s="288"/>
      <c r="FS86" s="288"/>
      <c r="FT86" s="288"/>
      <c r="FU86" s="288"/>
      <c r="FV86" s="288"/>
      <c r="FW86" s="288"/>
      <c r="FX86" s="288"/>
      <c r="FY86" s="288"/>
      <c r="FZ86" s="288"/>
      <c r="GA86" s="288"/>
      <c r="GB86" s="288"/>
      <c r="GC86" s="288"/>
      <c r="GD86" s="288"/>
      <c r="GE86" s="288"/>
      <c r="GF86" s="288"/>
      <c r="GG86" s="288"/>
      <c r="GH86" s="288"/>
      <c r="GI86" s="288"/>
      <c r="GJ86" s="288"/>
      <c r="GK86" s="288"/>
      <c r="GL86" s="288"/>
      <c r="GM86" s="288"/>
      <c r="GN86" s="288"/>
      <c r="GO86" s="288"/>
      <c r="GP86" s="288"/>
      <c r="GQ86" s="288"/>
      <c r="GR86" s="288"/>
      <c r="GS86" s="288"/>
      <c r="GT86" s="288"/>
      <c r="GU86" s="288"/>
      <c r="GV86" s="288"/>
      <c r="GW86" s="288"/>
      <c r="GX86" s="288"/>
      <c r="GY86" s="288"/>
      <c r="GZ86" s="288"/>
      <c r="HA86" s="288"/>
      <c r="HB86" s="288"/>
      <c r="HC86" s="288"/>
      <c r="HD86" s="288"/>
      <c r="HE86" s="288"/>
      <c r="HF86" s="288"/>
      <c r="HG86" s="288"/>
      <c r="HH86" s="288"/>
      <c r="HI86" s="288"/>
      <c r="HJ86" s="288"/>
      <c r="HK86" s="288"/>
      <c r="HL86" s="288"/>
      <c r="HM86" s="288"/>
      <c r="HN86" s="288"/>
      <c r="HO86" s="288"/>
      <c r="HP86" s="288"/>
      <c r="HQ86" s="288"/>
      <c r="HR86" s="288"/>
      <c r="HS86" s="288"/>
      <c r="HT86" s="288"/>
      <c r="HU86" s="288"/>
      <c r="HV86" s="288"/>
      <c r="HW86" s="288"/>
      <c r="HX86" s="288"/>
      <c r="HY86" s="288"/>
      <c r="HZ86" s="288"/>
      <c r="IA86" s="288"/>
      <c r="IB86" s="288"/>
      <c r="IC86" s="288"/>
      <c r="ID86" s="288"/>
      <c r="IE86" s="288"/>
      <c r="IF86" s="288"/>
      <c r="IG86" s="288"/>
      <c r="IH86" s="288"/>
      <c r="II86" s="288"/>
      <c r="IJ86" s="288"/>
      <c r="IK86" s="288"/>
      <c r="IL86" s="288"/>
      <c r="IM86" s="288"/>
      <c r="IN86" s="288"/>
      <c r="IO86" s="288"/>
      <c r="IP86" s="288"/>
      <c r="IQ86" s="288"/>
      <c r="IR86" s="288"/>
      <c r="IS86" s="288"/>
      <c r="IT86" s="288"/>
      <c r="IU86" s="288"/>
    </row>
    <row r="87" spans="1:255" s="289" customFormat="1" ht="24.75" customHeight="1">
      <c r="A87" s="388" t="s">
        <v>813</v>
      </c>
      <c r="B87" s="239" t="s">
        <v>912</v>
      </c>
      <c r="C87" s="217" t="s">
        <v>1000</v>
      </c>
      <c r="D87" s="389" t="s">
        <v>808</v>
      </c>
      <c r="E87" s="506">
        <v>2020</v>
      </c>
      <c r="F87" s="506">
        <v>2020</v>
      </c>
      <c r="G87" s="198" t="s">
        <v>97</v>
      </c>
      <c r="H87" s="317">
        <v>0.17044999999999999</v>
      </c>
      <c r="I87" s="197" t="s">
        <v>97</v>
      </c>
      <c r="J87" s="197">
        <v>0</v>
      </c>
      <c r="K87" s="535">
        <f t="shared" si="42"/>
        <v>0.17044999999999999</v>
      </c>
      <c r="L87" s="197">
        <v>0.17044999999999999</v>
      </c>
      <c r="M87" s="229">
        <v>0</v>
      </c>
      <c r="N87" s="197">
        <v>0</v>
      </c>
      <c r="O87" s="197">
        <v>0</v>
      </c>
      <c r="P87" s="197" t="s">
        <v>97</v>
      </c>
      <c r="Q87" s="197" t="s">
        <v>97</v>
      </c>
      <c r="R87" s="197" t="s">
        <v>97</v>
      </c>
      <c r="S87" s="197" t="s">
        <v>97</v>
      </c>
      <c r="T87" s="197" t="s">
        <v>97</v>
      </c>
      <c r="U87" s="317">
        <v>0.17044999999999999</v>
      </c>
      <c r="V87" s="317">
        <v>0.17044999999999999</v>
      </c>
      <c r="W87" s="317">
        <v>0.17044999999999999</v>
      </c>
      <c r="X87" s="317">
        <v>0.17044999999999999</v>
      </c>
      <c r="Y87" s="197" t="s">
        <v>97</v>
      </c>
      <c r="Z87" s="141" t="s">
        <v>97</v>
      </c>
      <c r="AA87" s="197">
        <v>0</v>
      </c>
      <c r="AB87" s="197" t="s">
        <v>97</v>
      </c>
      <c r="AC87" s="317">
        <v>0.17044999999999999</v>
      </c>
      <c r="AD87" s="197" t="s">
        <v>97</v>
      </c>
      <c r="AE87" s="141">
        <v>0</v>
      </c>
      <c r="AF87" s="197" t="s">
        <v>97</v>
      </c>
      <c r="AG87" s="197">
        <v>0</v>
      </c>
      <c r="AH87" s="197" t="s">
        <v>97</v>
      </c>
      <c r="AI87" s="229">
        <v>0</v>
      </c>
      <c r="AJ87" s="197" t="s">
        <v>97</v>
      </c>
      <c r="AK87" s="141">
        <v>0</v>
      </c>
      <c r="AL87" s="197" t="s">
        <v>97</v>
      </c>
      <c r="AM87" s="197">
        <f t="shared" si="45"/>
        <v>0.17044999999999999</v>
      </c>
      <c r="AN87" s="197" t="s">
        <v>97</v>
      </c>
      <c r="AO87" s="384" t="s">
        <v>97</v>
      </c>
      <c r="AP87" s="287"/>
      <c r="AQ87" s="287"/>
      <c r="AR87" s="287"/>
      <c r="AS87" s="287"/>
      <c r="AT87" s="287"/>
      <c r="AU87" s="287"/>
      <c r="AV87" s="287"/>
      <c r="AW87" s="287"/>
      <c r="AX87" s="287"/>
      <c r="AY87" s="287"/>
      <c r="AZ87" s="287"/>
      <c r="BA87" s="287"/>
      <c r="BB87" s="287"/>
      <c r="BC87" s="287"/>
      <c r="BD87" s="287"/>
      <c r="BE87" s="287"/>
      <c r="BF87" s="287"/>
      <c r="BG87" s="287"/>
      <c r="BH87" s="287"/>
      <c r="BI87" s="287"/>
      <c r="BJ87" s="287"/>
      <c r="BK87" s="288"/>
      <c r="BL87" s="288"/>
      <c r="BM87" s="288"/>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8"/>
      <c r="CN87" s="288"/>
      <c r="CO87" s="288"/>
      <c r="CP87" s="288"/>
      <c r="CQ87" s="288"/>
      <c r="CR87" s="288"/>
      <c r="CS87" s="288"/>
      <c r="CT87" s="288"/>
      <c r="CU87" s="288"/>
      <c r="CV87" s="288"/>
      <c r="CW87" s="288"/>
      <c r="CX87" s="288"/>
      <c r="CY87" s="288"/>
      <c r="CZ87" s="288"/>
      <c r="DA87" s="288"/>
      <c r="DB87" s="288"/>
      <c r="DC87" s="288"/>
      <c r="DD87" s="288"/>
      <c r="DE87" s="288"/>
      <c r="DF87" s="288"/>
      <c r="DG87" s="288"/>
      <c r="DH87" s="288"/>
      <c r="DI87" s="288"/>
      <c r="DJ87" s="288"/>
      <c r="DK87" s="288"/>
      <c r="DL87" s="288"/>
      <c r="DM87" s="288"/>
      <c r="DN87" s="288"/>
      <c r="DO87" s="288"/>
      <c r="DP87" s="288"/>
      <c r="DQ87" s="288"/>
      <c r="DR87" s="288"/>
      <c r="DS87" s="288"/>
      <c r="DT87" s="288"/>
      <c r="DU87" s="288"/>
      <c r="DV87" s="288"/>
      <c r="DW87" s="288"/>
      <c r="DX87" s="288"/>
      <c r="DY87" s="288"/>
      <c r="DZ87" s="288"/>
      <c r="EA87" s="288"/>
      <c r="EB87" s="288"/>
      <c r="EC87" s="288"/>
      <c r="ED87" s="288"/>
      <c r="EE87" s="288"/>
      <c r="EF87" s="288"/>
      <c r="EG87" s="288"/>
      <c r="EH87" s="288"/>
      <c r="EI87" s="288"/>
      <c r="EJ87" s="288"/>
      <c r="EK87" s="288"/>
      <c r="EL87" s="288"/>
      <c r="EM87" s="288"/>
      <c r="EN87" s="288"/>
      <c r="EO87" s="288"/>
      <c r="EP87" s="288"/>
      <c r="EQ87" s="288"/>
      <c r="ER87" s="288"/>
      <c r="ES87" s="288"/>
      <c r="ET87" s="288"/>
      <c r="EU87" s="288"/>
      <c r="EV87" s="288"/>
      <c r="EW87" s="288"/>
      <c r="EX87" s="288"/>
      <c r="EY87" s="288"/>
      <c r="EZ87" s="288"/>
      <c r="FA87" s="288"/>
      <c r="FB87" s="288"/>
      <c r="FC87" s="288"/>
      <c r="FD87" s="288"/>
      <c r="FE87" s="288"/>
      <c r="FF87" s="288"/>
      <c r="FG87" s="288"/>
      <c r="FH87" s="288"/>
      <c r="FI87" s="288"/>
      <c r="FJ87" s="288"/>
      <c r="FK87" s="288"/>
      <c r="FL87" s="288"/>
      <c r="FM87" s="288"/>
      <c r="FN87" s="288"/>
      <c r="FO87" s="288"/>
      <c r="FP87" s="288"/>
      <c r="FQ87" s="288"/>
      <c r="FR87" s="288"/>
      <c r="FS87" s="288"/>
      <c r="FT87" s="288"/>
      <c r="FU87" s="288"/>
      <c r="FV87" s="288"/>
      <c r="FW87" s="288"/>
      <c r="FX87" s="288"/>
      <c r="FY87" s="288"/>
      <c r="FZ87" s="288"/>
      <c r="GA87" s="288"/>
      <c r="GB87" s="288"/>
      <c r="GC87" s="288"/>
      <c r="GD87" s="288"/>
      <c r="GE87" s="288"/>
      <c r="GF87" s="288"/>
      <c r="GG87" s="288"/>
      <c r="GH87" s="288"/>
      <c r="GI87" s="288"/>
      <c r="GJ87" s="288"/>
      <c r="GK87" s="288"/>
      <c r="GL87" s="288"/>
      <c r="GM87" s="288"/>
      <c r="GN87" s="288"/>
      <c r="GO87" s="288"/>
      <c r="GP87" s="288"/>
      <c r="GQ87" s="288"/>
      <c r="GR87" s="288"/>
      <c r="GS87" s="288"/>
      <c r="GT87" s="288"/>
      <c r="GU87" s="288"/>
      <c r="GV87" s="288"/>
      <c r="GW87" s="288"/>
      <c r="GX87" s="288"/>
      <c r="GY87" s="288"/>
      <c r="GZ87" s="288"/>
      <c r="HA87" s="288"/>
      <c r="HB87" s="288"/>
      <c r="HC87" s="288"/>
      <c r="HD87" s="288"/>
      <c r="HE87" s="288"/>
      <c r="HF87" s="288"/>
      <c r="HG87" s="288"/>
      <c r="HH87" s="288"/>
      <c r="HI87" s="288"/>
      <c r="HJ87" s="288"/>
      <c r="HK87" s="288"/>
      <c r="HL87" s="288"/>
      <c r="HM87" s="288"/>
      <c r="HN87" s="288"/>
      <c r="HO87" s="288"/>
      <c r="HP87" s="288"/>
      <c r="HQ87" s="288"/>
      <c r="HR87" s="288"/>
      <c r="HS87" s="288"/>
      <c r="HT87" s="288"/>
      <c r="HU87" s="288"/>
      <c r="HV87" s="288"/>
      <c r="HW87" s="288"/>
      <c r="HX87" s="288"/>
      <c r="HY87" s="288"/>
      <c r="HZ87" s="288"/>
      <c r="IA87" s="288"/>
      <c r="IB87" s="288"/>
      <c r="IC87" s="288"/>
      <c r="ID87" s="288"/>
      <c r="IE87" s="288"/>
      <c r="IF87" s="288"/>
      <c r="IG87" s="288"/>
      <c r="IH87" s="288"/>
      <c r="II87" s="288"/>
      <c r="IJ87" s="288"/>
      <c r="IK87" s="288"/>
      <c r="IL87" s="288"/>
      <c r="IM87" s="288"/>
      <c r="IN87" s="288"/>
      <c r="IO87" s="288"/>
      <c r="IP87" s="288"/>
      <c r="IQ87" s="288"/>
      <c r="IR87" s="288"/>
      <c r="IS87" s="288"/>
      <c r="IT87" s="288"/>
      <c r="IU87" s="288"/>
    </row>
    <row r="88" spans="1:255" s="289" customFormat="1" ht="22.5" customHeight="1">
      <c r="A88" s="388" t="s">
        <v>815</v>
      </c>
      <c r="B88" s="239" t="s">
        <v>875</v>
      </c>
      <c r="C88" s="217" t="s">
        <v>1011</v>
      </c>
      <c r="D88" s="389" t="s">
        <v>807</v>
      </c>
      <c r="E88" s="506">
        <v>2022</v>
      </c>
      <c r="F88" s="506">
        <v>2022</v>
      </c>
      <c r="G88" s="198" t="s">
        <v>97</v>
      </c>
      <c r="H88" s="317">
        <v>0.46899999999999997</v>
      </c>
      <c r="I88" s="197" t="s">
        <v>97</v>
      </c>
      <c r="J88" s="197">
        <v>0</v>
      </c>
      <c r="K88" s="534">
        <f t="shared" si="42"/>
        <v>0.46899999999999997</v>
      </c>
      <c r="L88" s="528">
        <v>0</v>
      </c>
      <c r="M88" s="531">
        <v>0.46899999999999997</v>
      </c>
      <c r="N88" s="528">
        <v>0</v>
      </c>
      <c r="O88" s="532">
        <v>0</v>
      </c>
      <c r="P88" s="197" t="s">
        <v>97</v>
      </c>
      <c r="Q88" s="197" t="s">
        <v>97</v>
      </c>
      <c r="R88" s="197" t="s">
        <v>97</v>
      </c>
      <c r="S88" s="197" t="s">
        <v>97</v>
      </c>
      <c r="T88" s="197" t="s">
        <v>97</v>
      </c>
      <c r="U88" s="317">
        <v>0.46899999999999997</v>
      </c>
      <c r="V88" s="317">
        <v>0.46899999999999997</v>
      </c>
      <c r="W88" s="317">
        <v>0.46899999999999997</v>
      </c>
      <c r="X88" s="317">
        <v>0.46899999999999997</v>
      </c>
      <c r="Y88" s="197" t="s">
        <v>97</v>
      </c>
      <c r="Z88" s="141" t="s">
        <v>97</v>
      </c>
      <c r="AA88" s="197">
        <v>0</v>
      </c>
      <c r="AB88" s="197" t="s">
        <v>97</v>
      </c>
      <c r="AC88" s="197">
        <v>0</v>
      </c>
      <c r="AD88" s="197" t="s">
        <v>97</v>
      </c>
      <c r="AE88" s="317">
        <v>0</v>
      </c>
      <c r="AF88" s="197" t="s">
        <v>97</v>
      </c>
      <c r="AG88" s="317">
        <v>0.46899999999999997</v>
      </c>
      <c r="AH88" s="197" t="s">
        <v>97</v>
      </c>
      <c r="AI88" s="229">
        <v>0</v>
      </c>
      <c r="AJ88" s="197" t="s">
        <v>97</v>
      </c>
      <c r="AK88" s="141">
        <v>0</v>
      </c>
      <c r="AL88" s="197" t="s">
        <v>97</v>
      </c>
      <c r="AM88" s="197">
        <f t="shared" si="45"/>
        <v>0.46899999999999997</v>
      </c>
      <c r="AN88" s="197" t="s">
        <v>97</v>
      </c>
      <c r="AO88" s="384" t="s">
        <v>97</v>
      </c>
      <c r="AP88" s="287"/>
      <c r="AQ88" s="287"/>
      <c r="AR88" s="287"/>
      <c r="AS88" s="287"/>
      <c r="AT88" s="287"/>
      <c r="AU88" s="287"/>
      <c r="AV88" s="287"/>
      <c r="AW88" s="287"/>
      <c r="AX88" s="287"/>
      <c r="AY88" s="287"/>
      <c r="AZ88" s="287"/>
      <c r="BA88" s="287"/>
      <c r="BB88" s="287"/>
      <c r="BC88" s="287"/>
      <c r="BD88" s="287"/>
      <c r="BE88" s="287"/>
      <c r="BF88" s="287"/>
      <c r="BG88" s="287"/>
      <c r="BH88" s="287"/>
      <c r="BI88" s="287"/>
      <c r="BJ88" s="287"/>
      <c r="BK88" s="288"/>
      <c r="BL88" s="288"/>
      <c r="BM88" s="288"/>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8"/>
      <c r="CN88" s="288"/>
      <c r="CO88" s="288"/>
      <c r="CP88" s="288"/>
      <c r="CQ88" s="288"/>
      <c r="CR88" s="288"/>
      <c r="CS88" s="288"/>
      <c r="CT88" s="288"/>
      <c r="CU88" s="288"/>
      <c r="CV88" s="288"/>
      <c r="CW88" s="288"/>
      <c r="CX88" s="288"/>
      <c r="CY88" s="288"/>
      <c r="CZ88" s="288"/>
      <c r="DA88" s="288"/>
      <c r="DB88" s="288"/>
      <c r="DC88" s="288"/>
      <c r="DD88" s="288"/>
      <c r="DE88" s="288"/>
      <c r="DF88" s="288"/>
      <c r="DG88" s="288"/>
      <c r="DH88" s="288"/>
      <c r="DI88" s="288"/>
      <c r="DJ88" s="288"/>
      <c r="DK88" s="288"/>
      <c r="DL88" s="288"/>
      <c r="DM88" s="288"/>
      <c r="DN88" s="288"/>
      <c r="DO88" s="288"/>
      <c r="DP88" s="288"/>
      <c r="DQ88" s="288"/>
      <c r="DR88" s="288"/>
      <c r="DS88" s="288"/>
      <c r="DT88" s="288"/>
      <c r="DU88" s="288"/>
      <c r="DV88" s="288"/>
      <c r="DW88" s="288"/>
      <c r="DX88" s="288"/>
      <c r="DY88" s="288"/>
      <c r="DZ88" s="288"/>
      <c r="EA88" s="288"/>
      <c r="EB88" s="288"/>
      <c r="EC88" s="288"/>
      <c r="ED88" s="288"/>
      <c r="EE88" s="288"/>
      <c r="EF88" s="288"/>
      <c r="EG88" s="288"/>
      <c r="EH88" s="288"/>
      <c r="EI88" s="288"/>
      <c r="EJ88" s="288"/>
      <c r="EK88" s="288"/>
      <c r="EL88" s="288"/>
      <c r="EM88" s="288"/>
      <c r="EN88" s="288"/>
      <c r="EO88" s="288"/>
      <c r="EP88" s="288"/>
      <c r="EQ88" s="288"/>
      <c r="ER88" s="288"/>
      <c r="ES88" s="288"/>
      <c r="ET88" s="288"/>
      <c r="EU88" s="288"/>
      <c r="EV88" s="288"/>
      <c r="EW88" s="288"/>
      <c r="EX88" s="288"/>
      <c r="EY88" s="288"/>
      <c r="EZ88" s="288"/>
      <c r="FA88" s="288"/>
      <c r="FB88" s="288"/>
      <c r="FC88" s="288"/>
      <c r="FD88" s="288"/>
      <c r="FE88" s="288"/>
      <c r="FF88" s="288"/>
      <c r="FG88" s="288"/>
      <c r="FH88" s="288"/>
      <c r="FI88" s="288"/>
      <c r="FJ88" s="288"/>
      <c r="FK88" s="288"/>
      <c r="FL88" s="288"/>
      <c r="FM88" s="288"/>
      <c r="FN88" s="288"/>
      <c r="FO88" s="288"/>
      <c r="FP88" s="288"/>
      <c r="FQ88" s="288"/>
      <c r="FR88" s="288"/>
      <c r="FS88" s="288"/>
      <c r="FT88" s="288"/>
      <c r="FU88" s="288"/>
      <c r="FV88" s="288"/>
      <c r="FW88" s="288"/>
      <c r="FX88" s="288"/>
      <c r="FY88" s="288"/>
      <c r="FZ88" s="288"/>
      <c r="GA88" s="288"/>
      <c r="GB88" s="288"/>
      <c r="GC88" s="288"/>
      <c r="GD88" s="288"/>
      <c r="GE88" s="288"/>
      <c r="GF88" s="288"/>
      <c r="GG88" s="288"/>
      <c r="GH88" s="288"/>
      <c r="GI88" s="288"/>
      <c r="GJ88" s="288"/>
      <c r="GK88" s="288"/>
      <c r="GL88" s="288"/>
      <c r="GM88" s="288"/>
      <c r="GN88" s="288"/>
      <c r="GO88" s="288"/>
      <c r="GP88" s="288"/>
      <c r="GQ88" s="288"/>
      <c r="GR88" s="288"/>
      <c r="GS88" s="288"/>
      <c r="GT88" s="288"/>
      <c r="GU88" s="288"/>
      <c r="GV88" s="288"/>
      <c r="GW88" s="288"/>
      <c r="GX88" s="288"/>
      <c r="GY88" s="288"/>
      <c r="GZ88" s="288"/>
      <c r="HA88" s="288"/>
      <c r="HB88" s="288"/>
      <c r="HC88" s="288"/>
      <c r="HD88" s="288"/>
      <c r="HE88" s="288"/>
      <c r="HF88" s="288"/>
      <c r="HG88" s="288"/>
      <c r="HH88" s="288"/>
      <c r="HI88" s="288"/>
      <c r="HJ88" s="288"/>
      <c r="HK88" s="288"/>
      <c r="HL88" s="288"/>
      <c r="HM88" s="288"/>
      <c r="HN88" s="288"/>
      <c r="HO88" s="288"/>
      <c r="HP88" s="288"/>
      <c r="HQ88" s="288"/>
      <c r="HR88" s="288"/>
      <c r="HS88" s="288"/>
      <c r="HT88" s="288"/>
      <c r="HU88" s="288"/>
      <c r="HV88" s="288"/>
      <c r="HW88" s="288"/>
      <c r="HX88" s="288"/>
      <c r="HY88" s="288"/>
      <c r="HZ88" s="288"/>
      <c r="IA88" s="288"/>
      <c r="IB88" s="288"/>
      <c r="IC88" s="288"/>
      <c r="ID88" s="288"/>
      <c r="IE88" s="288"/>
      <c r="IF88" s="288"/>
      <c r="IG88" s="288"/>
      <c r="IH88" s="288"/>
      <c r="II88" s="288"/>
      <c r="IJ88" s="288"/>
      <c r="IK88" s="288"/>
      <c r="IL88" s="288"/>
      <c r="IM88" s="288"/>
      <c r="IN88" s="288"/>
      <c r="IO88" s="288"/>
      <c r="IP88" s="288"/>
      <c r="IQ88" s="288"/>
      <c r="IR88" s="288"/>
      <c r="IS88" s="288"/>
      <c r="IT88" s="288"/>
      <c r="IU88" s="288"/>
    </row>
    <row r="89" spans="1:255" s="289" customFormat="1" ht="22.5" customHeight="1">
      <c r="A89" s="388" t="s">
        <v>816</v>
      </c>
      <c r="B89" s="239" t="s">
        <v>875</v>
      </c>
      <c r="C89" s="217" t="s">
        <v>1012</v>
      </c>
      <c r="D89" s="389" t="s">
        <v>808</v>
      </c>
      <c r="E89" s="506">
        <v>2022</v>
      </c>
      <c r="F89" s="506">
        <v>2022</v>
      </c>
      <c r="G89" s="198" t="s">
        <v>97</v>
      </c>
      <c r="H89" s="317">
        <v>0.1817</v>
      </c>
      <c r="I89" s="197" t="s">
        <v>97</v>
      </c>
      <c r="J89" s="197">
        <v>0</v>
      </c>
      <c r="K89" s="535">
        <f t="shared" si="42"/>
        <v>0.1817</v>
      </c>
      <c r="L89" s="326">
        <v>0.1817</v>
      </c>
      <c r="M89" s="229">
        <v>0</v>
      </c>
      <c r="N89" s="326">
        <v>0</v>
      </c>
      <c r="O89" s="326">
        <v>0</v>
      </c>
      <c r="P89" s="197" t="s">
        <v>97</v>
      </c>
      <c r="Q89" s="197" t="s">
        <v>97</v>
      </c>
      <c r="R89" s="197" t="s">
        <v>97</v>
      </c>
      <c r="S89" s="197" t="s">
        <v>97</v>
      </c>
      <c r="T89" s="197" t="s">
        <v>97</v>
      </c>
      <c r="U89" s="317">
        <v>0.1817</v>
      </c>
      <c r="V89" s="317">
        <v>0.1817</v>
      </c>
      <c r="W89" s="317">
        <v>0.1817</v>
      </c>
      <c r="X89" s="317">
        <v>0.1817</v>
      </c>
      <c r="Y89" s="197" t="s">
        <v>97</v>
      </c>
      <c r="Z89" s="141" t="s">
        <v>97</v>
      </c>
      <c r="AA89" s="197">
        <v>0</v>
      </c>
      <c r="AB89" s="197" t="s">
        <v>97</v>
      </c>
      <c r="AC89" s="197">
        <v>0</v>
      </c>
      <c r="AD89" s="197" t="s">
        <v>97</v>
      </c>
      <c r="AE89" s="317">
        <v>0</v>
      </c>
      <c r="AF89" s="197" t="s">
        <v>97</v>
      </c>
      <c r="AG89" s="317">
        <v>0.1817</v>
      </c>
      <c r="AH89" s="197" t="s">
        <v>97</v>
      </c>
      <c r="AI89" s="229">
        <v>0</v>
      </c>
      <c r="AJ89" s="197" t="s">
        <v>97</v>
      </c>
      <c r="AK89" s="141">
        <v>0</v>
      </c>
      <c r="AL89" s="197" t="s">
        <v>97</v>
      </c>
      <c r="AM89" s="197">
        <f t="shared" si="45"/>
        <v>0.1817</v>
      </c>
      <c r="AN89" s="197" t="s">
        <v>97</v>
      </c>
      <c r="AO89" s="384" t="s">
        <v>97</v>
      </c>
      <c r="AP89" s="287"/>
      <c r="AQ89" s="287"/>
      <c r="AR89" s="287"/>
      <c r="AS89" s="287"/>
      <c r="AT89" s="287"/>
      <c r="AU89" s="287"/>
      <c r="AV89" s="287"/>
      <c r="AW89" s="287"/>
      <c r="AX89" s="287"/>
      <c r="AY89" s="287"/>
      <c r="AZ89" s="287"/>
      <c r="BA89" s="287"/>
      <c r="BB89" s="287"/>
      <c r="BC89" s="287"/>
      <c r="BD89" s="287"/>
      <c r="BE89" s="287"/>
      <c r="BF89" s="287"/>
      <c r="BG89" s="287"/>
      <c r="BH89" s="287"/>
      <c r="BI89" s="287"/>
      <c r="BJ89" s="287"/>
      <c r="BK89" s="288"/>
      <c r="BL89" s="288"/>
      <c r="BM89" s="288"/>
      <c r="BN89" s="288"/>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8"/>
      <c r="CN89" s="288"/>
      <c r="CO89" s="288"/>
      <c r="CP89" s="288"/>
      <c r="CQ89" s="288"/>
      <c r="CR89" s="288"/>
      <c r="CS89" s="288"/>
      <c r="CT89" s="288"/>
      <c r="CU89" s="288"/>
      <c r="CV89" s="288"/>
      <c r="CW89" s="288"/>
      <c r="CX89" s="288"/>
      <c r="CY89" s="288"/>
      <c r="CZ89" s="288"/>
      <c r="DA89" s="288"/>
      <c r="DB89" s="288"/>
      <c r="DC89" s="288"/>
      <c r="DD89" s="288"/>
      <c r="DE89" s="288"/>
      <c r="DF89" s="288"/>
      <c r="DG89" s="288"/>
      <c r="DH89" s="288"/>
      <c r="DI89" s="288"/>
      <c r="DJ89" s="288"/>
      <c r="DK89" s="288"/>
      <c r="DL89" s="288"/>
      <c r="DM89" s="288"/>
      <c r="DN89" s="288"/>
      <c r="DO89" s="288"/>
      <c r="DP89" s="288"/>
      <c r="DQ89" s="288"/>
      <c r="DR89" s="288"/>
      <c r="DS89" s="288"/>
      <c r="DT89" s="288"/>
      <c r="DU89" s="288"/>
      <c r="DV89" s="288"/>
      <c r="DW89" s="288"/>
      <c r="DX89" s="288"/>
      <c r="DY89" s="288"/>
      <c r="DZ89" s="288"/>
      <c r="EA89" s="288"/>
      <c r="EB89" s="288"/>
      <c r="EC89" s="288"/>
      <c r="ED89" s="288"/>
      <c r="EE89" s="288"/>
      <c r="EF89" s="288"/>
      <c r="EG89" s="288"/>
      <c r="EH89" s="288"/>
      <c r="EI89" s="288"/>
      <c r="EJ89" s="288"/>
      <c r="EK89" s="288"/>
      <c r="EL89" s="288"/>
      <c r="EM89" s="288"/>
      <c r="EN89" s="288"/>
      <c r="EO89" s="288"/>
      <c r="EP89" s="288"/>
      <c r="EQ89" s="288"/>
      <c r="ER89" s="288"/>
      <c r="ES89" s="288"/>
      <c r="ET89" s="288"/>
      <c r="EU89" s="288"/>
      <c r="EV89" s="288"/>
      <c r="EW89" s="288"/>
      <c r="EX89" s="288"/>
      <c r="EY89" s="288"/>
      <c r="EZ89" s="288"/>
      <c r="FA89" s="288"/>
      <c r="FB89" s="288"/>
      <c r="FC89" s="288"/>
      <c r="FD89" s="288"/>
      <c r="FE89" s="288"/>
      <c r="FF89" s="288"/>
      <c r="FG89" s="288"/>
      <c r="FH89" s="288"/>
      <c r="FI89" s="288"/>
      <c r="FJ89" s="288"/>
      <c r="FK89" s="288"/>
      <c r="FL89" s="288"/>
      <c r="FM89" s="288"/>
      <c r="FN89" s="288"/>
      <c r="FO89" s="288"/>
      <c r="FP89" s="288"/>
      <c r="FQ89" s="288"/>
      <c r="FR89" s="288"/>
      <c r="FS89" s="288"/>
      <c r="FT89" s="288"/>
      <c r="FU89" s="288"/>
      <c r="FV89" s="288"/>
      <c r="FW89" s="288"/>
      <c r="FX89" s="288"/>
      <c r="FY89" s="288"/>
      <c r="FZ89" s="288"/>
      <c r="GA89" s="288"/>
      <c r="GB89" s="288"/>
      <c r="GC89" s="288"/>
      <c r="GD89" s="288"/>
      <c r="GE89" s="288"/>
      <c r="GF89" s="288"/>
      <c r="GG89" s="288"/>
      <c r="GH89" s="288"/>
      <c r="GI89" s="288"/>
      <c r="GJ89" s="288"/>
      <c r="GK89" s="288"/>
      <c r="GL89" s="288"/>
      <c r="GM89" s="288"/>
      <c r="GN89" s="288"/>
      <c r="GO89" s="288"/>
      <c r="GP89" s="288"/>
      <c r="GQ89" s="288"/>
      <c r="GR89" s="288"/>
      <c r="GS89" s="288"/>
      <c r="GT89" s="288"/>
      <c r="GU89" s="288"/>
      <c r="GV89" s="288"/>
      <c r="GW89" s="288"/>
      <c r="GX89" s="288"/>
      <c r="GY89" s="288"/>
      <c r="GZ89" s="288"/>
      <c r="HA89" s="288"/>
      <c r="HB89" s="288"/>
      <c r="HC89" s="288"/>
      <c r="HD89" s="288"/>
      <c r="HE89" s="288"/>
      <c r="HF89" s="288"/>
      <c r="HG89" s="288"/>
      <c r="HH89" s="288"/>
      <c r="HI89" s="288"/>
      <c r="HJ89" s="288"/>
      <c r="HK89" s="288"/>
      <c r="HL89" s="288"/>
      <c r="HM89" s="288"/>
      <c r="HN89" s="288"/>
      <c r="HO89" s="288"/>
      <c r="HP89" s="288"/>
      <c r="HQ89" s="288"/>
      <c r="HR89" s="288"/>
      <c r="HS89" s="288"/>
      <c r="HT89" s="288"/>
      <c r="HU89" s="288"/>
      <c r="HV89" s="288"/>
      <c r="HW89" s="288"/>
      <c r="HX89" s="288"/>
      <c r="HY89" s="288"/>
      <c r="HZ89" s="288"/>
      <c r="IA89" s="288"/>
      <c r="IB89" s="288"/>
      <c r="IC89" s="288"/>
      <c r="ID89" s="288"/>
      <c r="IE89" s="288"/>
      <c r="IF89" s="288"/>
      <c r="IG89" s="288"/>
      <c r="IH89" s="288"/>
      <c r="II89" s="288"/>
      <c r="IJ89" s="288"/>
      <c r="IK89" s="288"/>
      <c r="IL89" s="288"/>
      <c r="IM89" s="288"/>
      <c r="IN89" s="288"/>
      <c r="IO89" s="288"/>
      <c r="IP89" s="288"/>
      <c r="IQ89" s="288"/>
      <c r="IR89" s="288"/>
      <c r="IS89" s="288"/>
      <c r="IT89" s="288"/>
      <c r="IU89" s="288"/>
    </row>
    <row r="90" spans="1:255" s="289" customFormat="1" ht="22.5" customHeight="1">
      <c r="A90" s="388" t="s">
        <v>894</v>
      </c>
      <c r="B90" s="239" t="s">
        <v>876</v>
      </c>
      <c r="C90" s="217" t="s">
        <v>1020</v>
      </c>
      <c r="D90" s="389" t="s">
        <v>807</v>
      </c>
      <c r="E90" s="506">
        <v>2024</v>
      </c>
      <c r="F90" s="506">
        <v>2024</v>
      </c>
      <c r="G90" s="198" t="s">
        <v>97</v>
      </c>
      <c r="H90" s="317">
        <v>0.46899999999999997</v>
      </c>
      <c r="I90" s="197" t="s">
        <v>97</v>
      </c>
      <c r="J90" s="197">
        <v>0</v>
      </c>
      <c r="K90" s="534">
        <f t="shared" si="42"/>
        <v>0.46899999999999997</v>
      </c>
      <c r="L90" s="326">
        <v>0</v>
      </c>
      <c r="M90" s="229">
        <v>0.46899999999999997</v>
      </c>
      <c r="N90" s="326">
        <v>0</v>
      </c>
      <c r="O90" s="326">
        <v>0</v>
      </c>
      <c r="P90" s="197" t="s">
        <v>97</v>
      </c>
      <c r="Q90" s="197" t="s">
        <v>97</v>
      </c>
      <c r="R90" s="197" t="s">
        <v>97</v>
      </c>
      <c r="S90" s="197" t="s">
        <v>97</v>
      </c>
      <c r="T90" s="197" t="s">
        <v>97</v>
      </c>
      <c r="U90" s="317">
        <v>0.46899999999999997</v>
      </c>
      <c r="V90" s="317">
        <v>0.46899999999999997</v>
      </c>
      <c r="W90" s="317">
        <v>0.46899999999999997</v>
      </c>
      <c r="X90" s="317">
        <v>0.46899999999999997</v>
      </c>
      <c r="Y90" s="197" t="s">
        <v>97</v>
      </c>
      <c r="Z90" s="141" t="s">
        <v>97</v>
      </c>
      <c r="AA90" s="197">
        <v>0</v>
      </c>
      <c r="AB90" s="197" t="s">
        <v>97</v>
      </c>
      <c r="AC90" s="197">
        <v>0</v>
      </c>
      <c r="AD90" s="197" t="s">
        <v>97</v>
      </c>
      <c r="AE90" s="141">
        <v>0</v>
      </c>
      <c r="AF90" s="197" t="s">
        <v>97</v>
      </c>
      <c r="AG90" s="197">
        <v>0</v>
      </c>
      <c r="AH90" s="197" t="s">
        <v>97</v>
      </c>
      <c r="AI90" s="229">
        <v>0</v>
      </c>
      <c r="AJ90" s="197" t="s">
        <v>97</v>
      </c>
      <c r="AK90" s="317">
        <v>0.46899999999999997</v>
      </c>
      <c r="AL90" s="197" t="s">
        <v>97</v>
      </c>
      <c r="AM90" s="197">
        <f t="shared" si="45"/>
        <v>0.46899999999999997</v>
      </c>
      <c r="AN90" s="197" t="s">
        <v>97</v>
      </c>
      <c r="AO90" s="384" t="s">
        <v>97</v>
      </c>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8"/>
      <c r="BL90" s="288"/>
      <c r="BM90" s="288"/>
      <c r="BN90" s="288"/>
      <c r="BO90" s="288"/>
      <c r="BP90" s="288"/>
      <c r="BQ90" s="288"/>
      <c r="BR90" s="288"/>
      <c r="BS90" s="288"/>
      <c r="BT90" s="288"/>
      <c r="BU90" s="288"/>
      <c r="BV90" s="288"/>
      <c r="BW90" s="288"/>
      <c r="BX90" s="288"/>
      <c r="BY90" s="288"/>
      <c r="BZ90" s="288"/>
      <c r="CA90" s="288"/>
      <c r="CB90" s="288"/>
      <c r="CC90" s="288"/>
      <c r="CD90" s="288"/>
      <c r="CE90" s="288"/>
      <c r="CF90" s="288"/>
      <c r="CG90" s="288"/>
      <c r="CH90" s="288"/>
      <c r="CI90" s="288"/>
      <c r="CJ90" s="288"/>
      <c r="CK90" s="288"/>
      <c r="CL90" s="288"/>
      <c r="CM90" s="288"/>
      <c r="CN90" s="288"/>
      <c r="CO90" s="288"/>
      <c r="CP90" s="288"/>
      <c r="CQ90" s="288"/>
      <c r="CR90" s="288"/>
      <c r="CS90" s="288"/>
      <c r="CT90" s="288"/>
      <c r="CU90" s="288"/>
      <c r="CV90" s="288"/>
      <c r="CW90" s="288"/>
      <c r="CX90" s="288"/>
      <c r="CY90" s="288"/>
      <c r="CZ90" s="288"/>
      <c r="DA90" s="288"/>
      <c r="DB90" s="288"/>
      <c r="DC90" s="288"/>
      <c r="DD90" s="288"/>
      <c r="DE90" s="288"/>
      <c r="DF90" s="288"/>
      <c r="DG90" s="288"/>
      <c r="DH90" s="288"/>
      <c r="DI90" s="288"/>
      <c r="DJ90" s="288"/>
      <c r="DK90" s="288"/>
      <c r="DL90" s="288"/>
      <c r="DM90" s="288"/>
      <c r="DN90" s="288"/>
      <c r="DO90" s="288"/>
      <c r="DP90" s="288"/>
      <c r="DQ90" s="288"/>
      <c r="DR90" s="288"/>
      <c r="DS90" s="288"/>
      <c r="DT90" s="288"/>
      <c r="DU90" s="288"/>
      <c r="DV90" s="288"/>
      <c r="DW90" s="288"/>
      <c r="DX90" s="288"/>
      <c r="DY90" s="288"/>
      <c r="DZ90" s="288"/>
      <c r="EA90" s="288"/>
      <c r="EB90" s="288"/>
      <c r="EC90" s="288"/>
      <c r="ED90" s="288"/>
      <c r="EE90" s="288"/>
      <c r="EF90" s="288"/>
      <c r="EG90" s="288"/>
      <c r="EH90" s="288"/>
      <c r="EI90" s="288"/>
      <c r="EJ90" s="288"/>
      <c r="EK90" s="288"/>
      <c r="EL90" s="288"/>
      <c r="EM90" s="288"/>
      <c r="EN90" s="288"/>
      <c r="EO90" s="288"/>
      <c r="EP90" s="288"/>
      <c r="EQ90" s="288"/>
      <c r="ER90" s="288"/>
      <c r="ES90" s="288"/>
      <c r="ET90" s="288"/>
      <c r="EU90" s="288"/>
      <c r="EV90" s="288"/>
      <c r="EW90" s="288"/>
      <c r="EX90" s="288"/>
      <c r="EY90" s="288"/>
      <c r="EZ90" s="288"/>
      <c r="FA90" s="288"/>
      <c r="FB90" s="288"/>
      <c r="FC90" s="288"/>
      <c r="FD90" s="288"/>
      <c r="FE90" s="288"/>
      <c r="FF90" s="288"/>
      <c r="FG90" s="288"/>
      <c r="FH90" s="288"/>
      <c r="FI90" s="288"/>
      <c r="FJ90" s="288"/>
      <c r="FK90" s="288"/>
      <c r="FL90" s="288"/>
      <c r="FM90" s="288"/>
      <c r="FN90" s="288"/>
      <c r="FO90" s="288"/>
      <c r="FP90" s="288"/>
      <c r="FQ90" s="288"/>
      <c r="FR90" s="288"/>
      <c r="FS90" s="288"/>
      <c r="FT90" s="288"/>
      <c r="FU90" s="288"/>
      <c r="FV90" s="288"/>
      <c r="FW90" s="288"/>
      <c r="FX90" s="288"/>
      <c r="FY90" s="288"/>
      <c r="FZ90" s="288"/>
      <c r="GA90" s="288"/>
      <c r="GB90" s="288"/>
      <c r="GC90" s="288"/>
      <c r="GD90" s="288"/>
      <c r="GE90" s="288"/>
      <c r="GF90" s="288"/>
      <c r="GG90" s="288"/>
      <c r="GH90" s="288"/>
      <c r="GI90" s="288"/>
      <c r="GJ90" s="288"/>
      <c r="GK90" s="288"/>
      <c r="GL90" s="288"/>
      <c r="GM90" s="288"/>
      <c r="GN90" s="288"/>
      <c r="GO90" s="288"/>
      <c r="GP90" s="288"/>
      <c r="GQ90" s="288"/>
      <c r="GR90" s="288"/>
      <c r="GS90" s="288"/>
      <c r="GT90" s="288"/>
      <c r="GU90" s="288"/>
      <c r="GV90" s="288"/>
      <c r="GW90" s="288"/>
      <c r="GX90" s="288"/>
      <c r="GY90" s="288"/>
      <c r="GZ90" s="288"/>
      <c r="HA90" s="288"/>
      <c r="HB90" s="288"/>
      <c r="HC90" s="288"/>
      <c r="HD90" s="288"/>
      <c r="HE90" s="288"/>
      <c r="HF90" s="288"/>
      <c r="HG90" s="288"/>
      <c r="HH90" s="288"/>
      <c r="HI90" s="288"/>
      <c r="HJ90" s="288"/>
      <c r="HK90" s="288"/>
      <c r="HL90" s="288"/>
      <c r="HM90" s="288"/>
      <c r="HN90" s="288"/>
      <c r="HO90" s="288"/>
      <c r="HP90" s="288"/>
      <c r="HQ90" s="288"/>
      <c r="HR90" s="288"/>
      <c r="HS90" s="288"/>
      <c r="HT90" s="288"/>
      <c r="HU90" s="288"/>
      <c r="HV90" s="288"/>
      <c r="HW90" s="288"/>
      <c r="HX90" s="288"/>
      <c r="HY90" s="288"/>
      <c r="HZ90" s="288"/>
      <c r="IA90" s="288"/>
      <c r="IB90" s="288"/>
      <c r="IC90" s="288"/>
      <c r="ID90" s="288"/>
      <c r="IE90" s="288"/>
      <c r="IF90" s="288"/>
      <c r="IG90" s="288"/>
      <c r="IH90" s="288"/>
      <c r="II90" s="288"/>
      <c r="IJ90" s="288"/>
      <c r="IK90" s="288"/>
      <c r="IL90" s="288"/>
      <c r="IM90" s="288"/>
      <c r="IN90" s="288"/>
      <c r="IO90" s="288"/>
      <c r="IP90" s="288"/>
      <c r="IQ90" s="288"/>
      <c r="IR90" s="288"/>
      <c r="IS90" s="288"/>
      <c r="IT90" s="288"/>
      <c r="IU90" s="288"/>
    </row>
    <row r="91" spans="1:255" s="289" customFormat="1" ht="22.5" customHeight="1">
      <c r="A91" s="388" t="s">
        <v>895</v>
      </c>
      <c r="B91" s="239" t="s">
        <v>876</v>
      </c>
      <c r="C91" s="217" t="s">
        <v>1021</v>
      </c>
      <c r="D91" s="389" t="s">
        <v>808</v>
      </c>
      <c r="E91" s="506">
        <v>2024</v>
      </c>
      <c r="F91" s="506">
        <v>2024</v>
      </c>
      <c r="G91" s="198" t="s">
        <v>97</v>
      </c>
      <c r="H91" s="317">
        <v>0.1817</v>
      </c>
      <c r="I91" s="197" t="s">
        <v>97</v>
      </c>
      <c r="J91" s="197">
        <v>0</v>
      </c>
      <c r="K91" s="535">
        <f t="shared" si="42"/>
        <v>0.1817</v>
      </c>
      <c r="L91" s="326">
        <v>0.1817</v>
      </c>
      <c r="M91" s="229">
        <v>0</v>
      </c>
      <c r="N91" s="326">
        <v>0</v>
      </c>
      <c r="O91" s="326">
        <v>0</v>
      </c>
      <c r="P91" s="197" t="s">
        <v>97</v>
      </c>
      <c r="Q91" s="197" t="s">
        <v>97</v>
      </c>
      <c r="R91" s="197" t="s">
        <v>97</v>
      </c>
      <c r="S91" s="197" t="s">
        <v>97</v>
      </c>
      <c r="T91" s="197" t="s">
        <v>97</v>
      </c>
      <c r="U91" s="317">
        <v>0.1817</v>
      </c>
      <c r="V91" s="317">
        <v>0.1817</v>
      </c>
      <c r="W91" s="317">
        <v>0.1817</v>
      </c>
      <c r="X91" s="317">
        <v>0.1817</v>
      </c>
      <c r="Y91" s="197" t="s">
        <v>97</v>
      </c>
      <c r="Z91" s="141" t="s">
        <v>97</v>
      </c>
      <c r="AA91" s="197">
        <v>0</v>
      </c>
      <c r="AB91" s="197" t="s">
        <v>97</v>
      </c>
      <c r="AC91" s="197">
        <v>0</v>
      </c>
      <c r="AD91" s="197" t="s">
        <v>97</v>
      </c>
      <c r="AE91" s="141">
        <v>0</v>
      </c>
      <c r="AF91" s="197" t="s">
        <v>97</v>
      </c>
      <c r="AG91" s="197">
        <v>0</v>
      </c>
      <c r="AH91" s="197" t="s">
        <v>97</v>
      </c>
      <c r="AI91" s="229">
        <v>0</v>
      </c>
      <c r="AJ91" s="197" t="s">
        <v>97</v>
      </c>
      <c r="AK91" s="317">
        <v>0.1817</v>
      </c>
      <c r="AL91" s="197" t="s">
        <v>97</v>
      </c>
      <c r="AM91" s="197">
        <f t="shared" si="45"/>
        <v>0.1817</v>
      </c>
      <c r="AN91" s="197" t="s">
        <v>97</v>
      </c>
      <c r="AO91" s="384" t="s">
        <v>97</v>
      </c>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8"/>
      <c r="BL91" s="288"/>
      <c r="BM91" s="288"/>
      <c r="BN91" s="288"/>
      <c r="BO91" s="288"/>
      <c r="BP91" s="288"/>
      <c r="BQ91" s="288"/>
      <c r="BR91" s="288"/>
      <c r="BS91" s="288"/>
      <c r="BT91" s="288"/>
      <c r="BU91" s="288"/>
      <c r="BV91" s="288"/>
      <c r="BW91" s="288"/>
      <c r="BX91" s="288"/>
      <c r="BY91" s="288"/>
      <c r="BZ91" s="288"/>
      <c r="CA91" s="288"/>
      <c r="CB91" s="288"/>
      <c r="CC91" s="288"/>
      <c r="CD91" s="288"/>
      <c r="CE91" s="288"/>
      <c r="CF91" s="288"/>
      <c r="CG91" s="288"/>
      <c r="CH91" s="288"/>
      <c r="CI91" s="288"/>
      <c r="CJ91" s="288"/>
      <c r="CK91" s="288"/>
      <c r="CL91" s="288"/>
      <c r="CM91" s="288"/>
      <c r="CN91" s="288"/>
      <c r="CO91" s="288"/>
      <c r="CP91" s="288"/>
      <c r="CQ91" s="288"/>
      <c r="CR91" s="288"/>
      <c r="CS91" s="288"/>
      <c r="CT91" s="288"/>
      <c r="CU91" s="288"/>
      <c r="CV91" s="288"/>
      <c r="CW91" s="288"/>
      <c r="CX91" s="288"/>
      <c r="CY91" s="288"/>
      <c r="CZ91" s="288"/>
      <c r="DA91" s="288"/>
      <c r="DB91" s="288"/>
      <c r="DC91" s="288"/>
      <c r="DD91" s="288"/>
      <c r="DE91" s="288"/>
      <c r="DF91" s="288"/>
      <c r="DG91" s="288"/>
      <c r="DH91" s="288"/>
      <c r="DI91" s="288"/>
      <c r="DJ91" s="288"/>
      <c r="DK91" s="288"/>
      <c r="DL91" s="288"/>
      <c r="DM91" s="288"/>
      <c r="DN91" s="288"/>
      <c r="DO91" s="288"/>
      <c r="DP91" s="288"/>
      <c r="DQ91" s="288"/>
      <c r="DR91" s="288"/>
      <c r="DS91" s="288"/>
      <c r="DT91" s="288"/>
      <c r="DU91" s="288"/>
      <c r="DV91" s="288"/>
      <c r="DW91" s="288"/>
      <c r="DX91" s="288"/>
      <c r="DY91" s="288"/>
      <c r="DZ91" s="288"/>
      <c r="EA91" s="288"/>
      <c r="EB91" s="288"/>
      <c r="EC91" s="288"/>
      <c r="ED91" s="288"/>
      <c r="EE91" s="288"/>
      <c r="EF91" s="288"/>
      <c r="EG91" s="288"/>
      <c r="EH91" s="288"/>
      <c r="EI91" s="288"/>
      <c r="EJ91" s="288"/>
      <c r="EK91" s="288"/>
      <c r="EL91" s="288"/>
      <c r="EM91" s="288"/>
      <c r="EN91" s="288"/>
      <c r="EO91" s="288"/>
      <c r="EP91" s="288"/>
      <c r="EQ91" s="288"/>
      <c r="ER91" s="288"/>
      <c r="ES91" s="288"/>
      <c r="ET91" s="288"/>
      <c r="EU91" s="288"/>
      <c r="EV91" s="288"/>
      <c r="EW91" s="288"/>
      <c r="EX91" s="288"/>
      <c r="EY91" s="288"/>
      <c r="EZ91" s="288"/>
      <c r="FA91" s="288"/>
      <c r="FB91" s="288"/>
      <c r="FC91" s="288"/>
      <c r="FD91" s="288"/>
      <c r="FE91" s="288"/>
      <c r="FF91" s="288"/>
      <c r="FG91" s="288"/>
      <c r="FH91" s="288"/>
      <c r="FI91" s="288"/>
      <c r="FJ91" s="288"/>
      <c r="FK91" s="288"/>
      <c r="FL91" s="288"/>
      <c r="FM91" s="288"/>
      <c r="FN91" s="288"/>
      <c r="FO91" s="288"/>
      <c r="FP91" s="288"/>
      <c r="FQ91" s="288"/>
      <c r="FR91" s="288"/>
      <c r="FS91" s="288"/>
      <c r="FT91" s="288"/>
      <c r="FU91" s="288"/>
      <c r="FV91" s="288"/>
      <c r="FW91" s="288"/>
      <c r="FX91" s="288"/>
      <c r="FY91" s="288"/>
      <c r="FZ91" s="288"/>
      <c r="GA91" s="288"/>
      <c r="GB91" s="288"/>
      <c r="GC91" s="288"/>
      <c r="GD91" s="288"/>
      <c r="GE91" s="288"/>
      <c r="GF91" s="288"/>
      <c r="GG91" s="288"/>
      <c r="GH91" s="288"/>
      <c r="GI91" s="288"/>
      <c r="GJ91" s="288"/>
      <c r="GK91" s="288"/>
      <c r="GL91" s="288"/>
      <c r="GM91" s="288"/>
      <c r="GN91" s="288"/>
      <c r="GO91" s="288"/>
      <c r="GP91" s="288"/>
      <c r="GQ91" s="288"/>
      <c r="GR91" s="288"/>
      <c r="GS91" s="288"/>
      <c r="GT91" s="288"/>
      <c r="GU91" s="288"/>
      <c r="GV91" s="288"/>
      <c r="GW91" s="288"/>
      <c r="GX91" s="288"/>
      <c r="GY91" s="288"/>
      <c r="GZ91" s="288"/>
      <c r="HA91" s="288"/>
      <c r="HB91" s="288"/>
      <c r="HC91" s="288"/>
      <c r="HD91" s="288"/>
      <c r="HE91" s="288"/>
      <c r="HF91" s="288"/>
      <c r="HG91" s="288"/>
      <c r="HH91" s="288"/>
      <c r="HI91" s="288"/>
      <c r="HJ91" s="288"/>
      <c r="HK91" s="288"/>
      <c r="HL91" s="288"/>
      <c r="HM91" s="288"/>
      <c r="HN91" s="288"/>
      <c r="HO91" s="288"/>
      <c r="HP91" s="288"/>
      <c r="HQ91" s="288"/>
      <c r="HR91" s="288"/>
      <c r="HS91" s="288"/>
      <c r="HT91" s="288"/>
      <c r="HU91" s="288"/>
      <c r="HV91" s="288"/>
      <c r="HW91" s="288"/>
      <c r="HX91" s="288"/>
      <c r="HY91" s="288"/>
      <c r="HZ91" s="288"/>
      <c r="IA91" s="288"/>
      <c r="IB91" s="288"/>
      <c r="IC91" s="288"/>
      <c r="ID91" s="288"/>
      <c r="IE91" s="288"/>
      <c r="IF91" s="288"/>
      <c r="IG91" s="288"/>
      <c r="IH91" s="288"/>
      <c r="II91" s="288"/>
      <c r="IJ91" s="288"/>
      <c r="IK91" s="288"/>
      <c r="IL91" s="288"/>
      <c r="IM91" s="288"/>
      <c r="IN91" s="288"/>
      <c r="IO91" s="288"/>
      <c r="IP91" s="288"/>
      <c r="IQ91" s="288"/>
      <c r="IR91" s="288"/>
      <c r="IS91" s="288"/>
      <c r="IT91" s="288"/>
      <c r="IU91" s="288"/>
    </row>
    <row r="92" spans="1:255" s="289" customFormat="1" ht="22.5" customHeight="1">
      <c r="A92" s="388" t="s">
        <v>896</v>
      </c>
      <c r="B92" s="239" t="s">
        <v>880</v>
      </c>
      <c r="C92" s="217" t="s">
        <v>1022</v>
      </c>
      <c r="D92" s="389" t="s">
        <v>807</v>
      </c>
      <c r="E92" s="506">
        <v>2024</v>
      </c>
      <c r="F92" s="506">
        <v>2024</v>
      </c>
      <c r="G92" s="198" t="s">
        <v>97</v>
      </c>
      <c r="H92" s="317">
        <v>0.44500000000000001</v>
      </c>
      <c r="I92" s="197" t="s">
        <v>97</v>
      </c>
      <c r="J92" s="197">
        <v>0</v>
      </c>
      <c r="K92" s="534">
        <f t="shared" si="42"/>
        <v>0.44500000000000001</v>
      </c>
      <c r="L92" s="326">
        <v>0</v>
      </c>
      <c r="M92" s="229">
        <v>0.44500000000000001</v>
      </c>
      <c r="N92" s="326">
        <v>0</v>
      </c>
      <c r="O92" s="326">
        <v>0</v>
      </c>
      <c r="P92" s="197" t="s">
        <v>97</v>
      </c>
      <c r="Q92" s="197" t="s">
        <v>97</v>
      </c>
      <c r="R92" s="197" t="s">
        <v>97</v>
      </c>
      <c r="S92" s="197" t="s">
        <v>97</v>
      </c>
      <c r="T92" s="197" t="s">
        <v>97</v>
      </c>
      <c r="U92" s="317">
        <v>0.44500000000000001</v>
      </c>
      <c r="V92" s="317">
        <v>0.44500000000000001</v>
      </c>
      <c r="W92" s="317">
        <v>0.44500000000000001</v>
      </c>
      <c r="X92" s="317">
        <v>0.44500000000000001</v>
      </c>
      <c r="Y92" s="197" t="s">
        <v>97</v>
      </c>
      <c r="Z92" s="141" t="s">
        <v>97</v>
      </c>
      <c r="AA92" s="197">
        <v>0</v>
      </c>
      <c r="AB92" s="197" t="s">
        <v>97</v>
      </c>
      <c r="AC92" s="197">
        <v>0</v>
      </c>
      <c r="AD92" s="197" t="s">
        <v>97</v>
      </c>
      <c r="AE92" s="141">
        <v>0</v>
      </c>
      <c r="AF92" s="197" t="s">
        <v>97</v>
      </c>
      <c r="AG92" s="197">
        <v>0</v>
      </c>
      <c r="AH92" s="197" t="s">
        <v>97</v>
      </c>
      <c r="AI92" s="229">
        <v>0</v>
      </c>
      <c r="AJ92" s="197" t="s">
        <v>97</v>
      </c>
      <c r="AK92" s="317">
        <v>0.44500000000000001</v>
      </c>
      <c r="AL92" s="197" t="s">
        <v>97</v>
      </c>
      <c r="AM92" s="197">
        <f t="shared" si="45"/>
        <v>0.44500000000000001</v>
      </c>
      <c r="AN92" s="197" t="s">
        <v>97</v>
      </c>
      <c r="AO92" s="384" t="s">
        <v>97</v>
      </c>
      <c r="AP92" s="287"/>
      <c r="AQ92" s="287"/>
      <c r="AR92" s="287"/>
      <c r="AS92" s="287"/>
      <c r="AT92" s="287"/>
      <c r="AU92" s="287"/>
      <c r="AV92" s="287"/>
      <c r="AW92" s="287"/>
      <c r="AX92" s="287"/>
      <c r="AY92" s="287"/>
      <c r="AZ92" s="287"/>
      <c r="BA92" s="287"/>
      <c r="BB92" s="287"/>
      <c r="BC92" s="287"/>
      <c r="BD92" s="287"/>
      <c r="BE92" s="287"/>
      <c r="BF92" s="287"/>
      <c r="BG92" s="287"/>
      <c r="BH92" s="287"/>
      <c r="BI92" s="287"/>
      <c r="BJ92" s="287"/>
      <c r="BK92" s="288"/>
      <c r="BL92" s="288"/>
      <c r="BM92" s="288"/>
      <c r="BN92" s="288"/>
      <c r="BO92" s="288"/>
      <c r="BP92" s="288"/>
      <c r="BQ92" s="288"/>
      <c r="BR92" s="288"/>
      <c r="BS92" s="288"/>
      <c r="BT92" s="288"/>
      <c r="BU92" s="288"/>
      <c r="BV92" s="288"/>
      <c r="BW92" s="288"/>
      <c r="BX92" s="288"/>
      <c r="BY92" s="288"/>
      <c r="BZ92" s="288"/>
      <c r="CA92" s="288"/>
      <c r="CB92" s="288"/>
      <c r="CC92" s="288"/>
      <c r="CD92" s="288"/>
      <c r="CE92" s="288"/>
      <c r="CF92" s="288"/>
      <c r="CG92" s="288"/>
      <c r="CH92" s="288"/>
      <c r="CI92" s="288"/>
      <c r="CJ92" s="288"/>
      <c r="CK92" s="288"/>
      <c r="CL92" s="288"/>
      <c r="CM92" s="288"/>
      <c r="CN92" s="288"/>
      <c r="CO92" s="288"/>
      <c r="CP92" s="288"/>
      <c r="CQ92" s="288"/>
      <c r="CR92" s="288"/>
      <c r="CS92" s="288"/>
      <c r="CT92" s="288"/>
      <c r="CU92" s="288"/>
      <c r="CV92" s="288"/>
      <c r="CW92" s="288"/>
      <c r="CX92" s="288"/>
      <c r="CY92" s="288"/>
      <c r="CZ92" s="288"/>
      <c r="DA92" s="288"/>
      <c r="DB92" s="288"/>
      <c r="DC92" s="288"/>
      <c r="DD92" s="288"/>
      <c r="DE92" s="288"/>
      <c r="DF92" s="288"/>
      <c r="DG92" s="288"/>
      <c r="DH92" s="288"/>
      <c r="DI92" s="288"/>
      <c r="DJ92" s="288"/>
      <c r="DK92" s="288"/>
      <c r="DL92" s="288"/>
      <c r="DM92" s="288"/>
      <c r="DN92" s="288"/>
      <c r="DO92" s="288"/>
      <c r="DP92" s="288"/>
      <c r="DQ92" s="288"/>
      <c r="DR92" s="288"/>
      <c r="DS92" s="288"/>
      <c r="DT92" s="288"/>
      <c r="DU92" s="288"/>
      <c r="DV92" s="288"/>
      <c r="DW92" s="288"/>
      <c r="DX92" s="288"/>
      <c r="DY92" s="288"/>
      <c r="DZ92" s="288"/>
      <c r="EA92" s="288"/>
      <c r="EB92" s="288"/>
      <c r="EC92" s="288"/>
      <c r="ED92" s="288"/>
      <c r="EE92" s="288"/>
      <c r="EF92" s="288"/>
      <c r="EG92" s="288"/>
      <c r="EH92" s="288"/>
      <c r="EI92" s="288"/>
      <c r="EJ92" s="288"/>
      <c r="EK92" s="288"/>
      <c r="EL92" s="288"/>
      <c r="EM92" s="288"/>
      <c r="EN92" s="288"/>
      <c r="EO92" s="288"/>
      <c r="EP92" s="288"/>
      <c r="EQ92" s="288"/>
      <c r="ER92" s="288"/>
      <c r="ES92" s="288"/>
      <c r="ET92" s="288"/>
      <c r="EU92" s="288"/>
      <c r="EV92" s="288"/>
      <c r="EW92" s="288"/>
      <c r="EX92" s="288"/>
      <c r="EY92" s="288"/>
      <c r="EZ92" s="288"/>
      <c r="FA92" s="288"/>
      <c r="FB92" s="288"/>
      <c r="FC92" s="288"/>
      <c r="FD92" s="288"/>
      <c r="FE92" s="288"/>
      <c r="FF92" s="288"/>
      <c r="FG92" s="288"/>
      <c r="FH92" s="288"/>
      <c r="FI92" s="288"/>
      <c r="FJ92" s="288"/>
      <c r="FK92" s="288"/>
      <c r="FL92" s="288"/>
      <c r="FM92" s="288"/>
      <c r="FN92" s="288"/>
      <c r="FO92" s="288"/>
      <c r="FP92" s="288"/>
      <c r="FQ92" s="288"/>
      <c r="FR92" s="288"/>
      <c r="FS92" s="288"/>
      <c r="FT92" s="288"/>
      <c r="FU92" s="288"/>
      <c r="FV92" s="288"/>
      <c r="FW92" s="288"/>
      <c r="FX92" s="288"/>
      <c r="FY92" s="288"/>
      <c r="FZ92" s="288"/>
      <c r="GA92" s="288"/>
      <c r="GB92" s="288"/>
      <c r="GC92" s="288"/>
      <c r="GD92" s="288"/>
      <c r="GE92" s="288"/>
      <c r="GF92" s="288"/>
      <c r="GG92" s="288"/>
      <c r="GH92" s="288"/>
      <c r="GI92" s="288"/>
      <c r="GJ92" s="288"/>
      <c r="GK92" s="288"/>
      <c r="GL92" s="288"/>
      <c r="GM92" s="288"/>
      <c r="GN92" s="288"/>
      <c r="GO92" s="288"/>
      <c r="GP92" s="288"/>
      <c r="GQ92" s="288"/>
      <c r="GR92" s="288"/>
      <c r="GS92" s="288"/>
      <c r="GT92" s="288"/>
      <c r="GU92" s="288"/>
      <c r="GV92" s="288"/>
      <c r="GW92" s="288"/>
      <c r="GX92" s="288"/>
      <c r="GY92" s="288"/>
      <c r="GZ92" s="288"/>
      <c r="HA92" s="288"/>
      <c r="HB92" s="288"/>
      <c r="HC92" s="288"/>
      <c r="HD92" s="288"/>
      <c r="HE92" s="288"/>
      <c r="HF92" s="288"/>
      <c r="HG92" s="288"/>
      <c r="HH92" s="288"/>
      <c r="HI92" s="288"/>
      <c r="HJ92" s="288"/>
      <c r="HK92" s="288"/>
      <c r="HL92" s="288"/>
      <c r="HM92" s="288"/>
      <c r="HN92" s="288"/>
      <c r="HO92" s="288"/>
      <c r="HP92" s="288"/>
      <c r="HQ92" s="288"/>
      <c r="HR92" s="288"/>
      <c r="HS92" s="288"/>
      <c r="HT92" s="288"/>
      <c r="HU92" s="288"/>
      <c r="HV92" s="288"/>
      <c r="HW92" s="288"/>
      <c r="HX92" s="288"/>
      <c r="HY92" s="288"/>
      <c r="HZ92" s="288"/>
      <c r="IA92" s="288"/>
      <c r="IB92" s="288"/>
      <c r="IC92" s="288"/>
      <c r="ID92" s="288"/>
      <c r="IE92" s="288"/>
      <c r="IF92" s="288"/>
      <c r="IG92" s="288"/>
      <c r="IH92" s="288"/>
      <c r="II92" s="288"/>
      <c r="IJ92" s="288"/>
      <c r="IK92" s="288"/>
      <c r="IL92" s="288"/>
      <c r="IM92" s="288"/>
      <c r="IN92" s="288"/>
      <c r="IO92" s="288"/>
      <c r="IP92" s="288"/>
      <c r="IQ92" s="288"/>
      <c r="IR92" s="288"/>
      <c r="IS92" s="288"/>
      <c r="IT92" s="288"/>
      <c r="IU92" s="288"/>
    </row>
    <row r="93" spans="1:255" s="289" customFormat="1" ht="22.5" customHeight="1">
      <c r="A93" s="388" t="s">
        <v>897</v>
      </c>
      <c r="B93" s="239" t="s">
        <v>880</v>
      </c>
      <c r="C93" s="217" t="s">
        <v>1023</v>
      </c>
      <c r="D93" s="389" t="s">
        <v>808</v>
      </c>
      <c r="E93" s="506">
        <v>2024</v>
      </c>
      <c r="F93" s="506">
        <v>2024</v>
      </c>
      <c r="G93" s="198" t="s">
        <v>97</v>
      </c>
      <c r="H93" s="317">
        <v>0.17</v>
      </c>
      <c r="I93" s="197" t="s">
        <v>97</v>
      </c>
      <c r="J93" s="197">
        <v>0</v>
      </c>
      <c r="K93" s="535">
        <f t="shared" si="42"/>
        <v>0.17</v>
      </c>
      <c r="L93" s="326">
        <v>0.17</v>
      </c>
      <c r="M93" s="229">
        <v>0</v>
      </c>
      <c r="N93" s="326">
        <v>0</v>
      </c>
      <c r="O93" s="326">
        <v>0</v>
      </c>
      <c r="P93" s="197" t="s">
        <v>97</v>
      </c>
      <c r="Q93" s="197" t="s">
        <v>97</v>
      </c>
      <c r="R93" s="197" t="s">
        <v>97</v>
      </c>
      <c r="S93" s="197" t="s">
        <v>97</v>
      </c>
      <c r="T93" s="197" t="s">
        <v>97</v>
      </c>
      <c r="U93" s="317">
        <v>0.17</v>
      </c>
      <c r="V93" s="317">
        <v>0.17</v>
      </c>
      <c r="W93" s="317">
        <v>0.17</v>
      </c>
      <c r="X93" s="317">
        <v>0.17</v>
      </c>
      <c r="Y93" s="197" t="s">
        <v>97</v>
      </c>
      <c r="Z93" s="141" t="s">
        <v>97</v>
      </c>
      <c r="AA93" s="197">
        <v>0</v>
      </c>
      <c r="AB93" s="197" t="s">
        <v>97</v>
      </c>
      <c r="AC93" s="197">
        <v>0</v>
      </c>
      <c r="AD93" s="197" t="s">
        <v>97</v>
      </c>
      <c r="AE93" s="141">
        <v>0</v>
      </c>
      <c r="AF93" s="197" t="s">
        <v>97</v>
      </c>
      <c r="AG93" s="197">
        <v>0</v>
      </c>
      <c r="AH93" s="197" t="s">
        <v>97</v>
      </c>
      <c r="AI93" s="229">
        <v>0</v>
      </c>
      <c r="AJ93" s="197" t="s">
        <v>97</v>
      </c>
      <c r="AK93" s="317">
        <v>0.17</v>
      </c>
      <c r="AL93" s="197" t="s">
        <v>97</v>
      </c>
      <c r="AM93" s="197">
        <f t="shared" si="45"/>
        <v>0.17</v>
      </c>
      <c r="AN93" s="197" t="s">
        <v>97</v>
      </c>
      <c r="AO93" s="384" t="s">
        <v>97</v>
      </c>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8"/>
      <c r="BL93" s="288"/>
      <c r="BM93" s="288"/>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c r="CO93" s="288"/>
      <c r="CP93" s="288"/>
      <c r="CQ93" s="288"/>
      <c r="CR93" s="288"/>
      <c r="CS93" s="288"/>
      <c r="CT93" s="288"/>
      <c r="CU93" s="288"/>
      <c r="CV93" s="288"/>
      <c r="CW93" s="288"/>
      <c r="CX93" s="288"/>
      <c r="CY93" s="288"/>
      <c r="CZ93" s="288"/>
      <c r="DA93" s="288"/>
      <c r="DB93" s="288"/>
      <c r="DC93" s="288"/>
      <c r="DD93" s="288"/>
      <c r="DE93" s="288"/>
      <c r="DF93" s="288"/>
      <c r="DG93" s="288"/>
      <c r="DH93" s="288"/>
      <c r="DI93" s="288"/>
      <c r="DJ93" s="288"/>
      <c r="DK93" s="288"/>
      <c r="DL93" s="288"/>
      <c r="DM93" s="288"/>
      <c r="DN93" s="288"/>
      <c r="DO93" s="288"/>
      <c r="DP93" s="288"/>
      <c r="DQ93" s="288"/>
      <c r="DR93" s="288"/>
      <c r="DS93" s="288"/>
      <c r="DT93" s="288"/>
      <c r="DU93" s="288"/>
      <c r="DV93" s="288"/>
      <c r="DW93" s="288"/>
      <c r="DX93" s="288"/>
      <c r="DY93" s="288"/>
      <c r="DZ93" s="288"/>
      <c r="EA93" s="288"/>
      <c r="EB93" s="288"/>
      <c r="EC93" s="288"/>
      <c r="ED93" s="288"/>
      <c r="EE93" s="288"/>
      <c r="EF93" s="288"/>
      <c r="EG93" s="288"/>
      <c r="EH93" s="288"/>
      <c r="EI93" s="288"/>
      <c r="EJ93" s="288"/>
      <c r="EK93" s="288"/>
      <c r="EL93" s="288"/>
      <c r="EM93" s="288"/>
      <c r="EN93" s="288"/>
      <c r="EO93" s="288"/>
      <c r="EP93" s="288"/>
      <c r="EQ93" s="288"/>
      <c r="ER93" s="288"/>
      <c r="ES93" s="288"/>
      <c r="ET93" s="288"/>
      <c r="EU93" s="288"/>
      <c r="EV93" s="288"/>
      <c r="EW93" s="288"/>
      <c r="EX93" s="288"/>
      <c r="EY93" s="288"/>
      <c r="EZ93" s="288"/>
      <c r="FA93" s="288"/>
      <c r="FB93" s="288"/>
      <c r="FC93" s="288"/>
      <c r="FD93" s="288"/>
      <c r="FE93" s="288"/>
      <c r="FF93" s="288"/>
      <c r="FG93" s="288"/>
      <c r="FH93" s="288"/>
      <c r="FI93" s="288"/>
      <c r="FJ93" s="288"/>
      <c r="FK93" s="288"/>
      <c r="FL93" s="288"/>
      <c r="FM93" s="288"/>
      <c r="FN93" s="288"/>
      <c r="FO93" s="288"/>
      <c r="FP93" s="288"/>
      <c r="FQ93" s="288"/>
      <c r="FR93" s="288"/>
      <c r="FS93" s="288"/>
      <c r="FT93" s="288"/>
      <c r="FU93" s="288"/>
      <c r="FV93" s="288"/>
      <c r="FW93" s="288"/>
      <c r="FX93" s="288"/>
      <c r="FY93" s="288"/>
      <c r="FZ93" s="288"/>
      <c r="GA93" s="288"/>
      <c r="GB93" s="288"/>
      <c r="GC93" s="288"/>
      <c r="GD93" s="288"/>
      <c r="GE93" s="288"/>
      <c r="GF93" s="288"/>
      <c r="GG93" s="288"/>
      <c r="GH93" s="288"/>
      <c r="GI93" s="288"/>
      <c r="GJ93" s="288"/>
      <c r="GK93" s="288"/>
      <c r="GL93" s="288"/>
      <c r="GM93" s="288"/>
      <c r="GN93" s="288"/>
      <c r="GO93" s="288"/>
      <c r="GP93" s="288"/>
      <c r="GQ93" s="288"/>
      <c r="GR93" s="288"/>
      <c r="GS93" s="288"/>
      <c r="GT93" s="288"/>
      <c r="GU93" s="288"/>
      <c r="GV93" s="288"/>
      <c r="GW93" s="288"/>
      <c r="GX93" s="288"/>
      <c r="GY93" s="288"/>
      <c r="GZ93" s="288"/>
      <c r="HA93" s="288"/>
      <c r="HB93" s="288"/>
      <c r="HC93" s="288"/>
      <c r="HD93" s="288"/>
      <c r="HE93" s="288"/>
      <c r="HF93" s="288"/>
      <c r="HG93" s="288"/>
      <c r="HH93" s="288"/>
      <c r="HI93" s="288"/>
      <c r="HJ93" s="288"/>
      <c r="HK93" s="288"/>
      <c r="HL93" s="288"/>
      <c r="HM93" s="288"/>
      <c r="HN93" s="288"/>
      <c r="HO93" s="288"/>
      <c r="HP93" s="288"/>
      <c r="HQ93" s="288"/>
      <c r="HR93" s="288"/>
      <c r="HS93" s="288"/>
      <c r="HT93" s="288"/>
      <c r="HU93" s="288"/>
      <c r="HV93" s="288"/>
      <c r="HW93" s="288"/>
      <c r="HX93" s="288"/>
      <c r="HY93" s="288"/>
      <c r="HZ93" s="288"/>
      <c r="IA93" s="288"/>
      <c r="IB93" s="288"/>
      <c r="IC93" s="288"/>
      <c r="ID93" s="288"/>
      <c r="IE93" s="288"/>
      <c r="IF93" s="288"/>
      <c r="IG93" s="288"/>
      <c r="IH93" s="288"/>
      <c r="II93" s="288"/>
      <c r="IJ93" s="288"/>
      <c r="IK93" s="288"/>
      <c r="IL93" s="288"/>
      <c r="IM93" s="288"/>
      <c r="IN93" s="288"/>
      <c r="IO93" s="288"/>
      <c r="IP93" s="288"/>
      <c r="IQ93" s="288"/>
      <c r="IR93" s="288"/>
      <c r="IS93" s="288"/>
      <c r="IT93" s="288"/>
      <c r="IU93" s="288"/>
    </row>
    <row r="94" spans="1:255" s="289" customFormat="1" ht="31.5">
      <c r="A94" s="238" t="s">
        <v>189</v>
      </c>
      <c r="B94" s="436" t="s">
        <v>190</v>
      </c>
      <c r="C94" s="144" t="s">
        <v>97</v>
      </c>
      <c r="D94" s="198" t="s">
        <v>97</v>
      </c>
      <c r="E94" s="198" t="s">
        <v>97</v>
      </c>
      <c r="F94" s="198" t="s">
        <v>97</v>
      </c>
      <c r="G94" s="198" t="s">
        <v>97</v>
      </c>
      <c r="H94" s="385" t="s">
        <v>97</v>
      </c>
      <c r="I94" s="197" t="s">
        <v>97</v>
      </c>
      <c r="J94" s="197">
        <v>0</v>
      </c>
      <c r="K94" s="197">
        <v>0</v>
      </c>
      <c r="L94" s="197">
        <v>0</v>
      </c>
      <c r="M94" s="197">
        <v>0</v>
      </c>
      <c r="N94" s="197">
        <v>0</v>
      </c>
      <c r="O94" s="197">
        <v>0</v>
      </c>
      <c r="P94" s="197" t="s">
        <v>97</v>
      </c>
      <c r="Q94" s="197" t="s">
        <v>97</v>
      </c>
      <c r="R94" s="197" t="s">
        <v>97</v>
      </c>
      <c r="S94" s="197" t="s">
        <v>97</v>
      </c>
      <c r="T94" s="197" t="s">
        <v>97</v>
      </c>
      <c r="U94" s="385" t="s">
        <v>97</v>
      </c>
      <c r="V94" s="385" t="s">
        <v>97</v>
      </c>
      <c r="W94" s="385" t="s">
        <v>97</v>
      </c>
      <c r="X94" s="385" t="s">
        <v>97</v>
      </c>
      <c r="Y94" s="197" t="s">
        <v>97</v>
      </c>
      <c r="Z94" s="141" t="s">
        <v>97</v>
      </c>
      <c r="AA94" s="197">
        <v>0</v>
      </c>
      <c r="AB94" s="197" t="s">
        <v>97</v>
      </c>
      <c r="AC94" s="197">
        <v>0</v>
      </c>
      <c r="AD94" s="197" t="s">
        <v>97</v>
      </c>
      <c r="AE94" s="141">
        <v>0</v>
      </c>
      <c r="AF94" s="197" t="s">
        <v>97</v>
      </c>
      <c r="AG94" s="197">
        <v>0</v>
      </c>
      <c r="AH94" s="197" t="s">
        <v>97</v>
      </c>
      <c r="AI94" s="141">
        <v>0</v>
      </c>
      <c r="AJ94" s="197" t="s">
        <v>97</v>
      </c>
      <c r="AK94" s="141" t="s">
        <v>97</v>
      </c>
      <c r="AL94" s="197" t="s">
        <v>97</v>
      </c>
      <c r="AM94" s="197" t="s">
        <v>97</v>
      </c>
      <c r="AN94" s="197" t="s">
        <v>97</v>
      </c>
      <c r="AO94" s="384" t="s">
        <v>97</v>
      </c>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8"/>
      <c r="BL94" s="288"/>
      <c r="BM94" s="288"/>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c r="CO94" s="288"/>
      <c r="CP94" s="288"/>
      <c r="CQ94" s="288"/>
      <c r="CR94" s="288"/>
      <c r="CS94" s="288"/>
      <c r="CT94" s="288"/>
      <c r="CU94" s="288"/>
      <c r="CV94" s="288"/>
      <c r="CW94" s="288"/>
      <c r="CX94" s="288"/>
      <c r="CY94" s="288"/>
      <c r="CZ94" s="288"/>
      <c r="DA94" s="288"/>
      <c r="DB94" s="288"/>
      <c r="DC94" s="288"/>
      <c r="DD94" s="288"/>
      <c r="DE94" s="288"/>
      <c r="DF94" s="288"/>
      <c r="DG94" s="288"/>
      <c r="DH94" s="288"/>
      <c r="DI94" s="288"/>
      <c r="DJ94" s="288"/>
      <c r="DK94" s="288"/>
      <c r="DL94" s="288"/>
      <c r="DM94" s="288"/>
      <c r="DN94" s="288"/>
      <c r="DO94" s="288"/>
      <c r="DP94" s="288"/>
      <c r="DQ94" s="288"/>
      <c r="DR94" s="288"/>
      <c r="DS94" s="288"/>
      <c r="DT94" s="288"/>
      <c r="DU94" s="288"/>
      <c r="DV94" s="288"/>
      <c r="DW94" s="288"/>
      <c r="DX94" s="288"/>
      <c r="DY94" s="288"/>
      <c r="DZ94" s="288"/>
      <c r="EA94" s="288"/>
      <c r="EB94" s="288"/>
      <c r="EC94" s="288"/>
      <c r="ED94" s="288"/>
      <c r="EE94" s="288"/>
      <c r="EF94" s="288"/>
      <c r="EG94" s="288"/>
      <c r="EH94" s="288"/>
      <c r="EI94" s="288"/>
      <c r="EJ94" s="288"/>
      <c r="EK94" s="288"/>
      <c r="EL94" s="288"/>
      <c r="EM94" s="288"/>
      <c r="EN94" s="288"/>
      <c r="EO94" s="288"/>
      <c r="EP94" s="288"/>
      <c r="EQ94" s="288"/>
      <c r="ER94" s="288"/>
      <c r="ES94" s="288"/>
      <c r="ET94" s="288"/>
      <c r="EU94" s="288"/>
      <c r="EV94" s="288"/>
      <c r="EW94" s="288"/>
      <c r="EX94" s="288"/>
      <c r="EY94" s="288"/>
      <c r="EZ94" s="288"/>
      <c r="FA94" s="288"/>
      <c r="FB94" s="288"/>
      <c r="FC94" s="288"/>
      <c r="FD94" s="288"/>
      <c r="FE94" s="288"/>
      <c r="FF94" s="288"/>
      <c r="FG94" s="288"/>
      <c r="FH94" s="288"/>
      <c r="FI94" s="288"/>
      <c r="FJ94" s="288"/>
      <c r="FK94" s="288"/>
      <c r="FL94" s="288"/>
      <c r="FM94" s="288"/>
      <c r="FN94" s="288"/>
      <c r="FO94" s="288"/>
      <c r="FP94" s="288"/>
      <c r="FQ94" s="288"/>
      <c r="FR94" s="288"/>
      <c r="FS94" s="288"/>
      <c r="FT94" s="288"/>
      <c r="FU94" s="288"/>
      <c r="FV94" s="288"/>
      <c r="FW94" s="288"/>
      <c r="FX94" s="288"/>
      <c r="FY94" s="288"/>
      <c r="FZ94" s="288"/>
      <c r="GA94" s="288"/>
      <c r="GB94" s="288"/>
      <c r="GC94" s="288"/>
      <c r="GD94" s="288"/>
      <c r="GE94" s="288"/>
      <c r="GF94" s="288"/>
      <c r="GG94" s="288"/>
      <c r="GH94" s="288"/>
      <c r="GI94" s="288"/>
      <c r="GJ94" s="288"/>
      <c r="GK94" s="288"/>
      <c r="GL94" s="288"/>
      <c r="GM94" s="288"/>
      <c r="GN94" s="288"/>
      <c r="GO94" s="288"/>
      <c r="GP94" s="288"/>
      <c r="GQ94" s="288"/>
      <c r="GR94" s="288"/>
      <c r="GS94" s="288"/>
      <c r="GT94" s="288"/>
      <c r="GU94" s="288"/>
      <c r="GV94" s="288"/>
      <c r="GW94" s="288"/>
      <c r="GX94" s="288"/>
      <c r="GY94" s="288"/>
      <c r="GZ94" s="288"/>
      <c r="HA94" s="288"/>
      <c r="HB94" s="288"/>
      <c r="HC94" s="288"/>
      <c r="HD94" s="288"/>
      <c r="HE94" s="288"/>
      <c r="HF94" s="288"/>
      <c r="HG94" s="288"/>
      <c r="HH94" s="288"/>
      <c r="HI94" s="288"/>
      <c r="HJ94" s="288"/>
      <c r="HK94" s="288"/>
      <c r="HL94" s="288"/>
      <c r="HM94" s="288"/>
      <c r="HN94" s="288"/>
      <c r="HO94" s="288"/>
      <c r="HP94" s="288"/>
      <c r="HQ94" s="288"/>
      <c r="HR94" s="288"/>
      <c r="HS94" s="288"/>
      <c r="HT94" s="288"/>
      <c r="HU94" s="288"/>
      <c r="HV94" s="288"/>
      <c r="HW94" s="288"/>
      <c r="HX94" s="288"/>
      <c r="HY94" s="288"/>
      <c r="HZ94" s="288"/>
      <c r="IA94" s="288"/>
      <c r="IB94" s="288"/>
      <c r="IC94" s="288"/>
      <c r="ID94" s="288"/>
      <c r="IE94" s="288"/>
      <c r="IF94" s="288"/>
      <c r="IG94" s="288"/>
      <c r="IH94" s="288"/>
      <c r="II94" s="288"/>
      <c r="IJ94" s="288"/>
      <c r="IK94" s="288"/>
      <c r="IL94" s="288"/>
      <c r="IM94" s="288"/>
      <c r="IN94" s="288"/>
      <c r="IO94" s="288"/>
      <c r="IP94" s="288"/>
      <c r="IQ94" s="288"/>
      <c r="IR94" s="288"/>
      <c r="IS94" s="288"/>
      <c r="IT94" s="288"/>
      <c r="IU94" s="288"/>
    </row>
    <row r="95" spans="1:255" s="520" customFormat="1">
      <c r="A95" s="483" t="s">
        <v>191</v>
      </c>
      <c r="B95" s="474" t="s">
        <v>192</v>
      </c>
      <c r="C95" s="517" t="s">
        <v>97</v>
      </c>
      <c r="D95" s="517" t="s">
        <v>97</v>
      </c>
      <c r="E95" s="517" t="s">
        <v>97</v>
      </c>
      <c r="F95" s="517" t="s">
        <v>97</v>
      </c>
      <c r="G95" s="517" t="s">
        <v>97</v>
      </c>
      <c r="H95" s="517">
        <f>SUM(H96:H101)</f>
        <v>7.229000000000001</v>
      </c>
      <c r="I95" s="197" t="s">
        <v>97</v>
      </c>
      <c r="J95" s="197">
        <v>0</v>
      </c>
      <c r="K95" s="504">
        <f t="shared" si="42"/>
        <v>7.229000000000001</v>
      </c>
      <c r="L95" s="518">
        <f t="shared" ref="L95:N95" si="46">SUM(L96:L97)</f>
        <v>0</v>
      </c>
      <c r="M95" s="518">
        <f t="shared" si="46"/>
        <v>0</v>
      </c>
      <c r="N95" s="518">
        <f t="shared" si="46"/>
        <v>0</v>
      </c>
      <c r="O95" s="517">
        <f>SUM(O96:O101)</f>
        <v>7.229000000000001</v>
      </c>
      <c r="P95" s="197" t="s">
        <v>97</v>
      </c>
      <c r="Q95" s="197" t="s">
        <v>97</v>
      </c>
      <c r="R95" s="197" t="s">
        <v>97</v>
      </c>
      <c r="S95" s="197" t="s">
        <v>97</v>
      </c>
      <c r="T95" s="197" t="s">
        <v>97</v>
      </c>
      <c r="U95" s="517">
        <f>SUM(U96:U101)</f>
        <v>7.229000000000001</v>
      </c>
      <c r="V95" s="517">
        <f>SUM(V96:V101)</f>
        <v>7.229000000000001</v>
      </c>
      <c r="W95" s="517">
        <f>SUM(W96:W101)</f>
        <v>7.229000000000001</v>
      </c>
      <c r="X95" s="517">
        <f>SUM(X96:X101)</f>
        <v>7.229000000000001</v>
      </c>
      <c r="Y95" s="197" t="s">
        <v>97</v>
      </c>
      <c r="Z95" s="141" t="s">
        <v>97</v>
      </c>
      <c r="AA95" s="197">
        <v>0</v>
      </c>
      <c r="AB95" s="197" t="s">
        <v>97</v>
      </c>
      <c r="AC95" s="518">
        <f>AC96+AC97+AC98+AC99+AC100+AC101</f>
        <v>1.458</v>
      </c>
      <c r="AD95" s="518" t="s">
        <v>97</v>
      </c>
      <c r="AE95" s="518">
        <f t="shared" ref="AE95:AK95" si="47">AE96+AE97+AE98+AE99+AE100+AE101</f>
        <v>3.6074999999999999</v>
      </c>
      <c r="AF95" s="518" t="s">
        <v>97</v>
      </c>
      <c r="AG95" s="518">
        <f t="shared" si="47"/>
        <v>1.25</v>
      </c>
      <c r="AH95" s="518" t="s">
        <v>97</v>
      </c>
      <c r="AI95" s="518">
        <f t="shared" si="47"/>
        <v>0</v>
      </c>
      <c r="AJ95" s="518" t="s">
        <v>97</v>
      </c>
      <c r="AK95" s="518">
        <f t="shared" si="47"/>
        <v>0.91300000000000003</v>
      </c>
      <c r="AL95" s="518" t="s">
        <v>97</v>
      </c>
      <c r="AM95" s="197">
        <f t="shared" si="45"/>
        <v>7.2285000000000004</v>
      </c>
      <c r="AN95" s="197" t="s">
        <v>97</v>
      </c>
      <c r="AO95" s="384" t="s">
        <v>97</v>
      </c>
    </row>
    <row r="96" spans="1:255" s="291" customFormat="1">
      <c r="A96" s="231" t="s">
        <v>636</v>
      </c>
      <c r="B96" s="239" t="s">
        <v>934</v>
      </c>
      <c r="C96" s="217" t="s">
        <v>1001</v>
      </c>
      <c r="D96" s="389" t="s">
        <v>806</v>
      </c>
      <c r="E96" s="506">
        <v>2020</v>
      </c>
      <c r="F96" s="506">
        <v>2020</v>
      </c>
      <c r="G96" s="198" t="s">
        <v>97</v>
      </c>
      <c r="H96" s="144">
        <v>0.625</v>
      </c>
      <c r="I96" s="197" t="s">
        <v>97</v>
      </c>
      <c r="J96" s="197">
        <v>0</v>
      </c>
      <c r="K96" s="504">
        <f t="shared" si="42"/>
        <v>0.625</v>
      </c>
      <c r="L96" s="197">
        <v>0</v>
      </c>
      <c r="M96" s="197">
        <v>0</v>
      </c>
      <c r="N96" s="197">
        <v>0</v>
      </c>
      <c r="O96" s="144">
        <v>0.625</v>
      </c>
      <c r="P96" s="197" t="s">
        <v>97</v>
      </c>
      <c r="Q96" s="197" t="s">
        <v>97</v>
      </c>
      <c r="R96" s="197" t="s">
        <v>97</v>
      </c>
      <c r="S96" s="197" t="s">
        <v>97</v>
      </c>
      <c r="T96" s="197" t="s">
        <v>97</v>
      </c>
      <c r="U96" s="144">
        <v>0.625</v>
      </c>
      <c r="V96" s="144">
        <v>0.625</v>
      </c>
      <c r="W96" s="144">
        <v>0.625</v>
      </c>
      <c r="X96" s="144">
        <v>0.625</v>
      </c>
      <c r="Y96" s="197" t="s">
        <v>97</v>
      </c>
      <c r="Z96" s="141" t="s">
        <v>97</v>
      </c>
      <c r="AA96" s="197">
        <v>0</v>
      </c>
      <c r="AB96" s="197" t="s">
        <v>97</v>
      </c>
      <c r="AC96" s="144">
        <v>0.625</v>
      </c>
      <c r="AD96" s="197" t="s">
        <v>97</v>
      </c>
      <c r="AE96" s="141">
        <v>0</v>
      </c>
      <c r="AF96" s="197" t="s">
        <v>97</v>
      </c>
      <c r="AG96" s="197">
        <v>0</v>
      </c>
      <c r="AH96" s="197" t="s">
        <v>97</v>
      </c>
      <c r="AI96" s="197">
        <v>0</v>
      </c>
      <c r="AJ96" s="197" t="s">
        <v>97</v>
      </c>
      <c r="AK96" s="197">
        <v>0</v>
      </c>
      <c r="AL96" s="197" t="s">
        <v>97</v>
      </c>
      <c r="AM96" s="197">
        <f t="shared" si="45"/>
        <v>0.625</v>
      </c>
      <c r="AN96" s="197" t="s">
        <v>97</v>
      </c>
      <c r="AO96" s="384" t="s">
        <v>97</v>
      </c>
      <c r="AP96" s="287"/>
      <c r="AQ96" s="287"/>
      <c r="AR96" s="287"/>
      <c r="AS96" s="287"/>
      <c r="AT96" s="287"/>
      <c r="AU96" s="287"/>
      <c r="AV96" s="287"/>
      <c r="AW96" s="287"/>
      <c r="AX96" s="287"/>
      <c r="AY96" s="287"/>
      <c r="AZ96" s="287"/>
      <c r="BA96" s="287"/>
      <c r="BB96" s="287"/>
      <c r="BC96" s="287"/>
      <c r="BD96" s="287"/>
      <c r="BE96" s="287"/>
      <c r="BF96" s="287"/>
      <c r="BG96" s="287"/>
      <c r="BH96" s="287"/>
      <c r="BI96" s="287"/>
      <c r="BJ96" s="287"/>
      <c r="BK96" s="288"/>
      <c r="BL96" s="288"/>
      <c r="BM96" s="288"/>
      <c r="BN96" s="288"/>
      <c r="BO96" s="288"/>
      <c r="BP96" s="288"/>
      <c r="BQ96" s="288"/>
      <c r="BR96" s="288"/>
      <c r="BS96" s="288"/>
      <c r="BT96" s="288"/>
      <c r="BU96" s="288"/>
      <c r="BV96" s="288"/>
      <c r="BW96" s="288"/>
      <c r="BX96" s="288"/>
      <c r="BY96" s="288"/>
      <c r="BZ96" s="288"/>
      <c r="CA96" s="288"/>
      <c r="CB96" s="288"/>
      <c r="CC96" s="288"/>
      <c r="CD96" s="288"/>
    </row>
    <row r="97" spans="1:82" s="291" customFormat="1">
      <c r="A97" s="388" t="s">
        <v>637</v>
      </c>
      <c r="B97" s="386" t="s">
        <v>877</v>
      </c>
      <c r="C97" s="217" t="s">
        <v>1002</v>
      </c>
      <c r="D97" s="497" t="s">
        <v>806</v>
      </c>
      <c r="E97" s="498">
        <v>2020</v>
      </c>
      <c r="F97" s="498">
        <v>2020</v>
      </c>
      <c r="G97" s="198" t="s">
        <v>97</v>
      </c>
      <c r="H97" s="365">
        <v>0.83299999999999996</v>
      </c>
      <c r="I97" s="197" t="s">
        <v>97</v>
      </c>
      <c r="J97" s="197">
        <v>0</v>
      </c>
      <c r="K97" s="504">
        <f t="shared" si="42"/>
        <v>0.83299999999999996</v>
      </c>
      <c r="L97" s="528">
        <v>0</v>
      </c>
      <c r="M97" s="528">
        <v>0</v>
      </c>
      <c r="N97" s="528">
        <v>0</v>
      </c>
      <c r="O97" s="365">
        <v>0.83299999999999996</v>
      </c>
      <c r="P97" s="197" t="s">
        <v>97</v>
      </c>
      <c r="Q97" s="197" t="s">
        <v>97</v>
      </c>
      <c r="R97" s="197" t="s">
        <v>97</v>
      </c>
      <c r="S97" s="197" t="s">
        <v>97</v>
      </c>
      <c r="T97" s="197" t="s">
        <v>97</v>
      </c>
      <c r="U97" s="365">
        <v>0.83299999999999996</v>
      </c>
      <c r="V97" s="365">
        <v>0.83299999999999996</v>
      </c>
      <c r="W97" s="365">
        <v>0.83299999999999996</v>
      </c>
      <c r="X97" s="365">
        <v>0.83299999999999996</v>
      </c>
      <c r="Y97" s="197" t="s">
        <v>97</v>
      </c>
      <c r="Z97" s="141" t="s">
        <v>97</v>
      </c>
      <c r="AA97" s="197">
        <v>0</v>
      </c>
      <c r="AB97" s="197" t="s">
        <v>97</v>
      </c>
      <c r="AC97" s="365">
        <v>0.83299999999999996</v>
      </c>
      <c r="AD97" s="197" t="s">
        <v>97</v>
      </c>
      <c r="AE97" s="529">
        <v>0</v>
      </c>
      <c r="AF97" s="197" t="s">
        <v>97</v>
      </c>
      <c r="AG97" s="528">
        <v>0</v>
      </c>
      <c r="AH97" s="197" t="s">
        <v>97</v>
      </c>
      <c r="AI97" s="528">
        <v>0</v>
      </c>
      <c r="AJ97" s="197" t="s">
        <v>97</v>
      </c>
      <c r="AK97" s="528">
        <v>0</v>
      </c>
      <c r="AL97" s="197" t="s">
        <v>97</v>
      </c>
      <c r="AM97" s="197">
        <f t="shared" si="45"/>
        <v>0.83299999999999996</v>
      </c>
      <c r="AN97" s="197" t="s">
        <v>97</v>
      </c>
      <c r="AO97" s="384" t="s">
        <v>97</v>
      </c>
      <c r="AP97" s="287"/>
      <c r="AQ97" s="287"/>
      <c r="AR97" s="287"/>
      <c r="AS97" s="287"/>
      <c r="AT97" s="287"/>
      <c r="AU97" s="287"/>
      <c r="AV97" s="287"/>
      <c r="AW97" s="287"/>
      <c r="AX97" s="287"/>
      <c r="AY97" s="287"/>
      <c r="AZ97" s="287"/>
      <c r="BA97" s="287"/>
      <c r="BB97" s="287"/>
      <c r="BC97" s="287"/>
      <c r="BD97" s="287"/>
      <c r="BE97" s="287"/>
      <c r="BF97" s="287"/>
      <c r="BG97" s="287"/>
      <c r="BH97" s="287"/>
      <c r="BI97" s="287"/>
      <c r="BJ97" s="287"/>
      <c r="BK97" s="288"/>
      <c r="BL97" s="288"/>
      <c r="BM97" s="288"/>
      <c r="BN97" s="288"/>
      <c r="BO97" s="288"/>
      <c r="BP97" s="288"/>
      <c r="BQ97" s="288"/>
      <c r="BR97" s="288"/>
      <c r="BS97" s="288"/>
      <c r="BT97" s="288"/>
      <c r="BU97" s="288"/>
      <c r="BV97" s="288"/>
      <c r="BW97" s="288"/>
      <c r="BX97" s="288"/>
      <c r="BY97" s="288"/>
      <c r="BZ97" s="288"/>
      <c r="CA97" s="288"/>
      <c r="CB97" s="288"/>
      <c r="CC97" s="288"/>
      <c r="CD97" s="288"/>
    </row>
    <row r="98" spans="1:82" s="289" customFormat="1">
      <c r="A98" s="388" t="s">
        <v>873</v>
      </c>
      <c r="B98" s="239" t="s">
        <v>934</v>
      </c>
      <c r="C98" s="217" t="s">
        <v>1007</v>
      </c>
      <c r="D98" s="497" t="s">
        <v>806</v>
      </c>
      <c r="E98" s="506">
        <v>2021</v>
      </c>
      <c r="F98" s="506">
        <v>2021</v>
      </c>
      <c r="G98" s="198" t="s">
        <v>97</v>
      </c>
      <c r="H98" s="504">
        <v>0.625</v>
      </c>
      <c r="I98" s="197" t="s">
        <v>97</v>
      </c>
      <c r="J98" s="197">
        <v>0</v>
      </c>
      <c r="K98" s="504">
        <f t="shared" si="42"/>
        <v>0.625</v>
      </c>
      <c r="L98" s="528">
        <v>0</v>
      </c>
      <c r="M98" s="528">
        <v>0</v>
      </c>
      <c r="N98" s="528">
        <v>0</v>
      </c>
      <c r="O98" s="504">
        <v>0.625</v>
      </c>
      <c r="P98" s="197" t="s">
        <v>97</v>
      </c>
      <c r="Q98" s="197" t="s">
        <v>97</v>
      </c>
      <c r="R98" s="197" t="s">
        <v>97</v>
      </c>
      <c r="S98" s="197" t="s">
        <v>97</v>
      </c>
      <c r="T98" s="197" t="s">
        <v>97</v>
      </c>
      <c r="U98" s="504">
        <v>0.625</v>
      </c>
      <c r="V98" s="504">
        <v>0.625</v>
      </c>
      <c r="W98" s="504">
        <v>0.625</v>
      </c>
      <c r="X98" s="504">
        <v>0.625</v>
      </c>
      <c r="Y98" s="197" t="s">
        <v>97</v>
      </c>
      <c r="Z98" s="141" t="s">
        <v>97</v>
      </c>
      <c r="AA98" s="197">
        <v>0</v>
      </c>
      <c r="AB98" s="197" t="s">
        <v>97</v>
      </c>
      <c r="AC98" s="515">
        <v>0</v>
      </c>
      <c r="AD98" s="197" t="s">
        <v>97</v>
      </c>
      <c r="AE98" s="504">
        <v>0.625</v>
      </c>
      <c r="AF98" s="197" t="s">
        <v>97</v>
      </c>
      <c r="AG98" s="515">
        <v>0</v>
      </c>
      <c r="AH98" s="197" t="s">
        <v>97</v>
      </c>
      <c r="AI98" s="515">
        <v>0</v>
      </c>
      <c r="AJ98" s="197" t="s">
        <v>97</v>
      </c>
      <c r="AK98" s="515">
        <v>0</v>
      </c>
      <c r="AL98" s="197" t="s">
        <v>97</v>
      </c>
      <c r="AM98" s="197">
        <f t="shared" si="45"/>
        <v>0.625</v>
      </c>
      <c r="AN98" s="197" t="s">
        <v>97</v>
      </c>
      <c r="AO98" s="384" t="s">
        <v>97</v>
      </c>
    </row>
    <row r="99" spans="1:82" s="289" customFormat="1">
      <c r="A99" s="231" t="s">
        <v>874</v>
      </c>
      <c r="B99" s="239" t="s">
        <v>937</v>
      </c>
      <c r="C99" s="217" t="s">
        <v>1008</v>
      </c>
      <c r="D99" s="389" t="s">
        <v>806</v>
      </c>
      <c r="E99" s="506">
        <v>2021</v>
      </c>
      <c r="F99" s="506">
        <v>2021</v>
      </c>
      <c r="G99" s="198" t="s">
        <v>97</v>
      </c>
      <c r="H99" s="504">
        <v>2.9830000000000001</v>
      </c>
      <c r="I99" s="197" t="s">
        <v>97</v>
      </c>
      <c r="J99" s="197">
        <v>0</v>
      </c>
      <c r="K99" s="504">
        <f t="shared" si="42"/>
        <v>2.9830000000000001</v>
      </c>
      <c r="L99" s="528">
        <v>0</v>
      </c>
      <c r="M99" s="528">
        <v>0</v>
      </c>
      <c r="N99" s="528">
        <v>0</v>
      </c>
      <c r="O99" s="504">
        <v>2.9830000000000001</v>
      </c>
      <c r="P99" s="197" t="s">
        <v>97</v>
      </c>
      <c r="Q99" s="197" t="s">
        <v>97</v>
      </c>
      <c r="R99" s="197" t="s">
        <v>97</v>
      </c>
      <c r="S99" s="197" t="s">
        <v>97</v>
      </c>
      <c r="T99" s="197" t="s">
        <v>97</v>
      </c>
      <c r="U99" s="504">
        <v>2.9830000000000001</v>
      </c>
      <c r="V99" s="504">
        <v>2.9830000000000001</v>
      </c>
      <c r="W99" s="504">
        <v>2.9830000000000001</v>
      </c>
      <c r="X99" s="504">
        <v>2.9830000000000001</v>
      </c>
      <c r="Y99" s="197" t="s">
        <v>97</v>
      </c>
      <c r="Z99" s="141" t="s">
        <v>97</v>
      </c>
      <c r="AA99" s="197">
        <v>0</v>
      </c>
      <c r="AB99" s="197" t="s">
        <v>97</v>
      </c>
      <c r="AC99" s="515">
        <v>0</v>
      </c>
      <c r="AD99" s="197" t="s">
        <v>97</v>
      </c>
      <c r="AE99" s="515">
        <v>2.9824999999999999</v>
      </c>
      <c r="AF99" s="197" t="s">
        <v>97</v>
      </c>
      <c r="AG99" s="515">
        <v>0</v>
      </c>
      <c r="AH99" s="197" t="s">
        <v>97</v>
      </c>
      <c r="AI99" s="515">
        <v>0</v>
      </c>
      <c r="AJ99" s="197" t="s">
        <v>97</v>
      </c>
      <c r="AK99" s="515">
        <v>0</v>
      </c>
      <c r="AL99" s="197" t="s">
        <v>97</v>
      </c>
      <c r="AM99" s="197">
        <f t="shared" si="45"/>
        <v>2.9824999999999999</v>
      </c>
      <c r="AN99" s="197" t="s">
        <v>97</v>
      </c>
      <c r="AO99" s="384" t="s">
        <v>97</v>
      </c>
    </row>
    <row r="100" spans="1:82">
      <c r="A100" s="231" t="s">
        <v>878</v>
      </c>
      <c r="B100" s="239" t="s">
        <v>934</v>
      </c>
      <c r="C100" s="217" t="s">
        <v>1013</v>
      </c>
      <c r="D100" s="389" t="s">
        <v>806</v>
      </c>
      <c r="E100" s="507">
        <v>2022</v>
      </c>
      <c r="F100" s="507">
        <v>2022</v>
      </c>
      <c r="G100" s="198" t="s">
        <v>97</v>
      </c>
      <c r="H100" s="515">
        <v>1.25</v>
      </c>
      <c r="I100" s="197" t="s">
        <v>97</v>
      </c>
      <c r="J100" s="197">
        <v>0</v>
      </c>
      <c r="K100" s="515">
        <f t="shared" si="42"/>
        <v>1.25</v>
      </c>
      <c r="L100" s="528">
        <v>0</v>
      </c>
      <c r="M100" s="528">
        <v>0</v>
      </c>
      <c r="N100" s="528">
        <v>0</v>
      </c>
      <c r="O100" s="515">
        <v>1.25</v>
      </c>
      <c r="P100" s="197" t="s">
        <v>97</v>
      </c>
      <c r="Q100" s="197" t="s">
        <v>97</v>
      </c>
      <c r="R100" s="197" t="s">
        <v>97</v>
      </c>
      <c r="S100" s="197" t="s">
        <v>97</v>
      </c>
      <c r="T100" s="197" t="s">
        <v>97</v>
      </c>
      <c r="U100" s="515">
        <v>1.25</v>
      </c>
      <c r="V100" s="515">
        <v>1.25</v>
      </c>
      <c r="W100" s="515">
        <v>1.25</v>
      </c>
      <c r="X100" s="515">
        <v>1.25</v>
      </c>
      <c r="Y100" s="197" t="s">
        <v>97</v>
      </c>
      <c r="Z100" s="141" t="s">
        <v>97</v>
      </c>
      <c r="AA100" s="197">
        <v>0</v>
      </c>
      <c r="AB100" s="197" t="s">
        <v>97</v>
      </c>
      <c r="AC100" s="515">
        <v>0</v>
      </c>
      <c r="AD100" s="197" t="s">
        <v>97</v>
      </c>
      <c r="AE100" s="515">
        <v>0</v>
      </c>
      <c r="AF100" s="197" t="s">
        <v>97</v>
      </c>
      <c r="AG100" s="515">
        <v>1.25</v>
      </c>
      <c r="AH100" s="197" t="s">
        <v>97</v>
      </c>
      <c r="AI100" s="515">
        <v>0</v>
      </c>
      <c r="AJ100" s="197" t="s">
        <v>97</v>
      </c>
      <c r="AK100" s="515">
        <v>0</v>
      </c>
      <c r="AL100" s="197" t="s">
        <v>97</v>
      </c>
      <c r="AM100" s="197">
        <f t="shared" si="45"/>
        <v>1.25</v>
      </c>
      <c r="AN100" s="197" t="s">
        <v>97</v>
      </c>
      <c r="AO100" s="384" t="s">
        <v>97</v>
      </c>
    </row>
    <row r="101" spans="1:82">
      <c r="A101" s="231" t="s">
        <v>879</v>
      </c>
      <c r="B101" s="239" t="s">
        <v>935</v>
      </c>
      <c r="C101" s="217" t="s">
        <v>1024</v>
      </c>
      <c r="D101" s="389" t="s">
        <v>806</v>
      </c>
      <c r="E101" s="507">
        <v>2024</v>
      </c>
      <c r="F101" s="507">
        <v>2024</v>
      </c>
      <c r="G101" s="198" t="s">
        <v>97</v>
      </c>
      <c r="H101" s="504">
        <v>0.91300000000000003</v>
      </c>
      <c r="I101" s="197" t="s">
        <v>97</v>
      </c>
      <c r="J101" s="197">
        <v>0</v>
      </c>
      <c r="K101" s="504">
        <f>L101+M101+N101+O101</f>
        <v>0.91300000000000003</v>
      </c>
      <c r="L101" s="326">
        <v>0</v>
      </c>
      <c r="M101" s="326">
        <v>0</v>
      </c>
      <c r="N101" s="326">
        <v>0</v>
      </c>
      <c r="O101" s="504">
        <v>0.91300000000000003</v>
      </c>
      <c r="P101" s="197" t="s">
        <v>97</v>
      </c>
      <c r="Q101" s="197" t="s">
        <v>97</v>
      </c>
      <c r="R101" s="197" t="s">
        <v>97</v>
      </c>
      <c r="S101" s="197" t="s">
        <v>97</v>
      </c>
      <c r="T101" s="197" t="s">
        <v>97</v>
      </c>
      <c r="U101" s="504">
        <v>0.91300000000000003</v>
      </c>
      <c r="V101" s="504">
        <v>0.91300000000000003</v>
      </c>
      <c r="W101" s="504">
        <v>0.91300000000000003</v>
      </c>
      <c r="X101" s="504">
        <v>0.91300000000000003</v>
      </c>
      <c r="Y101" s="197" t="s">
        <v>97</v>
      </c>
      <c r="Z101" s="141" t="s">
        <v>97</v>
      </c>
      <c r="AA101" s="197">
        <v>0</v>
      </c>
      <c r="AB101" s="197" t="s">
        <v>97</v>
      </c>
      <c r="AC101" s="515">
        <v>0</v>
      </c>
      <c r="AD101" s="197" t="s">
        <v>97</v>
      </c>
      <c r="AE101" s="515">
        <v>0</v>
      </c>
      <c r="AF101" s="197" t="s">
        <v>97</v>
      </c>
      <c r="AG101" s="515">
        <v>0</v>
      </c>
      <c r="AH101" s="197" t="s">
        <v>97</v>
      </c>
      <c r="AI101" s="515">
        <v>0</v>
      </c>
      <c r="AJ101" s="197" t="s">
        <v>97</v>
      </c>
      <c r="AK101" s="504">
        <v>0.91300000000000003</v>
      </c>
      <c r="AL101" s="197" t="s">
        <v>97</v>
      </c>
      <c r="AM101" s="197">
        <f t="shared" si="45"/>
        <v>0.91300000000000003</v>
      </c>
      <c r="AN101" s="383" t="s">
        <v>97</v>
      </c>
      <c r="AO101" s="216" t="s">
        <v>97</v>
      </c>
    </row>
    <row r="121" spans="10:10">
      <c r="J121" s="322"/>
    </row>
  </sheetData>
  <sheetProtection selectLockedCells="1" selectUnlockedCells="1"/>
  <mergeCells count="33">
    <mergeCell ref="AO15:AO16"/>
    <mergeCell ref="AN15:AN16"/>
    <mergeCell ref="AM15:AM16"/>
    <mergeCell ref="AK15:AL15"/>
    <mergeCell ref="AC14:AL14"/>
    <mergeCell ref="H14:I15"/>
    <mergeCell ref="A14:A16"/>
    <mergeCell ref="C14:C16"/>
    <mergeCell ref="A13:AH13"/>
    <mergeCell ref="W15:X15"/>
    <mergeCell ref="B14:B16"/>
    <mergeCell ref="AC15:AD15"/>
    <mergeCell ref="D14:D16"/>
    <mergeCell ref="F14:G15"/>
    <mergeCell ref="AE15:AF15"/>
    <mergeCell ref="U15:V15"/>
    <mergeCell ref="Y15:Z15"/>
    <mergeCell ref="A4:AI4"/>
    <mergeCell ref="A6:AI6"/>
    <mergeCell ref="A7:AI7"/>
    <mergeCell ref="A9:AI9"/>
    <mergeCell ref="K15:O15"/>
    <mergeCell ref="P15:T15"/>
    <mergeCell ref="K14:T14"/>
    <mergeCell ref="E14:E16"/>
    <mergeCell ref="AG15:AH15"/>
    <mergeCell ref="J14:J16"/>
    <mergeCell ref="A11:BA11"/>
    <mergeCell ref="AM14:AO14"/>
    <mergeCell ref="AI15:AJ15"/>
    <mergeCell ref="A12:AI12"/>
    <mergeCell ref="U14:Z14"/>
    <mergeCell ref="AA14:AB15"/>
  </mergeCells>
  <pageMargins left="0" right="0" top="0" bottom="0" header="0.51181102362204722" footer="0.51181102362204722"/>
  <pageSetup paperSize="8" scale="38"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IF104"/>
  <sheetViews>
    <sheetView topLeftCell="AH55" zoomScale="60" zoomScaleNormal="60" zoomScaleSheetLayoutView="80" workbookViewId="0">
      <selection activeCell="AX24" sqref="AX24"/>
    </sheetView>
  </sheetViews>
  <sheetFormatPr defaultColWidth="9.375" defaultRowHeight="15.75"/>
  <cols>
    <col min="1" max="1" width="9.75" style="600" customWidth="1"/>
    <col min="2" max="2" width="69.625" style="600" customWidth="1"/>
    <col min="3" max="3" width="15.375" style="600" customWidth="1"/>
    <col min="4" max="4" width="11.75" style="600" customWidth="1"/>
    <col min="5" max="5" width="14.25" style="600" customWidth="1"/>
    <col min="6" max="6" width="14" style="600" customWidth="1"/>
    <col min="7" max="7" width="8.75" style="600" customWidth="1"/>
    <col min="8" max="9" width="6" style="600" customWidth="1"/>
    <col min="10" max="10" width="8.625" style="600" customWidth="1"/>
    <col min="11" max="12" width="6" style="600" customWidth="1"/>
    <col min="13" max="13" width="10.5" style="600" customWidth="1"/>
    <col min="14" max="14" width="8.75" style="600" customWidth="1"/>
    <col min="15" max="19" width="6" style="600" customWidth="1"/>
    <col min="20" max="20" width="11.125" style="600" customWidth="1"/>
    <col min="21" max="21" width="8" style="600" customWidth="1"/>
    <col min="22" max="23" width="6.25" style="600" customWidth="1"/>
    <col min="24" max="24" width="7.625" style="600" customWidth="1"/>
    <col min="25" max="25" width="6.25" style="600" customWidth="1"/>
    <col min="26" max="26" width="7.75" style="600" customWidth="1"/>
    <col min="27" max="27" width="10.125" style="600" customWidth="1"/>
    <col min="28" max="28" width="7.375" style="600" customWidth="1"/>
    <col min="29" max="32" width="6.25" style="600" customWidth="1"/>
    <col min="33" max="33" width="9" style="600" customWidth="1"/>
    <col min="34" max="35" width="10.625" style="600" customWidth="1"/>
    <col min="36" max="40" width="8" style="600" customWidth="1"/>
    <col min="41" max="41" width="10.625" style="600" customWidth="1"/>
    <col min="42" max="47" width="6.25" style="600" customWidth="1"/>
    <col min="48" max="48" width="11.125" style="600" customWidth="1"/>
    <col min="49" max="49" width="9.75" style="600" customWidth="1"/>
    <col min="50" max="50" width="9.25" style="600" customWidth="1"/>
    <col min="51" max="51" width="6.25" style="600" customWidth="1"/>
    <col min="52" max="52" width="8.75" style="600" customWidth="1"/>
    <col min="53" max="53" width="6.25" style="600" customWidth="1"/>
    <col min="54" max="54" width="7.25" style="600" customWidth="1"/>
    <col min="55" max="55" width="8.25" style="600" customWidth="1"/>
    <col min="56" max="61" width="6.625" style="600" customWidth="1"/>
    <col min="62" max="62" width="9.875" style="600" customWidth="1"/>
    <col min="63" max="63" width="11.125" style="600" customWidth="1"/>
    <col min="64" max="64" width="6.75" style="600" customWidth="1"/>
    <col min="65" max="65" width="7.625" style="600" customWidth="1"/>
    <col min="66" max="66" width="10.75" style="600" customWidth="1"/>
    <col min="67" max="67" width="7.5" style="600" customWidth="1"/>
    <col min="68" max="68" width="7.875" style="600" customWidth="1"/>
    <col min="69" max="69" width="9" style="600" customWidth="1"/>
    <col min="70" max="75" width="5.625" style="600" customWidth="1"/>
    <col min="76" max="76" width="9.375" style="76"/>
    <col min="77" max="77" width="9.75" style="604" customWidth="1"/>
    <col min="78" max="82" width="7.875" style="604" customWidth="1"/>
    <col min="83" max="84" width="5.875" style="600" customWidth="1"/>
    <col min="85" max="85" width="5.875" style="274" customWidth="1"/>
    <col min="86" max="89" width="5.875" style="600" customWidth="1"/>
    <col min="90" max="92" width="9.375" style="604"/>
    <col min="93" max="93" width="7.875" style="601" customWidth="1"/>
    <col min="94" max="94" width="7.75" style="601" customWidth="1"/>
    <col min="95" max="95" width="8.125" style="601" customWidth="1"/>
    <col min="96" max="96" width="8.875" style="601" customWidth="1"/>
    <col min="97" max="97" width="8.125" style="601" customWidth="1"/>
    <col min="98" max="103" width="6.625" style="601" customWidth="1"/>
    <col min="104" max="104" width="14.125" style="604" customWidth="1"/>
    <col min="105" max="142" width="9.375" style="599"/>
    <col min="143" max="143" width="9.375" style="76"/>
    <col min="144" max="16384" width="9.375" style="599"/>
  </cols>
  <sheetData>
    <row r="1" spans="1:240" ht="18.75">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G1" s="470"/>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O1" s="274"/>
      <c r="BP1" s="274"/>
      <c r="BQ1" s="274"/>
      <c r="BR1" s="274"/>
      <c r="BS1" s="274"/>
      <c r="BT1" s="274"/>
      <c r="BU1" s="274"/>
      <c r="BV1" s="274"/>
      <c r="BW1" s="274"/>
      <c r="BY1" s="862"/>
      <c r="BZ1" s="862"/>
      <c r="CA1" s="862"/>
      <c r="CB1" s="862"/>
      <c r="CC1" s="862"/>
      <c r="CD1" s="862"/>
      <c r="CE1" s="274"/>
      <c r="CF1" s="274"/>
      <c r="CH1" s="274"/>
      <c r="CI1" s="274"/>
      <c r="CJ1" s="274"/>
      <c r="CK1" s="274"/>
      <c r="CL1" s="862"/>
      <c r="CM1" s="862"/>
      <c r="CN1" s="862"/>
      <c r="CO1" s="737"/>
      <c r="CP1" s="737"/>
      <c r="CQ1" s="737"/>
      <c r="CR1" s="737"/>
      <c r="CS1" s="737"/>
      <c r="CT1" s="737"/>
      <c r="CU1" s="737"/>
      <c r="CV1" s="737"/>
      <c r="CW1" s="737"/>
      <c r="CX1" s="737"/>
      <c r="CY1" s="737"/>
      <c r="CZ1" s="746" t="s">
        <v>251</v>
      </c>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row>
    <row r="2" spans="1:240" ht="18.75">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G2" s="462"/>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O2" s="274"/>
      <c r="BP2" s="274"/>
      <c r="BQ2" s="274"/>
      <c r="BR2" s="274"/>
      <c r="BS2" s="274"/>
      <c r="BT2" s="274"/>
      <c r="BU2" s="274"/>
      <c r="BV2" s="274"/>
      <c r="BW2" s="274"/>
      <c r="BY2" s="862"/>
      <c r="BZ2" s="862"/>
      <c r="CA2" s="862"/>
      <c r="CB2" s="862"/>
      <c r="CC2" s="862"/>
      <c r="CD2" s="862"/>
      <c r="CE2" s="274"/>
      <c r="CF2" s="274"/>
      <c r="CH2" s="274"/>
      <c r="CI2" s="274"/>
      <c r="CJ2" s="274"/>
      <c r="CK2" s="274"/>
      <c r="CL2" s="862"/>
      <c r="CM2" s="862"/>
      <c r="CN2" s="862"/>
      <c r="CO2" s="737"/>
      <c r="CP2" s="737"/>
      <c r="CQ2" s="737"/>
      <c r="CR2" s="737"/>
      <c r="CS2" s="737"/>
      <c r="CT2" s="737"/>
      <c r="CU2" s="737"/>
      <c r="CV2" s="737"/>
      <c r="CW2" s="737"/>
      <c r="CX2" s="737"/>
      <c r="CY2" s="737"/>
      <c r="CZ2" s="746" t="s">
        <v>1</v>
      </c>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0" ht="18.75">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G3" s="462"/>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O3" s="274"/>
      <c r="BP3" s="274"/>
      <c r="BQ3" s="274"/>
      <c r="BR3" s="274"/>
      <c r="BS3" s="274"/>
      <c r="BT3" s="274"/>
      <c r="BU3" s="274"/>
      <c r="BV3" s="274"/>
      <c r="BW3" s="274"/>
      <c r="BY3" s="862"/>
      <c r="BZ3" s="862"/>
      <c r="CA3" s="862"/>
      <c r="CB3" s="862"/>
      <c r="CC3" s="862"/>
      <c r="CD3" s="862"/>
      <c r="CE3" s="274"/>
      <c r="CF3" s="274"/>
      <c r="CH3" s="274"/>
      <c r="CI3" s="274"/>
      <c r="CJ3" s="274"/>
      <c r="CK3" s="274"/>
      <c r="CL3" s="862"/>
      <c r="CM3" s="862"/>
      <c r="CN3" s="862"/>
      <c r="CO3" s="737"/>
      <c r="CP3" s="737"/>
      <c r="CQ3" s="737"/>
      <c r="CR3" s="737"/>
      <c r="CS3" s="737"/>
      <c r="CT3" s="737"/>
      <c r="CU3" s="737"/>
      <c r="CV3" s="737"/>
      <c r="CW3" s="737"/>
      <c r="CX3" s="737"/>
      <c r="CY3" s="737"/>
      <c r="CZ3" s="746" t="s">
        <v>2</v>
      </c>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row>
    <row r="4" spans="1:240">
      <c r="A4" s="1022" t="s">
        <v>252</v>
      </c>
      <c r="B4" s="1022"/>
      <c r="C4" s="1022"/>
      <c r="D4" s="1022"/>
      <c r="E4" s="1022"/>
      <c r="F4" s="1022"/>
      <c r="G4" s="1022"/>
      <c r="H4" s="1022"/>
      <c r="I4" s="1022"/>
      <c r="J4" s="1022"/>
      <c r="K4" s="1022"/>
      <c r="L4" s="1022"/>
      <c r="M4" s="1022"/>
      <c r="N4" s="1022"/>
      <c r="O4" s="1022"/>
      <c r="P4" s="1022"/>
      <c r="Q4" s="1022"/>
      <c r="R4" s="1022"/>
      <c r="S4" s="1022"/>
      <c r="T4" s="1022"/>
      <c r="U4" s="1022"/>
      <c r="V4" s="1022"/>
      <c r="W4" s="1022"/>
      <c r="X4" s="1022"/>
      <c r="Y4" s="1022"/>
      <c r="Z4" s="1022"/>
      <c r="AA4" s="1022"/>
      <c r="AB4" s="1022"/>
      <c r="AC4" s="1022"/>
      <c r="AD4" s="1022"/>
      <c r="AE4" s="1022"/>
      <c r="AF4" s="1022"/>
      <c r="AG4" s="1022"/>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O4" s="274"/>
      <c r="BP4" s="274"/>
      <c r="BQ4" s="274"/>
      <c r="BR4" s="274"/>
      <c r="BS4" s="274"/>
      <c r="BT4" s="274"/>
      <c r="BU4" s="274"/>
      <c r="BV4" s="274"/>
      <c r="BW4" s="274"/>
      <c r="BY4" s="862"/>
      <c r="BZ4" s="862"/>
      <c r="CA4" s="862"/>
      <c r="CB4" s="862"/>
      <c r="CC4" s="862"/>
      <c r="CD4" s="862"/>
      <c r="CE4" s="274"/>
      <c r="CF4" s="274"/>
      <c r="CH4" s="274"/>
      <c r="CI4" s="274"/>
      <c r="CJ4" s="274"/>
      <c r="CK4" s="274"/>
      <c r="CL4" s="862"/>
      <c r="CM4" s="862"/>
      <c r="CN4" s="862"/>
      <c r="CO4" s="737"/>
      <c r="CP4" s="737"/>
      <c r="CQ4" s="737"/>
      <c r="CR4" s="737"/>
      <c r="CS4" s="737"/>
      <c r="CT4" s="737"/>
      <c r="CU4" s="737"/>
      <c r="CV4" s="737"/>
      <c r="CW4" s="737"/>
      <c r="CX4" s="737"/>
      <c r="CY4" s="737"/>
      <c r="CZ4" s="862"/>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row>
    <row r="5" spans="1:240">
      <c r="A5" s="1023"/>
      <c r="B5" s="1023"/>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745"/>
      <c r="AI5" s="745"/>
      <c r="AJ5" s="745"/>
      <c r="AK5" s="745"/>
      <c r="AL5" s="745"/>
      <c r="AM5" s="745"/>
      <c r="AN5" s="745"/>
      <c r="AO5" s="745"/>
      <c r="AP5" s="745"/>
      <c r="AQ5" s="745"/>
      <c r="AR5" s="745"/>
      <c r="AS5" s="745"/>
      <c r="AT5" s="745"/>
      <c r="AU5" s="745"/>
      <c r="AV5" s="745"/>
      <c r="AW5" s="745"/>
      <c r="AX5" s="745"/>
      <c r="AY5" s="745"/>
      <c r="AZ5" s="745"/>
      <c r="BA5" s="745"/>
      <c r="BB5" s="745"/>
      <c r="BC5" s="745"/>
      <c r="BD5" s="745"/>
      <c r="BE5" s="745"/>
      <c r="BF5" s="745"/>
      <c r="BG5" s="745"/>
      <c r="BH5" s="745"/>
      <c r="BI5" s="745"/>
      <c r="BJ5" s="274"/>
      <c r="BK5" s="274"/>
      <c r="BL5" s="274"/>
      <c r="BM5" s="274"/>
      <c r="BO5" s="274"/>
      <c r="BP5" s="274"/>
      <c r="BQ5" s="274"/>
      <c r="BR5" s="274"/>
      <c r="BS5" s="274"/>
      <c r="BT5" s="274"/>
      <c r="BU5" s="274"/>
      <c r="BV5" s="274"/>
      <c r="BW5" s="274"/>
      <c r="BY5" s="862"/>
      <c r="BZ5" s="862"/>
      <c r="CA5" s="862"/>
      <c r="CB5" s="862"/>
      <c r="CC5" s="862"/>
      <c r="CD5" s="862"/>
      <c r="CE5" s="274"/>
      <c r="CF5" s="274"/>
      <c r="CH5" s="274"/>
      <c r="CI5" s="274"/>
      <c r="CJ5" s="274"/>
      <c r="CK5" s="274"/>
      <c r="CL5" s="862"/>
      <c r="CM5" s="862"/>
      <c r="CN5" s="862"/>
      <c r="CO5" s="737"/>
      <c r="CP5" s="737"/>
      <c r="CQ5" s="737"/>
      <c r="CR5" s="737"/>
      <c r="CS5" s="737"/>
      <c r="CT5" s="737"/>
      <c r="CU5" s="737"/>
      <c r="CV5" s="737"/>
      <c r="CW5" s="737"/>
      <c r="CX5" s="737"/>
      <c r="CY5" s="737"/>
      <c r="CZ5" s="862"/>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row>
    <row r="6" spans="1:240" ht="18.75">
      <c r="A6" s="1024" t="s">
        <v>642</v>
      </c>
      <c r="B6" s="1025"/>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c r="AE6" s="1025"/>
      <c r="AF6" s="1025"/>
      <c r="AG6" s="1025"/>
      <c r="AH6" s="744"/>
      <c r="AI6" s="744"/>
      <c r="AJ6" s="744"/>
      <c r="AK6" s="744"/>
      <c r="AL6" s="744"/>
      <c r="AM6" s="744"/>
      <c r="AN6" s="744"/>
      <c r="AO6" s="744"/>
      <c r="AP6" s="744"/>
      <c r="AQ6" s="744"/>
      <c r="AR6" s="744"/>
      <c r="AS6" s="744"/>
      <c r="AT6" s="744"/>
      <c r="AU6" s="744"/>
      <c r="AV6" s="744"/>
      <c r="AW6" s="744"/>
      <c r="AX6" s="744"/>
      <c r="AY6" s="744"/>
      <c r="AZ6" s="744"/>
      <c r="BA6" s="744"/>
      <c r="BB6" s="744"/>
      <c r="BC6" s="744"/>
      <c r="BD6" s="744"/>
      <c r="BE6" s="744"/>
      <c r="BF6" s="744"/>
      <c r="BG6" s="744"/>
      <c r="BH6" s="744"/>
      <c r="BI6" s="744"/>
      <c r="BJ6" s="744"/>
      <c r="BK6" s="274"/>
      <c r="BL6" s="274"/>
      <c r="BM6" s="274"/>
      <c r="BO6" s="274"/>
      <c r="BP6" s="274"/>
      <c r="BQ6" s="274"/>
      <c r="BR6" s="274"/>
      <c r="BS6" s="274"/>
      <c r="BT6" s="274"/>
      <c r="BU6" s="274"/>
      <c r="BV6" s="274"/>
      <c r="BW6" s="274"/>
      <c r="BY6" s="862"/>
      <c r="BZ6" s="862"/>
      <c r="CA6" s="862"/>
      <c r="CB6" s="862"/>
      <c r="CC6" s="862"/>
      <c r="CD6" s="862"/>
      <c r="CE6" s="274"/>
      <c r="CF6" s="274"/>
      <c r="CH6" s="274"/>
      <c r="CI6" s="274"/>
      <c r="CJ6" s="274"/>
      <c r="CK6" s="274"/>
      <c r="CL6" s="862"/>
      <c r="CM6" s="862"/>
      <c r="CN6" s="862"/>
      <c r="CO6" s="737"/>
      <c r="CP6" s="737"/>
      <c r="CQ6" s="737"/>
      <c r="CR6" s="737"/>
      <c r="CS6" s="737"/>
      <c r="CT6" s="737"/>
      <c r="CU6" s="737"/>
      <c r="CV6" s="737"/>
      <c r="CW6" s="737"/>
      <c r="CX6" s="737"/>
      <c r="CY6" s="737"/>
      <c r="CZ6" s="862"/>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row>
    <row r="7" spans="1:240">
      <c r="A7" s="1026" t="s">
        <v>4</v>
      </c>
      <c r="B7" s="1026"/>
      <c r="C7" s="1026"/>
      <c r="D7" s="1026"/>
      <c r="E7" s="1026"/>
      <c r="F7" s="1026"/>
      <c r="G7" s="1026"/>
      <c r="H7" s="1026"/>
      <c r="I7" s="1026"/>
      <c r="J7" s="1026"/>
      <c r="K7" s="1026"/>
      <c r="L7" s="1026"/>
      <c r="M7" s="1026"/>
      <c r="N7" s="1026"/>
      <c r="O7" s="1026"/>
      <c r="P7" s="1026"/>
      <c r="Q7" s="1026"/>
      <c r="R7" s="1026"/>
      <c r="S7" s="1026"/>
      <c r="T7" s="1026"/>
      <c r="U7" s="1026"/>
      <c r="V7" s="1026"/>
      <c r="W7" s="1026"/>
      <c r="X7" s="1026"/>
      <c r="Y7" s="1026"/>
      <c r="Z7" s="1026"/>
      <c r="AA7" s="1026"/>
      <c r="AB7" s="1026"/>
      <c r="AC7" s="1026"/>
      <c r="AD7" s="1026"/>
      <c r="AE7" s="1026"/>
      <c r="AF7" s="1026"/>
      <c r="AG7" s="1026"/>
      <c r="AH7" s="743"/>
      <c r="AI7" s="743"/>
      <c r="AJ7" s="743"/>
      <c r="AK7" s="743"/>
      <c r="AL7" s="743"/>
      <c r="AM7" s="743"/>
      <c r="AN7" s="743"/>
      <c r="AO7" s="743"/>
      <c r="AP7" s="743"/>
      <c r="AQ7" s="743"/>
      <c r="AR7" s="743"/>
      <c r="AS7" s="743"/>
      <c r="AT7" s="743"/>
      <c r="AU7" s="743"/>
      <c r="AV7" s="743"/>
      <c r="AW7" s="743"/>
      <c r="AX7" s="743"/>
      <c r="AY7" s="743"/>
      <c r="AZ7" s="743"/>
      <c r="BA7" s="743"/>
      <c r="BB7" s="743"/>
      <c r="BC7" s="743"/>
      <c r="BD7" s="743"/>
      <c r="BE7" s="743"/>
      <c r="BF7" s="743"/>
      <c r="BG7" s="743"/>
      <c r="BH7" s="743"/>
      <c r="BI7" s="743"/>
      <c r="BJ7" s="274"/>
      <c r="BK7" s="274"/>
      <c r="BL7" s="274"/>
      <c r="BM7" s="274"/>
      <c r="BO7" s="274"/>
      <c r="BP7" s="274"/>
      <c r="BQ7" s="274"/>
      <c r="BR7" s="274"/>
      <c r="BS7" s="274"/>
      <c r="BT7" s="274"/>
      <c r="BU7" s="274"/>
      <c r="BV7" s="274"/>
      <c r="BW7" s="274"/>
      <c r="BY7" s="862"/>
      <c r="BZ7" s="862"/>
      <c r="CA7" s="862"/>
      <c r="CB7" s="862"/>
      <c r="CC7" s="862"/>
      <c r="CD7" s="862"/>
      <c r="CE7" s="274"/>
      <c r="CF7" s="274"/>
      <c r="CH7" s="274"/>
      <c r="CI7" s="274"/>
      <c r="CJ7" s="274"/>
      <c r="CK7" s="274"/>
      <c r="CL7" s="862"/>
      <c r="CM7" s="862"/>
      <c r="CN7" s="862"/>
      <c r="CO7" s="737"/>
      <c r="CP7" s="737"/>
      <c r="CQ7" s="737"/>
      <c r="CR7" s="737"/>
      <c r="CS7" s="737"/>
      <c r="CT7" s="737"/>
      <c r="CU7" s="737"/>
      <c r="CV7" s="737"/>
      <c r="CW7" s="737"/>
      <c r="CX7" s="737"/>
      <c r="CY7" s="737"/>
      <c r="CZ7" s="862"/>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row>
    <row r="8" spans="1:240">
      <c r="A8" s="1026"/>
      <c r="B8" s="1026"/>
      <c r="C8" s="1026"/>
      <c r="D8" s="1026"/>
      <c r="E8" s="1026"/>
      <c r="F8" s="1026"/>
      <c r="G8" s="1026"/>
      <c r="H8" s="1026"/>
      <c r="I8" s="1026"/>
      <c r="J8" s="1026"/>
      <c r="K8" s="1026"/>
      <c r="L8" s="1026"/>
      <c r="M8" s="1026"/>
      <c r="N8" s="1026"/>
      <c r="O8" s="1026"/>
      <c r="P8" s="1026"/>
      <c r="Q8" s="1026"/>
      <c r="R8" s="1026"/>
      <c r="S8" s="1026"/>
      <c r="T8" s="1026"/>
      <c r="U8" s="1026"/>
      <c r="V8" s="1026"/>
      <c r="W8" s="1026"/>
      <c r="X8" s="1026"/>
      <c r="Y8" s="1026"/>
      <c r="Z8" s="1026"/>
      <c r="AA8" s="1026"/>
      <c r="AB8" s="1026"/>
      <c r="AC8" s="1026"/>
      <c r="AD8" s="1026"/>
      <c r="AE8" s="1026"/>
      <c r="AF8" s="1026"/>
      <c r="AG8" s="1026"/>
      <c r="AH8" s="742"/>
      <c r="AI8" s="742"/>
      <c r="AJ8" s="742"/>
      <c r="AK8" s="742"/>
      <c r="AL8" s="742"/>
      <c r="AM8" s="742"/>
      <c r="AN8" s="742"/>
      <c r="AO8" s="742"/>
      <c r="AP8" s="742"/>
      <c r="AQ8" s="742"/>
      <c r="AR8" s="742"/>
      <c r="AS8" s="742"/>
      <c r="AT8" s="742"/>
      <c r="AU8" s="742"/>
      <c r="AV8" s="742"/>
      <c r="AW8" s="742"/>
      <c r="AX8" s="742"/>
      <c r="AY8" s="742"/>
      <c r="AZ8" s="742"/>
      <c r="BA8" s="742"/>
      <c r="BB8" s="742"/>
      <c r="BC8" s="742"/>
      <c r="BD8" s="742"/>
      <c r="BE8" s="742"/>
      <c r="BF8" s="742"/>
      <c r="BG8" s="742"/>
      <c r="BH8" s="742"/>
      <c r="BI8" s="742"/>
      <c r="BJ8" s="274"/>
      <c r="BK8" s="274"/>
      <c r="BL8" s="274"/>
      <c r="BM8" s="274"/>
      <c r="BO8" s="274"/>
      <c r="BP8" s="274"/>
      <c r="BQ8" s="274"/>
      <c r="BR8" s="274"/>
      <c r="BS8" s="274"/>
      <c r="BT8" s="274"/>
      <c r="BU8" s="274"/>
      <c r="BV8" s="274"/>
      <c r="BW8" s="274"/>
      <c r="BY8" s="862"/>
      <c r="BZ8" s="862"/>
      <c r="CA8" s="862"/>
      <c r="CB8" s="862"/>
      <c r="CC8" s="862"/>
      <c r="CD8" s="862"/>
      <c r="CE8" s="274"/>
      <c r="CF8" s="274"/>
      <c r="CH8" s="274"/>
      <c r="CI8" s="274"/>
      <c r="CJ8" s="274"/>
      <c r="CK8" s="274"/>
      <c r="CL8" s="862"/>
      <c r="CM8" s="862"/>
      <c r="CN8" s="862"/>
      <c r="CO8" s="737"/>
      <c r="CP8" s="737"/>
      <c r="CQ8" s="737"/>
      <c r="CR8" s="737"/>
      <c r="CS8" s="737"/>
      <c r="CT8" s="737"/>
      <c r="CU8" s="737"/>
      <c r="CV8" s="737"/>
      <c r="CW8" s="737"/>
      <c r="CX8" s="737"/>
      <c r="CY8" s="737"/>
      <c r="CZ8" s="862"/>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row>
    <row r="9" spans="1:240">
      <c r="A9" s="1027" t="s">
        <v>839</v>
      </c>
      <c r="B9" s="1027"/>
      <c r="C9" s="1027"/>
      <c r="D9" s="1027"/>
      <c r="E9" s="1027"/>
      <c r="F9" s="1027"/>
      <c r="G9" s="1027"/>
      <c r="H9" s="1027"/>
      <c r="I9" s="1027"/>
      <c r="J9" s="1027"/>
      <c r="K9" s="1027"/>
      <c r="L9" s="1027"/>
      <c r="M9" s="1027"/>
      <c r="N9" s="1027"/>
      <c r="O9" s="1027"/>
      <c r="P9" s="1027"/>
      <c r="Q9" s="1027"/>
      <c r="R9" s="1027"/>
      <c r="S9" s="1027"/>
      <c r="T9" s="1027"/>
      <c r="U9" s="1027"/>
      <c r="V9" s="1027"/>
      <c r="W9" s="1027"/>
      <c r="X9" s="1027"/>
      <c r="Y9" s="1027"/>
      <c r="Z9" s="1027"/>
      <c r="AA9" s="1027"/>
      <c r="AB9" s="1027"/>
      <c r="AC9" s="1027"/>
      <c r="AD9" s="1027"/>
      <c r="AE9" s="1027"/>
      <c r="AF9" s="1027"/>
      <c r="AG9" s="1027"/>
      <c r="AH9" s="741"/>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274"/>
      <c r="BK9" s="274"/>
      <c r="BL9" s="274"/>
      <c r="BM9" s="274"/>
      <c r="BO9" s="274"/>
      <c r="BP9" s="274"/>
      <c r="BQ9" s="274"/>
      <c r="BR9" s="274"/>
      <c r="BS9" s="274"/>
      <c r="BT9" s="274"/>
      <c r="BU9" s="274"/>
      <c r="BV9" s="274"/>
      <c r="BW9" s="274"/>
      <c r="BY9" s="862"/>
      <c r="BZ9" s="862"/>
      <c r="CA9" s="862"/>
      <c r="CB9" s="862"/>
      <c r="CC9" s="862"/>
      <c r="CD9" s="862"/>
      <c r="CE9" s="274"/>
      <c r="CF9" s="274"/>
      <c r="CH9" s="274"/>
      <c r="CI9" s="274"/>
      <c r="CJ9" s="274"/>
      <c r="CK9" s="274"/>
      <c r="CL9" s="862"/>
      <c r="CM9" s="862"/>
      <c r="CN9" s="862"/>
      <c r="CO9" s="737"/>
      <c r="CP9" s="737"/>
      <c r="CQ9" s="737"/>
      <c r="CR9" s="737"/>
      <c r="CS9" s="737"/>
      <c r="CT9" s="737"/>
      <c r="CU9" s="737"/>
      <c r="CV9" s="737"/>
      <c r="CW9" s="737"/>
      <c r="CX9" s="737"/>
      <c r="CY9" s="737"/>
      <c r="CZ9" s="862"/>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row>
    <row r="10" spans="1:240">
      <c r="A10" s="1023"/>
      <c r="B10" s="1023"/>
      <c r="C10" s="1023"/>
      <c r="D10" s="1023"/>
      <c r="E10" s="1023"/>
      <c r="F10" s="1023"/>
      <c r="G10" s="1023"/>
      <c r="H10" s="1023"/>
      <c r="I10" s="1023"/>
      <c r="J10" s="1023"/>
      <c r="K10" s="1023"/>
      <c r="L10" s="1023"/>
      <c r="M10" s="1023"/>
      <c r="N10" s="1023"/>
      <c r="O10" s="1023"/>
      <c r="P10" s="1023"/>
      <c r="Q10" s="1023"/>
      <c r="R10" s="1023"/>
      <c r="S10" s="1023"/>
      <c r="T10" s="1023"/>
      <c r="U10" s="1023"/>
      <c r="V10" s="1023"/>
      <c r="W10" s="1023"/>
      <c r="X10" s="1023"/>
      <c r="Y10" s="1023"/>
      <c r="Z10" s="1023"/>
      <c r="AA10" s="1023"/>
      <c r="AB10" s="1023"/>
      <c r="AC10" s="1023"/>
      <c r="AD10" s="1023"/>
      <c r="AE10" s="1023"/>
      <c r="AF10" s="1023"/>
      <c r="AG10" s="1023"/>
      <c r="AH10" s="740"/>
      <c r="AI10" s="740"/>
      <c r="AJ10" s="740"/>
      <c r="AK10" s="740"/>
      <c r="AL10" s="740"/>
      <c r="AM10" s="740"/>
      <c r="AN10" s="740"/>
      <c r="AO10" s="740"/>
      <c r="AP10" s="740"/>
      <c r="AQ10" s="740"/>
      <c r="AR10" s="740"/>
      <c r="AS10" s="740"/>
      <c r="AT10" s="740"/>
      <c r="AU10" s="740"/>
      <c r="AV10" s="740"/>
      <c r="AX10" s="740"/>
      <c r="BJ10" s="274"/>
      <c r="BK10" s="274"/>
      <c r="BL10" s="274"/>
      <c r="BM10" s="274"/>
      <c r="BO10" s="274"/>
      <c r="BP10" s="274"/>
      <c r="BQ10" s="274"/>
      <c r="BR10" s="274"/>
      <c r="BS10" s="274"/>
      <c r="BT10" s="274"/>
      <c r="BU10" s="274"/>
      <c r="BV10" s="274"/>
      <c r="BW10" s="274"/>
      <c r="BY10" s="862"/>
      <c r="BZ10" s="862"/>
      <c r="CA10" s="862"/>
      <c r="CB10" s="862"/>
      <c r="CC10" s="862"/>
      <c r="CD10" s="862"/>
      <c r="CE10" s="274"/>
      <c r="CF10" s="274"/>
      <c r="CH10" s="274"/>
      <c r="CI10" s="274"/>
      <c r="CJ10" s="274"/>
      <c r="CK10" s="274"/>
      <c r="CL10" s="862"/>
      <c r="CM10" s="862"/>
      <c r="CN10" s="862"/>
      <c r="CO10" s="737"/>
      <c r="CP10" s="737"/>
      <c r="CQ10" s="737"/>
      <c r="CR10" s="737"/>
      <c r="CS10" s="737"/>
      <c r="CT10" s="737"/>
      <c r="CU10" s="737"/>
      <c r="CV10" s="737"/>
      <c r="CW10" s="737"/>
      <c r="CX10" s="737"/>
      <c r="CY10" s="737"/>
      <c r="CZ10" s="862"/>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row>
    <row r="11" spans="1:240" ht="15.75" customHeight="1">
      <c r="A11" s="1012"/>
      <c r="B11" s="1013"/>
      <c r="C11" s="1013"/>
      <c r="D11" s="1013"/>
      <c r="E11" s="1013"/>
      <c r="F11" s="1013"/>
      <c r="G11" s="1013"/>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3"/>
      <c r="AF11" s="1013"/>
      <c r="AG11" s="1013"/>
      <c r="AH11" s="739"/>
      <c r="AI11" s="739"/>
      <c r="AJ11" s="739"/>
      <c r="AK11" s="739"/>
      <c r="AL11" s="739"/>
      <c r="AM11" s="739"/>
      <c r="AN11" s="739"/>
      <c r="AO11" s="739"/>
      <c r="AP11" s="739"/>
      <c r="AQ11" s="739"/>
      <c r="AR11" s="739"/>
      <c r="AS11" s="739"/>
      <c r="AT11" s="739"/>
      <c r="AU11" s="739"/>
      <c r="AV11" s="739"/>
      <c r="AW11" s="739"/>
      <c r="AX11" s="739"/>
      <c r="AY11" s="739"/>
      <c r="AZ11" s="739"/>
      <c r="BA11" s="739"/>
      <c r="BB11" s="739"/>
      <c r="BC11" s="739"/>
      <c r="BD11" s="739"/>
      <c r="BE11" s="739"/>
      <c r="BF11" s="739"/>
      <c r="BG11" s="739"/>
      <c r="BH11" s="739"/>
      <c r="BI11" s="739"/>
      <c r="BJ11" s="274"/>
      <c r="BK11" s="274"/>
      <c r="BL11" s="274"/>
      <c r="BM11" s="274"/>
      <c r="BO11" s="274"/>
      <c r="BP11" s="274"/>
      <c r="BQ11" s="274"/>
      <c r="BR11" s="274"/>
      <c r="BS11" s="274"/>
      <c r="BT11" s="274"/>
      <c r="BU11" s="274"/>
      <c r="BV11" s="274"/>
      <c r="BW11" s="274"/>
      <c r="BY11" s="862"/>
      <c r="BZ11" s="862"/>
      <c r="CA11" s="862"/>
      <c r="CB11" s="862"/>
      <c r="CC11" s="862"/>
      <c r="CD11" s="862"/>
      <c r="CE11" s="274"/>
      <c r="CF11" s="274"/>
      <c r="CH11" s="274"/>
      <c r="CI11" s="274"/>
      <c r="CJ11" s="274"/>
      <c r="CK11" s="274"/>
      <c r="CL11" s="862"/>
      <c r="CM11" s="862"/>
      <c r="CN11" s="862"/>
      <c r="CO11" s="737"/>
      <c r="CP11" s="737"/>
      <c r="CQ11" s="737"/>
      <c r="CR11" s="737"/>
      <c r="CS11" s="737"/>
      <c r="CT11" s="737"/>
      <c r="CU11" s="737"/>
      <c r="CV11" s="737"/>
      <c r="CW11" s="737"/>
      <c r="CX11" s="737"/>
      <c r="CY11" s="737"/>
      <c r="CZ11" s="862"/>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row>
    <row r="12" spans="1:240">
      <c r="A12" s="1030" t="s">
        <v>253</v>
      </c>
      <c r="B12" s="1030"/>
      <c r="C12" s="1030"/>
      <c r="D12" s="1030"/>
      <c r="E12" s="1030"/>
      <c r="F12" s="1030"/>
      <c r="G12" s="1030"/>
      <c r="H12" s="1030"/>
      <c r="I12" s="1030"/>
      <c r="J12" s="1030"/>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0"/>
      <c r="AG12" s="1030"/>
      <c r="AH12" s="738"/>
      <c r="AI12" s="738"/>
      <c r="AJ12" s="738"/>
      <c r="AK12" s="738"/>
      <c r="AL12" s="738"/>
      <c r="AM12" s="738"/>
      <c r="AN12" s="738"/>
      <c r="AO12" s="738"/>
      <c r="AP12" s="738"/>
      <c r="AQ12" s="738"/>
      <c r="AR12" s="738"/>
      <c r="AS12" s="738"/>
      <c r="AT12" s="738"/>
      <c r="AU12" s="738"/>
      <c r="AV12" s="738"/>
      <c r="AW12" s="738"/>
      <c r="AX12" s="738"/>
      <c r="AY12" s="738"/>
      <c r="AZ12" s="738"/>
      <c r="BA12" s="738"/>
      <c r="BB12" s="738"/>
      <c r="BC12" s="738"/>
      <c r="BD12" s="738"/>
      <c r="BE12" s="738"/>
      <c r="BF12" s="738"/>
      <c r="BG12" s="738"/>
      <c r="BH12" s="738"/>
      <c r="BI12" s="738"/>
      <c r="BJ12" s="274"/>
      <c r="BK12" s="274"/>
      <c r="BL12" s="274"/>
      <c r="BM12" s="274"/>
      <c r="BO12" s="274"/>
      <c r="BP12" s="274"/>
      <c r="BQ12" s="274"/>
      <c r="BR12" s="274"/>
      <c r="BS12" s="274"/>
      <c r="BT12" s="274"/>
      <c r="BU12" s="274"/>
      <c r="BV12" s="274"/>
      <c r="BW12" s="274"/>
      <c r="BY12" s="862"/>
      <c r="BZ12" s="862"/>
      <c r="CA12" s="862"/>
      <c r="CB12" s="862"/>
      <c r="CC12" s="862"/>
      <c r="CD12" s="862"/>
      <c r="CE12" s="274"/>
      <c r="CF12" s="274"/>
      <c r="CH12" s="274"/>
      <c r="CI12" s="274"/>
      <c r="CJ12" s="274"/>
      <c r="CK12" s="274"/>
      <c r="CL12" s="862"/>
      <c r="CM12" s="862"/>
      <c r="CN12" s="862"/>
      <c r="CO12" s="737"/>
      <c r="CP12" s="737"/>
      <c r="CQ12" s="737"/>
      <c r="CR12" s="737"/>
      <c r="CS12" s="737"/>
      <c r="CT12" s="737"/>
      <c r="CU12" s="737"/>
      <c r="CV12" s="737"/>
      <c r="CW12" s="737"/>
      <c r="CX12" s="737"/>
      <c r="CY12" s="737"/>
      <c r="CZ12" s="862"/>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row>
    <row r="13" spans="1:240">
      <c r="A13" s="1031"/>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1031"/>
      <c r="AM13" s="1031"/>
      <c r="AN13" s="1031"/>
      <c r="AO13" s="1031"/>
      <c r="AP13" s="1031"/>
      <c r="AQ13" s="1031"/>
      <c r="AR13" s="1031"/>
      <c r="AS13" s="1031"/>
      <c r="AT13" s="1031"/>
      <c r="AU13" s="1031"/>
      <c r="AV13" s="1032"/>
      <c r="AW13" s="1032"/>
      <c r="AX13" s="1032"/>
      <c r="AY13" s="1032"/>
      <c r="AZ13" s="1032"/>
      <c r="BA13" s="1032"/>
      <c r="BB13" s="1032"/>
      <c r="BC13" s="1032"/>
      <c r="BD13" s="1032"/>
      <c r="BE13" s="1032"/>
      <c r="BF13" s="1032"/>
      <c r="BG13" s="1032"/>
      <c r="BH13" s="1032"/>
      <c r="BI13" s="597"/>
      <c r="BJ13" s="274"/>
      <c r="BK13" s="274"/>
      <c r="BL13" s="274"/>
      <c r="BM13" s="274"/>
      <c r="BO13" s="274"/>
      <c r="BP13" s="274"/>
      <c r="BQ13" s="274"/>
      <c r="BR13" s="274"/>
      <c r="BS13" s="274"/>
      <c r="BT13" s="274"/>
      <c r="BU13" s="274"/>
      <c r="BV13" s="274"/>
      <c r="BW13" s="274"/>
      <c r="BY13" s="862"/>
      <c r="BZ13" s="862"/>
      <c r="CA13" s="862"/>
      <c r="CB13" s="862"/>
      <c r="CC13" s="862"/>
      <c r="CD13" s="862"/>
      <c r="CE13" s="274"/>
      <c r="CF13" s="274"/>
      <c r="CH13" s="274"/>
      <c r="CI13" s="274"/>
      <c r="CJ13" s="274"/>
      <c r="CK13" s="274"/>
      <c r="CL13" s="862"/>
      <c r="CM13" s="862"/>
      <c r="CN13" s="862"/>
      <c r="CO13" s="737"/>
      <c r="CP13" s="737"/>
      <c r="CQ13" s="737"/>
      <c r="CR13" s="737"/>
      <c r="CS13" s="737"/>
      <c r="CT13" s="737"/>
      <c r="CU13" s="737"/>
      <c r="CV13" s="737"/>
      <c r="CW13" s="737"/>
      <c r="CX13" s="737"/>
      <c r="CY13" s="737"/>
      <c r="CZ13" s="862"/>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row>
    <row r="14" spans="1:240" ht="24.75" customHeight="1">
      <c r="A14" s="1015" t="s">
        <v>6</v>
      </c>
      <c r="B14" s="1015" t="s">
        <v>7</v>
      </c>
      <c r="C14" s="1017" t="s">
        <v>8</v>
      </c>
      <c r="D14" s="1015" t="s">
        <v>254</v>
      </c>
      <c r="E14" s="1015"/>
      <c r="F14" s="1011" t="s">
        <v>255</v>
      </c>
      <c r="G14" s="1011"/>
      <c r="H14" s="1011"/>
      <c r="I14" s="1011"/>
      <c r="J14" s="1011"/>
      <c r="K14" s="1011"/>
      <c r="L14" s="1011"/>
      <c r="M14" s="1011"/>
      <c r="N14" s="1011"/>
      <c r="O14" s="1011"/>
      <c r="P14" s="1011"/>
      <c r="Q14" s="1011"/>
      <c r="R14" s="1011"/>
      <c r="S14" s="1011"/>
      <c r="T14" s="1011" t="s">
        <v>941</v>
      </c>
      <c r="U14" s="1011"/>
      <c r="V14" s="1011"/>
      <c r="W14" s="1011"/>
      <c r="X14" s="1011"/>
      <c r="Y14" s="1011"/>
      <c r="Z14" s="1011"/>
      <c r="AA14" s="1011"/>
      <c r="AB14" s="1011"/>
      <c r="AC14" s="1011"/>
      <c r="AD14" s="1011"/>
      <c r="AE14" s="1011"/>
      <c r="AF14" s="1011"/>
      <c r="AG14" s="1011"/>
      <c r="AH14" s="1011" t="s">
        <v>255</v>
      </c>
      <c r="AI14" s="1011"/>
      <c r="AJ14" s="1011"/>
      <c r="AK14" s="1011"/>
      <c r="AL14" s="1011"/>
      <c r="AM14" s="1011"/>
      <c r="AN14" s="1011"/>
      <c r="AO14" s="1011"/>
      <c r="AP14" s="1011"/>
      <c r="AQ14" s="1011"/>
      <c r="AR14" s="1011"/>
      <c r="AS14" s="1011"/>
      <c r="AT14" s="1011"/>
      <c r="AU14" s="1018"/>
      <c r="AV14" s="1033" t="s">
        <v>255</v>
      </c>
      <c r="AW14" s="1033"/>
      <c r="AX14" s="1033"/>
      <c r="AY14" s="1033"/>
      <c r="AZ14" s="1033"/>
      <c r="BA14" s="1033"/>
      <c r="BB14" s="1033"/>
      <c r="BC14" s="1033"/>
      <c r="BD14" s="1033"/>
      <c r="BE14" s="1033"/>
      <c r="BF14" s="1033"/>
      <c r="BG14" s="1033"/>
      <c r="BH14" s="1033"/>
      <c r="BI14" s="1033"/>
      <c r="BJ14" s="1033"/>
      <c r="BK14" s="1033"/>
      <c r="BL14" s="1033"/>
      <c r="BM14" s="1033"/>
      <c r="BN14" s="1033"/>
      <c r="BO14" s="1033"/>
      <c r="BP14" s="1033"/>
      <c r="BQ14" s="1033"/>
      <c r="BR14" s="1033"/>
      <c r="BS14" s="1033"/>
      <c r="BT14" s="1033"/>
      <c r="BU14" s="1033"/>
      <c r="BV14" s="1033"/>
      <c r="BW14" s="1033"/>
      <c r="BX14" s="1033"/>
      <c r="BY14" s="1033"/>
      <c r="BZ14" s="1033"/>
      <c r="CA14" s="1033"/>
      <c r="CB14" s="1033"/>
      <c r="CC14" s="1033"/>
      <c r="CD14" s="1033"/>
      <c r="CE14" s="1033"/>
      <c r="CF14" s="1033"/>
      <c r="CG14" s="1033"/>
      <c r="CH14" s="1033"/>
      <c r="CI14" s="1033"/>
      <c r="CJ14" s="1033"/>
      <c r="CK14" s="1033"/>
      <c r="CL14" s="1033"/>
      <c r="CM14" s="1033"/>
      <c r="CN14" s="1033"/>
      <c r="CO14" s="1033"/>
      <c r="CP14" s="1033"/>
      <c r="CQ14" s="1033"/>
      <c r="CR14" s="1033"/>
      <c r="CS14" s="1033"/>
      <c r="CT14" s="1033"/>
      <c r="CU14" s="1033"/>
      <c r="CV14" s="1033"/>
      <c r="CW14" s="1033"/>
      <c r="CX14" s="1033"/>
      <c r="CY14" s="1033"/>
      <c r="CZ14" s="1014" t="s">
        <v>208</v>
      </c>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row>
    <row r="15" spans="1:240" ht="21.75" customHeight="1">
      <c r="A15" s="1015"/>
      <c r="B15" s="1015"/>
      <c r="C15" s="1017"/>
      <c r="D15" s="1015"/>
      <c r="E15" s="1015"/>
      <c r="F15" s="1011" t="s">
        <v>238</v>
      </c>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11"/>
      <c r="AC15" s="1011"/>
      <c r="AD15" s="1011"/>
      <c r="AE15" s="1011"/>
      <c r="AF15" s="1011"/>
      <c r="AG15" s="1011"/>
      <c r="AH15" s="1028" t="s">
        <v>908</v>
      </c>
      <c r="AI15" s="1028"/>
      <c r="AJ15" s="1028"/>
      <c r="AK15" s="1028"/>
      <c r="AL15" s="1028"/>
      <c r="AM15" s="1028"/>
      <c r="AN15" s="1028"/>
      <c r="AO15" s="1028"/>
      <c r="AP15" s="1028"/>
      <c r="AQ15" s="1028"/>
      <c r="AR15" s="1028"/>
      <c r="AS15" s="1028"/>
      <c r="AT15" s="1028"/>
      <c r="AU15" s="1028"/>
      <c r="AV15" s="1029" t="s">
        <v>909</v>
      </c>
      <c r="AW15" s="1029"/>
      <c r="AX15" s="1029"/>
      <c r="AY15" s="1029"/>
      <c r="AZ15" s="1029"/>
      <c r="BA15" s="1029"/>
      <c r="BB15" s="1029"/>
      <c r="BC15" s="1029"/>
      <c r="BD15" s="1029"/>
      <c r="BE15" s="1029"/>
      <c r="BF15" s="1029"/>
      <c r="BG15" s="1029"/>
      <c r="BH15" s="1029"/>
      <c r="BI15" s="1029"/>
      <c r="BJ15" s="1029" t="s">
        <v>910</v>
      </c>
      <c r="BK15" s="1029"/>
      <c r="BL15" s="1029"/>
      <c r="BM15" s="1029"/>
      <c r="BN15" s="1029"/>
      <c r="BO15" s="1029"/>
      <c r="BP15" s="1029"/>
      <c r="BQ15" s="1029"/>
      <c r="BR15" s="1029"/>
      <c r="BS15" s="1029"/>
      <c r="BT15" s="1029"/>
      <c r="BU15" s="1029"/>
      <c r="BV15" s="1029"/>
      <c r="BW15" s="1029"/>
      <c r="BX15" s="1029" t="s">
        <v>911</v>
      </c>
      <c r="BY15" s="1029"/>
      <c r="BZ15" s="1029"/>
      <c r="CA15" s="1029"/>
      <c r="CB15" s="1029"/>
      <c r="CC15" s="1029"/>
      <c r="CD15" s="1029"/>
      <c r="CE15" s="1029"/>
      <c r="CF15" s="1029"/>
      <c r="CG15" s="1029"/>
      <c r="CH15" s="1029"/>
      <c r="CI15" s="1029"/>
      <c r="CJ15" s="1029"/>
      <c r="CK15" s="1029"/>
      <c r="CL15" s="1034" t="s">
        <v>256</v>
      </c>
      <c r="CM15" s="1034"/>
      <c r="CN15" s="1034"/>
      <c r="CO15" s="1034"/>
      <c r="CP15" s="1034"/>
      <c r="CQ15" s="1034"/>
      <c r="CR15" s="1034"/>
      <c r="CS15" s="1034"/>
      <c r="CT15" s="1034"/>
      <c r="CU15" s="1034"/>
      <c r="CV15" s="1034"/>
      <c r="CW15" s="1034"/>
      <c r="CX15" s="1034"/>
      <c r="CY15" s="1034"/>
      <c r="CZ15" s="1015"/>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row>
    <row r="16" spans="1:240" ht="43.35" customHeight="1">
      <c r="A16" s="1015"/>
      <c r="B16" s="1015"/>
      <c r="C16" s="1017"/>
      <c r="D16" s="1015"/>
      <c r="E16" s="1015"/>
      <c r="F16" s="1018" t="s">
        <v>40</v>
      </c>
      <c r="G16" s="1018"/>
      <c r="H16" s="1018"/>
      <c r="I16" s="1018"/>
      <c r="J16" s="1018"/>
      <c r="K16" s="1018"/>
      <c r="L16" s="1018"/>
      <c r="M16" s="1019" t="s">
        <v>950</v>
      </c>
      <c r="N16" s="1020"/>
      <c r="O16" s="1020"/>
      <c r="P16" s="1020"/>
      <c r="Q16" s="1020"/>
      <c r="R16" s="1020"/>
      <c r="S16" s="1021"/>
      <c r="T16" s="1018" t="s">
        <v>40</v>
      </c>
      <c r="U16" s="1018"/>
      <c r="V16" s="1018"/>
      <c r="W16" s="1018"/>
      <c r="X16" s="1018"/>
      <c r="Y16" s="1018"/>
      <c r="Z16" s="1018"/>
      <c r="AA16" s="1015" t="s">
        <v>41</v>
      </c>
      <c r="AB16" s="1015"/>
      <c r="AC16" s="1015"/>
      <c r="AD16" s="1015"/>
      <c r="AE16" s="1015"/>
      <c r="AF16" s="1015"/>
      <c r="AG16" s="1015"/>
      <c r="AH16" s="1018" t="s">
        <v>40</v>
      </c>
      <c r="AI16" s="1018"/>
      <c r="AJ16" s="1018"/>
      <c r="AK16" s="1018"/>
      <c r="AL16" s="1018"/>
      <c r="AM16" s="1018"/>
      <c r="AN16" s="1018"/>
      <c r="AO16" s="1015" t="s">
        <v>41</v>
      </c>
      <c r="AP16" s="1015"/>
      <c r="AQ16" s="1015"/>
      <c r="AR16" s="1015"/>
      <c r="AS16" s="1015"/>
      <c r="AT16" s="1015"/>
      <c r="AU16" s="1015"/>
      <c r="AV16" s="1018" t="s">
        <v>40</v>
      </c>
      <c r="AW16" s="1018"/>
      <c r="AX16" s="1018"/>
      <c r="AY16" s="1018"/>
      <c r="AZ16" s="1018"/>
      <c r="BA16" s="1018"/>
      <c r="BB16" s="1018"/>
      <c r="BC16" s="1015" t="s">
        <v>41</v>
      </c>
      <c r="BD16" s="1015"/>
      <c r="BE16" s="1015"/>
      <c r="BF16" s="1015"/>
      <c r="BG16" s="1015"/>
      <c r="BH16" s="1015"/>
      <c r="BI16" s="1015"/>
      <c r="BJ16" s="1018" t="s">
        <v>40</v>
      </c>
      <c r="BK16" s="1018"/>
      <c r="BL16" s="1018"/>
      <c r="BM16" s="1018"/>
      <c r="BN16" s="1018"/>
      <c r="BO16" s="1018"/>
      <c r="BP16" s="1018"/>
      <c r="BQ16" s="1015" t="s">
        <v>41</v>
      </c>
      <c r="BR16" s="1015"/>
      <c r="BS16" s="1015"/>
      <c r="BT16" s="1015"/>
      <c r="BU16" s="1015"/>
      <c r="BV16" s="1015"/>
      <c r="BW16" s="1015"/>
      <c r="BX16" s="1018" t="s">
        <v>40</v>
      </c>
      <c r="BY16" s="1018"/>
      <c r="BZ16" s="1018"/>
      <c r="CA16" s="1018"/>
      <c r="CB16" s="1018"/>
      <c r="CC16" s="1018"/>
      <c r="CD16" s="1018"/>
      <c r="CE16" s="1015" t="s">
        <v>41</v>
      </c>
      <c r="CF16" s="1015"/>
      <c r="CG16" s="1015"/>
      <c r="CH16" s="1015"/>
      <c r="CI16" s="1015"/>
      <c r="CJ16" s="1015"/>
      <c r="CK16" s="1015"/>
      <c r="CL16" s="1018" t="s">
        <v>40</v>
      </c>
      <c r="CM16" s="1018"/>
      <c r="CN16" s="1018"/>
      <c r="CO16" s="1018"/>
      <c r="CP16" s="1018"/>
      <c r="CQ16" s="1018"/>
      <c r="CR16" s="1018"/>
      <c r="CS16" s="1015" t="s">
        <v>41</v>
      </c>
      <c r="CT16" s="1015"/>
      <c r="CU16" s="1015"/>
      <c r="CV16" s="1015"/>
      <c r="CW16" s="1015"/>
      <c r="CX16" s="1015"/>
      <c r="CY16" s="1015"/>
      <c r="CZ16" s="1015"/>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row>
    <row r="17" spans="1:240" ht="82.15" customHeight="1">
      <c r="A17" s="1015"/>
      <c r="B17" s="1015"/>
      <c r="C17" s="1017"/>
      <c r="D17" s="1015" t="s">
        <v>241</v>
      </c>
      <c r="E17" s="1015" t="s">
        <v>41</v>
      </c>
      <c r="F17" s="595" t="s">
        <v>257</v>
      </c>
      <c r="G17" s="1011" t="s">
        <v>258</v>
      </c>
      <c r="H17" s="1011"/>
      <c r="I17" s="1011"/>
      <c r="J17" s="1011"/>
      <c r="K17" s="1011"/>
      <c r="L17" s="1011"/>
      <c r="M17" s="595" t="s">
        <v>257</v>
      </c>
      <c r="N17" s="1011" t="s">
        <v>258</v>
      </c>
      <c r="O17" s="1011"/>
      <c r="P17" s="1011"/>
      <c r="Q17" s="1011"/>
      <c r="R17" s="1011"/>
      <c r="S17" s="1011"/>
      <c r="T17" s="595" t="s">
        <v>257</v>
      </c>
      <c r="U17" s="1011" t="s">
        <v>258</v>
      </c>
      <c r="V17" s="1011"/>
      <c r="W17" s="1011"/>
      <c r="X17" s="1011"/>
      <c r="Y17" s="1011"/>
      <c r="Z17" s="1011"/>
      <c r="AA17" s="595" t="s">
        <v>257</v>
      </c>
      <c r="AB17" s="1011" t="s">
        <v>258</v>
      </c>
      <c r="AC17" s="1011"/>
      <c r="AD17" s="1011"/>
      <c r="AE17" s="1011"/>
      <c r="AF17" s="1011"/>
      <c r="AG17" s="1011"/>
      <c r="AH17" s="595" t="s">
        <v>257</v>
      </c>
      <c r="AI17" s="1011" t="s">
        <v>258</v>
      </c>
      <c r="AJ17" s="1011"/>
      <c r="AK17" s="1011"/>
      <c r="AL17" s="1011"/>
      <c r="AM17" s="1011"/>
      <c r="AN17" s="1011"/>
      <c r="AO17" s="595" t="s">
        <v>257</v>
      </c>
      <c r="AP17" s="1011" t="s">
        <v>258</v>
      </c>
      <c r="AQ17" s="1011"/>
      <c r="AR17" s="1011"/>
      <c r="AS17" s="1011"/>
      <c r="AT17" s="1011"/>
      <c r="AU17" s="1011"/>
      <c r="AV17" s="856" t="s">
        <v>257</v>
      </c>
      <c r="AW17" s="1011" t="s">
        <v>258</v>
      </c>
      <c r="AX17" s="1011"/>
      <c r="AY17" s="1011"/>
      <c r="AZ17" s="1011"/>
      <c r="BA17" s="1011"/>
      <c r="BB17" s="1011"/>
      <c r="BC17" s="856" t="s">
        <v>257</v>
      </c>
      <c r="BD17" s="1011" t="s">
        <v>258</v>
      </c>
      <c r="BE17" s="1011"/>
      <c r="BF17" s="1011"/>
      <c r="BG17" s="1011"/>
      <c r="BH17" s="1011"/>
      <c r="BI17" s="1011"/>
      <c r="BJ17" s="856" t="s">
        <v>257</v>
      </c>
      <c r="BK17" s="1011" t="s">
        <v>258</v>
      </c>
      <c r="BL17" s="1011"/>
      <c r="BM17" s="1011"/>
      <c r="BN17" s="1011"/>
      <c r="BO17" s="1011"/>
      <c r="BP17" s="1011"/>
      <c r="BQ17" s="856" t="s">
        <v>257</v>
      </c>
      <c r="BR17" s="1011" t="s">
        <v>258</v>
      </c>
      <c r="BS17" s="1011"/>
      <c r="BT17" s="1011"/>
      <c r="BU17" s="1011"/>
      <c r="BV17" s="1011"/>
      <c r="BW17" s="1011"/>
      <c r="BX17" s="856" t="s">
        <v>257</v>
      </c>
      <c r="BY17" s="1011" t="s">
        <v>258</v>
      </c>
      <c r="BZ17" s="1011"/>
      <c r="CA17" s="1011"/>
      <c r="CB17" s="1011"/>
      <c r="CC17" s="1011"/>
      <c r="CD17" s="1011"/>
      <c r="CE17" s="856" t="s">
        <v>257</v>
      </c>
      <c r="CF17" s="1011" t="s">
        <v>258</v>
      </c>
      <c r="CG17" s="1011"/>
      <c r="CH17" s="1011"/>
      <c r="CI17" s="1011"/>
      <c r="CJ17" s="1011"/>
      <c r="CK17" s="1011"/>
      <c r="CL17" s="856" t="s">
        <v>257</v>
      </c>
      <c r="CM17" s="1011" t="s">
        <v>258</v>
      </c>
      <c r="CN17" s="1011"/>
      <c r="CO17" s="1011"/>
      <c r="CP17" s="1011"/>
      <c r="CQ17" s="1011"/>
      <c r="CR17" s="1011"/>
      <c r="CS17" s="856" t="s">
        <v>257</v>
      </c>
      <c r="CT17" s="1011" t="s">
        <v>258</v>
      </c>
      <c r="CU17" s="1011"/>
      <c r="CV17" s="1011"/>
      <c r="CW17" s="1011"/>
      <c r="CX17" s="1011"/>
      <c r="CY17" s="1011"/>
      <c r="CZ17" s="1015"/>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row>
    <row r="18" spans="1:240" ht="76.5" customHeight="1">
      <c r="A18" s="1015"/>
      <c r="B18" s="1015"/>
      <c r="C18" s="1017"/>
      <c r="D18" s="1015"/>
      <c r="E18" s="1015"/>
      <c r="F18" s="466" t="s">
        <v>259</v>
      </c>
      <c r="G18" s="466" t="s">
        <v>259</v>
      </c>
      <c r="H18" s="146" t="s">
        <v>260</v>
      </c>
      <c r="I18" s="146" t="s">
        <v>261</v>
      </c>
      <c r="J18" s="146" t="s">
        <v>262</v>
      </c>
      <c r="K18" s="146" t="s">
        <v>263</v>
      </c>
      <c r="L18" s="146" t="s">
        <v>264</v>
      </c>
      <c r="M18" s="466" t="s">
        <v>259</v>
      </c>
      <c r="N18" s="466" t="s">
        <v>259</v>
      </c>
      <c r="O18" s="146" t="s">
        <v>260</v>
      </c>
      <c r="P18" s="146" t="s">
        <v>261</v>
      </c>
      <c r="Q18" s="146" t="s">
        <v>262</v>
      </c>
      <c r="R18" s="146" t="s">
        <v>263</v>
      </c>
      <c r="S18" s="146" t="s">
        <v>264</v>
      </c>
      <c r="T18" s="466" t="s">
        <v>259</v>
      </c>
      <c r="U18" s="466" t="s">
        <v>259</v>
      </c>
      <c r="V18" s="146" t="s">
        <v>260</v>
      </c>
      <c r="W18" s="146" t="s">
        <v>261</v>
      </c>
      <c r="X18" s="146" t="s">
        <v>262</v>
      </c>
      <c r="Y18" s="146" t="s">
        <v>263</v>
      </c>
      <c r="Z18" s="146" t="s">
        <v>264</v>
      </c>
      <c r="AA18" s="466" t="s">
        <v>259</v>
      </c>
      <c r="AB18" s="466" t="s">
        <v>259</v>
      </c>
      <c r="AC18" s="146" t="s">
        <v>260</v>
      </c>
      <c r="AD18" s="146" t="s">
        <v>261</v>
      </c>
      <c r="AE18" s="146" t="s">
        <v>262</v>
      </c>
      <c r="AF18" s="146" t="s">
        <v>263</v>
      </c>
      <c r="AG18" s="146" t="s">
        <v>264</v>
      </c>
      <c r="AH18" s="466" t="s">
        <v>259</v>
      </c>
      <c r="AI18" s="466" t="s">
        <v>259</v>
      </c>
      <c r="AJ18" s="146" t="s">
        <v>260</v>
      </c>
      <c r="AK18" s="146" t="s">
        <v>261</v>
      </c>
      <c r="AL18" s="146" t="s">
        <v>262</v>
      </c>
      <c r="AM18" s="146" t="s">
        <v>263</v>
      </c>
      <c r="AN18" s="146" t="s">
        <v>264</v>
      </c>
      <c r="AO18" s="466" t="s">
        <v>259</v>
      </c>
      <c r="AP18" s="466" t="s">
        <v>259</v>
      </c>
      <c r="AQ18" s="146" t="s">
        <v>260</v>
      </c>
      <c r="AR18" s="146" t="s">
        <v>261</v>
      </c>
      <c r="AS18" s="146" t="s">
        <v>262</v>
      </c>
      <c r="AT18" s="146" t="s">
        <v>263</v>
      </c>
      <c r="AU18" s="146" t="s">
        <v>264</v>
      </c>
      <c r="AV18" s="466" t="s">
        <v>259</v>
      </c>
      <c r="AW18" s="466" t="s">
        <v>259</v>
      </c>
      <c r="AX18" s="146" t="s">
        <v>260</v>
      </c>
      <c r="AY18" s="146" t="s">
        <v>261</v>
      </c>
      <c r="AZ18" s="146" t="s">
        <v>262</v>
      </c>
      <c r="BA18" s="146" t="s">
        <v>263</v>
      </c>
      <c r="BB18" s="146" t="s">
        <v>264</v>
      </c>
      <c r="BC18" s="466" t="s">
        <v>259</v>
      </c>
      <c r="BD18" s="466" t="s">
        <v>259</v>
      </c>
      <c r="BE18" s="146" t="s">
        <v>260</v>
      </c>
      <c r="BF18" s="146" t="s">
        <v>261</v>
      </c>
      <c r="BG18" s="146" t="s">
        <v>262</v>
      </c>
      <c r="BH18" s="146" t="s">
        <v>263</v>
      </c>
      <c r="BI18" s="146" t="s">
        <v>264</v>
      </c>
      <c r="BJ18" s="466" t="s">
        <v>259</v>
      </c>
      <c r="BK18" s="466" t="s">
        <v>259</v>
      </c>
      <c r="BL18" s="146" t="s">
        <v>260</v>
      </c>
      <c r="BM18" s="146" t="s">
        <v>261</v>
      </c>
      <c r="BN18" s="146" t="s">
        <v>262</v>
      </c>
      <c r="BO18" s="146" t="s">
        <v>263</v>
      </c>
      <c r="BP18" s="146" t="s">
        <v>264</v>
      </c>
      <c r="BQ18" s="466" t="s">
        <v>259</v>
      </c>
      <c r="BR18" s="466" t="s">
        <v>259</v>
      </c>
      <c r="BS18" s="146" t="s">
        <v>260</v>
      </c>
      <c r="BT18" s="146" t="s">
        <v>261</v>
      </c>
      <c r="BU18" s="146" t="s">
        <v>262</v>
      </c>
      <c r="BV18" s="146" t="s">
        <v>263</v>
      </c>
      <c r="BW18" s="146" t="s">
        <v>264</v>
      </c>
      <c r="BX18" s="736" t="s">
        <v>259</v>
      </c>
      <c r="BY18" s="736" t="s">
        <v>259</v>
      </c>
      <c r="BZ18" s="576" t="s">
        <v>260</v>
      </c>
      <c r="CA18" s="576" t="s">
        <v>261</v>
      </c>
      <c r="CB18" s="576" t="s">
        <v>262</v>
      </c>
      <c r="CC18" s="576" t="s">
        <v>263</v>
      </c>
      <c r="CD18" s="576" t="s">
        <v>264</v>
      </c>
      <c r="CE18" s="736" t="s">
        <v>259</v>
      </c>
      <c r="CF18" s="736" t="s">
        <v>259</v>
      </c>
      <c r="CG18" s="576" t="s">
        <v>260</v>
      </c>
      <c r="CH18" s="576" t="s">
        <v>261</v>
      </c>
      <c r="CI18" s="576" t="s">
        <v>262</v>
      </c>
      <c r="CJ18" s="576" t="s">
        <v>263</v>
      </c>
      <c r="CK18" s="576" t="s">
        <v>264</v>
      </c>
      <c r="CL18" s="736" t="s">
        <v>259</v>
      </c>
      <c r="CM18" s="736" t="s">
        <v>259</v>
      </c>
      <c r="CN18" s="576" t="s">
        <v>260</v>
      </c>
      <c r="CO18" s="576" t="s">
        <v>261</v>
      </c>
      <c r="CP18" s="576" t="s">
        <v>262</v>
      </c>
      <c r="CQ18" s="576" t="s">
        <v>263</v>
      </c>
      <c r="CR18" s="576" t="s">
        <v>264</v>
      </c>
      <c r="CS18" s="736" t="s">
        <v>259</v>
      </c>
      <c r="CT18" s="736" t="s">
        <v>259</v>
      </c>
      <c r="CU18" s="576" t="s">
        <v>260</v>
      </c>
      <c r="CV18" s="576" t="s">
        <v>261</v>
      </c>
      <c r="CW18" s="576" t="s">
        <v>262</v>
      </c>
      <c r="CX18" s="576" t="s">
        <v>263</v>
      </c>
      <c r="CY18" s="576" t="s">
        <v>264</v>
      </c>
      <c r="CZ18" s="101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row>
    <row r="19" spans="1:240" s="61" customFormat="1">
      <c r="A19" s="732">
        <v>1</v>
      </c>
      <c r="B19" s="735">
        <v>2</v>
      </c>
      <c r="C19" s="734">
        <v>3</v>
      </c>
      <c r="D19" s="733">
        <v>4</v>
      </c>
      <c r="E19" s="733">
        <v>5</v>
      </c>
      <c r="F19" s="731" t="s">
        <v>307</v>
      </c>
      <c r="G19" s="731" t="s">
        <v>308</v>
      </c>
      <c r="H19" s="731" t="s">
        <v>309</v>
      </c>
      <c r="I19" s="731" t="s">
        <v>310</v>
      </c>
      <c r="J19" s="731" t="s">
        <v>311</v>
      </c>
      <c r="K19" s="731" t="s">
        <v>312</v>
      </c>
      <c r="L19" s="731" t="s">
        <v>313</v>
      </c>
      <c r="M19" s="731" t="s">
        <v>314</v>
      </c>
      <c r="N19" s="731" t="s">
        <v>315</v>
      </c>
      <c r="O19" s="731" t="s">
        <v>316</v>
      </c>
      <c r="P19" s="731" t="s">
        <v>317</v>
      </c>
      <c r="Q19" s="731" t="s">
        <v>318</v>
      </c>
      <c r="R19" s="731" t="s">
        <v>319</v>
      </c>
      <c r="S19" s="731" t="s">
        <v>320</v>
      </c>
      <c r="T19" s="732" t="s">
        <v>265</v>
      </c>
      <c r="U19" s="732" t="s">
        <v>266</v>
      </c>
      <c r="V19" s="732" t="s">
        <v>267</v>
      </c>
      <c r="W19" s="732" t="s">
        <v>268</v>
      </c>
      <c r="X19" s="732" t="s">
        <v>269</v>
      </c>
      <c r="Y19" s="732" t="s">
        <v>270</v>
      </c>
      <c r="Z19" s="732" t="s">
        <v>271</v>
      </c>
      <c r="AA19" s="732" t="s">
        <v>272</v>
      </c>
      <c r="AB19" s="732" t="s">
        <v>273</v>
      </c>
      <c r="AC19" s="732" t="s">
        <v>274</v>
      </c>
      <c r="AD19" s="732" t="s">
        <v>275</v>
      </c>
      <c r="AE19" s="732" t="s">
        <v>276</v>
      </c>
      <c r="AF19" s="732" t="s">
        <v>277</v>
      </c>
      <c r="AG19" s="732" t="s">
        <v>278</v>
      </c>
      <c r="AH19" s="732" t="s">
        <v>279</v>
      </c>
      <c r="AI19" s="731" t="s">
        <v>280</v>
      </c>
      <c r="AJ19" s="731" t="s">
        <v>281</v>
      </c>
      <c r="AK19" s="731" t="s">
        <v>282</v>
      </c>
      <c r="AL19" s="731" t="s">
        <v>283</v>
      </c>
      <c r="AM19" s="731" t="s">
        <v>284</v>
      </c>
      <c r="AN19" s="731" t="s">
        <v>285</v>
      </c>
      <c r="AO19" s="731" t="s">
        <v>286</v>
      </c>
      <c r="AP19" s="731" t="s">
        <v>287</v>
      </c>
      <c r="AQ19" s="731" t="s">
        <v>288</v>
      </c>
      <c r="AR19" s="731" t="s">
        <v>289</v>
      </c>
      <c r="AS19" s="731" t="s">
        <v>290</v>
      </c>
      <c r="AT19" s="731" t="s">
        <v>291</v>
      </c>
      <c r="AU19" s="731" t="s">
        <v>292</v>
      </c>
      <c r="AV19" s="731" t="s">
        <v>293</v>
      </c>
      <c r="AW19" s="731" t="s">
        <v>294</v>
      </c>
      <c r="AX19" s="731" t="s">
        <v>295</v>
      </c>
      <c r="AY19" s="731" t="s">
        <v>296</v>
      </c>
      <c r="AZ19" s="731" t="s">
        <v>297</v>
      </c>
      <c r="BA19" s="731" t="s">
        <v>298</v>
      </c>
      <c r="BB19" s="731" t="s">
        <v>299</v>
      </c>
      <c r="BC19" s="731" t="s">
        <v>300</v>
      </c>
      <c r="BD19" s="731" t="s">
        <v>301</v>
      </c>
      <c r="BE19" s="731" t="s">
        <v>302</v>
      </c>
      <c r="BF19" s="731" t="s">
        <v>303</v>
      </c>
      <c r="BG19" s="731" t="s">
        <v>304</v>
      </c>
      <c r="BH19" s="731" t="s">
        <v>305</v>
      </c>
      <c r="BI19" s="731" t="s">
        <v>306</v>
      </c>
      <c r="BJ19" s="731" t="s">
        <v>321</v>
      </c>
      <c r="BK19" s="731" t="s">
        <v>322</v>
      </c>
      <c r="BL19" s="731" t="s">
        <v>323</v>
      </c>
      <c r="BM19" s="731" t="s">
        <v>324</v>
      </c>
      <c r="BN19" s="731" t="s">
        <v>325</v>
      </c>
      <c r="BO19" s="731" t="s">
        <v>326</v>
      </c>
      <c r="BP19" s="731" t="s">
        <v>327</v>
      </c>
      <c r="BQ19" s="731" t="s">
        <v>328</v>
      </c>
      <c r="BR19" s="731" t="s">
        <v>329</v>
      </c>
      <c r="BS19" s="731" t="s">
        <v>330</v>
      </c>
      <c r="BT19" s="731" t="s">
        <v>331</v>
      </c>
      <c r="BU19" s="731" t="s">
        <v>332</v>
      </c>
      <c r="BV19" s="731" t="s">
        <v>333</v>
      </c>
      <c r="BW19" s="729" t="s">
        <v>334</v>
      </c>
      <c r="BX19" s="729" t="s">
        <v>951</v>
      </c>
      <c r="BY19" s="730" t="s">
        <v>952</v>
      </c>
      <c r="BZ19" s="730" t="s">
        <v>953</v>
      </c>
      <c r="CA19" s="730" t="s">
        <v>954</v>
      </c>
      <c r="CB19" s="730" t="s">
        <v>955</v>
      </c>
      <c r="CC19" s="730" t="s">
        <v>956</v>
      </c>
      <c r="CD19" s="730" t="s">
        <v>957</v>
      </c>
      <c r="CE19" s="729" t="s">
        <v>958</v>
      </c>
      <c r="CF19" s="729" t="s">
        <v>959</v>
      </c>
      <c r="CG19" s="729" t="s">
        <v>960</v>
      </c>
      <c r="CH19" s="729" t="s">
        <v>961</v>
      </c>
      <c r="CI19" s="729" t="s">
        <v>962</v>
      </c>
      <c r="CJ19" s="729" t="s">
        <v>963</v>
      </c>
      <c r="CK19" s="729" t="s">
        <v>964</v>
      </c>
      <c r="CL19" s="730" t="s">
        <v>965</v>
      </c>
      <c r="CM19" s="730" t="s">
        <v>966</v>
      </c>
      <c r="CN19" s="730" t="s">
        <v>967</v>
      </c>
      <c r="CO19" s="730" t="s">
        <v>968</v>
      </c>
      <c r="CP19" s="730" t="s">
        <v>969</v>
      </c>
      <c r="CQ19" s="730" t="s">
        <v>970</v>
      </c>
      <c r="CR19" s="730" t="s">
        <v>971</v>
      </c>
      <c r="CS19" s="730" t="s">
        <v>972</v>
      </c>
      <c r="CT19" s="730" t="s">
        <v>973</v>
      </c>
      <c r="CU19" s="730" t="s">
        <v>974</v>
      </c>
      <c r="CV19" s="730" t="s">
        <v>975</v>
      </c>
      <c r="CW19" s="730" t="s">
        <v>976</v>
      </c>
      <c r="CX19" s="730" t="s">
        <v>977</v>
      </c>
      <c r="CY19" s="730" t="s">
        <v>978</v>
      </c>
      <c r="CZ19" s="728" t="s">
        <v>376</v>
      </c>
    </row>
    <row r="20" spans="1:240" s="717" customFormat="1" ht="24" customHeight="1">
      <c r="A20" s="721">
        <v>0</v>
      </c>
      <c r="B20" s="243" t="s">
        <v>96</v>
      </c>
      <c r="C20" s="585" t="s">
        <v>97</v>
      </c>
      <c r="D20" s="637">
        <f>D22+D26+D24</f>
        <v>65.81035</v>
      </c>
      <c r="E20" s="637" t="s">
        <v>97</v>
      </c>
      <c r="F20" s="637">
        <f>F22+F26</f>
        <v>0</v>
      </c>
      <c r="G20" s="637">
        <f>G26+G21+G22+G23+G24+G25</f>
        <v>0</v>
      </c>
      <c r="H20" s="585" t="s">
        <v>97</v>
      </c>
      <c r="I20" s="585" t="s">
        <v>97</v>
      </c>
      <c r="J20" s="637">
        <f>J22+J26</f>
        <v>0</v>
      </c>
      <c r="K20" s="637">
        <f>K22+K26</f>
        <v>0</v>
      </c>
      <c r="L20" s="635" t="s">
        <v>97</v>
      </c>
      <c r="M20" s="637" t="s">
        <v>97</v>
      </c>
      <c r="N20" s="637" t="s">
        <v>97</v>
      </c>
      <c r="O20" s="585" t="s">
        <v>97</v>
      </c>
      <c r="P20" s="585" t="s">
        <v>97</v>
      </c>
      <c r="Q20" s="637" t="s">
        <v>97</v>
      </c>
      <c r="R20" s="637" t="s">
        <v>97</v>
      </c>
      <c r="S20" s="635" t="s">
        <v>97</v>
      </c>
      <c r="T20" s="637">
        <f>T22+T26</f>
        <v>0</v>
      </c>
      <c r="U20" s="637">
        <f>U26+U21+U22+U23+U24+U25</f>
        <v>13.608550000000001</v>
      </c>
      <c r="V20" s="585">
        <f>V24</f>
        <v>0.16</v>
      </c>
      <c r="W20" s="585" t="s">
        <v>97</v>
      </c>
      <c r="X20" s="637">
        <f>X22+X26+X24</f>
        <v>12.3</v>
      </c>
      <c r="Y20" s="637">
        <f>Y22+Y26</f>
        <v>0</v>
      </c>
      <c r="Z20" s="635">
        <f>Z22+Z26</f>
        <v>315</v>
      </c>
      <c r="AA20" s="637" t="s">
        <v>97</v>
      </c>
      <c r="AB20" s="637" t="s">
        <v>97</v>
      </c>
      <c r="AC20" s="585" t="s">
        <v>97</v>
      </c>
      <c r="AD20" s="585" t="s">
        <v>97</v>
      </c>
      <c r="AE20" s="637" t="s">
        <v>97</v>
      </c>
      <c r="AF20" s="637" t="s">
        <v>97</v>
      </c>
      <c r="AG20" s="585" t="s">
        <v>97</v>
      </c>
      <c r="AH20" s="637">
        <f>AH22+AH26</f>
        <v>0</v>
      </c>
      <c r="AI20" s="637">
        <f>AI26+AI21+AI22+AI23+AI24+AI25</f>
        <v>14.427099999999999</v>
      </c>
      <c r="AJ20" s="637">
        <v>0</v>
      </c>
      <c r="AK20" s="585" t="s">
        <v>97</v>
      </c>
      <c r="AL20" s="637">
        <f>AL22+AL26</f>
        <v>11.15</v>
      </c>
      <c r="AM20" s="637">
        <f>AM22+AM26</f>
        <v>0</v>
      </c>
      <c r="AN20" s="635">
        <f>AN22+AN26</f>
        <v>304</v>
      </c>
      <c r="AO20" s="637" t="s">
        <v>97</v>
      </c>
      <c r="AP20" s="637" t="s">
        <v>97</v>
      </c>
      <c r="AQ20" s="585" t="s">
        <v>97</v>
      </c>
      <c r="AR20" s="585" t="s">
        <v>97</v>
      </c>
      <c r="AS20" s="637" t="s">
        <v>97</v>
      </c>
      <c r="AT20" s="637" t="s">
        <v>97</v>
      </c>
      <c r="AU20" s="727" t="s">
        <v>97</v>
      </c>
      <c r="AV20" s="637">
        <f>AV22+AV26</f>
        <v>0</v>
      </c>
      <c r="AW20" s="637">
        <f>AW26+AW21+AW22+AW23+AW24+AW25</f>
        <v>12.516000000000002</v>
      </c>
      <c r="AX20" s="585">
        <f>AX24</f>
        <v>0.25</v>
      </c>
      <c r="AY20" s="585" t="s">
        <v>97</v>
      </c>
      <c r="AZ20" s="637">
        <f>AZ22+AZ26+AZ24+AZ21</f>
        <v>9.8000000000000007</v>
      </c>
      <c r="BA20" s="637">
        <f>BA22+BA26</f>
        <v>0</v>
      </c>
      <c r="BB20" s="635">
        <f>BB22+BB26</f>
        <v>402</v>
      </c>
      <c r="BC20" s="637" t="s">
        <v>97</v>
      </c>
      <c r="BD20" s="637" t="s">
        <v>97</v>
      </c>
      <c r="BE20" s="637" t="s">
        <v>97</v>
      </c>
      <c r="BF20" s="637" t="s">
        <v>97</v>
      </c>
      <c r="BG20" s="637" t="s">
        <v>97</v>
      </c>
      <c r="BH20" s="637" t="s">
        <v>97</v>
      </c>
      <c r="BI20" s="637" t="s">
        <v>97</v>
      </c>
      <c r="BJ20" s="637">
        <f>BJ22+BJ26</f>
        <v>0</v>
      </c>
      <c r="BK20" s="637">
        <f>BK22</f>
        <v>12.361800000000002</v>
      </c>
      <c r="BL20" s="637">
        <v>0</v>
      </c>
      <c r="BM20" s="585" t="s">
        <v>97</v>
      </c>
      <c r="BN20" s="637">
        <f>BN22</f>
        <v>12.5</v>
      </c>
      <c r="BO20" s="637">
        <v>0</v>
      </c>
      <c r="BP20" s="635">
        <f>BP22</f>
        <v>411</v>
      </c>
      <c r="BQ20" s="637" t="s">
        <v>97</v>
      </c>
      <c r="BR20" s="637" t="s">
        <v>97</v>
      </c>
      <c r="BS20" s="637" t="s">
        <v>97</v>
      </c>
      <c r="BT20" s="637" t="s">
        <v>97</v>
      </c>
      <c r="BU20" s="637" t="s">
        <v>97</v>
      </c>
      <c r="BV20" s="637" t="s">
        <v>97</v>
      </c>
      <c r="BW20" s="726" t="s">
        <v>97</v>
      </c>
      <c r="BX20" s="633">
        <v>0</v>
      </c>
      <c r="BY20" s="637">
        <f>BY22+BY26+BY24</f>
        <v>12.897499999999999</v>
      </c>
      <c r="BZ20" s="720">
        <f>BZ22+BZ26+BZ24</f>
        <v>0.25</v>
      </c>
      <c r="CA20" s="637" t="s">
        <v>97</v>
      </c>
      <c r="CB20" s="637">
        <f>CB22+CB24+CB26</f>
        <v>10.7</v>
      </c>
      <c r="CC20" s="637">
        <v>0</v>
      </c>
      <c r="CD20" s="635">
        <f>CD22+CD26+CD24</f>
        <v>429</v>
      </c>
      <c r="CE20" s="637" t="s">
        <v>97</v>
      </c>
      <c r="CF20" s="637" t="s">
        <v>97</v>
      </c>
      <c r="CG20" s="637" t="s">
        <v>97</v>
      </c>
      <c r="CH20" s="637" t="s">
        <v>97</v>
      </c>
      <c r="CI20" s="637" t="s">
        <v>97</v>
      </c>
      <c r="CJ20" s="637" t="s">
        <v>97</v>
      </c>
      <c r="CK20" s="726" t="s">
        <v>97</v>
      </c>
      <c r="CL20" s="632">
        <f t="shared" ref="CL20:CM22" si="0">T20+AH20+AV20+BJ20+BX20</f>
        <v>0</v>
      </c>
      <c r="CM20" s="632">
        <f>U20+AI20+AW20+BK20+BY20</f>
        <v>65.810950000000005</v>
      </c>
      <c r="CN20" s="663">
        <f>V20+BZ20+AX20</f>
        <v>0.66</v>
      </c>
      <c r="CO20" s="632" t="s">
        <v>97</v>
      </c>
      <c r="CP20" s="632">
        <f>CB20++BN20+AZ20+AL20+X20</f>
        <v>56.45</v>
      </c>
      <c r="CQ20" s="632">
        <f>Y20+AM20+BA20+BO20+CC20</f>
        <v>0</v>
      </c>
      <c r="CR20" s="867">
        <f>Z20+AN20+BB20+BP20+CD20</f>
        <v>1861</v>
      </c>
      <c r="CS20" s="637" t="s">
        <v>97</v>
      </c>
      <c r="CT20" s="637" t="s">
        <v>97</v>
      </c>
      <c r="CU20" s="637" t="s">
        <v>97</v>
      </c>
      <c r="CV20" s="637" t="s">
        <v>97</v>
      </c>
      <c r="CW20" s="637" t="s">
        <v>97</v>
      </c>
      <c r="CX20" s="637" t="s">
        <v>97</v>
      </c>
      <c r="CY20" s="726" t="s">
        <v>97</v>
      </c>
      <c r="CZ20" s="718" t="s">
        <v>97</v>
      </c>
    </row>
    <row r="21" spans="1:240" s="600" customFormat="1" ht="24" customHeight="1">
      <c r="A21" s="725" t="s">
        <v>98</v>
      </c>
      <c r="B21" s="248" t="s">
        <v>99</v>
      </c>
      <c r="C21" s="614" t="s">
        <v>97</v>
      </c>
      <c r="D21" s="614" t="s">
        <v>97</v>
      </c>
      <c r="E21" s="614" t="s">
        <v>97</v>
      </c>
      <c r="F21" s="606">
        <f>F27</f>
        <v>0</v>
      </c>
      <c r="G21" s="606">
        <f>G27</f>
        <v>0</v>
      </c>
      <c r="H21" s="614" t="s">
        <v>97</v>
      </c>
      <c r="I21" s="614" t="s">
        <v>97</v>
      </c>
      <c r="J21" s="606">
        <f>J27</f>
        <v>0</v>
      </c>
      <c r="K21" s="606">
        <f>K27</f>
        <v>0</v>
      </c>
      <c r="L21" s="614" t="s">
        <v>97</v>
      </c>
      <c r="M21" s="606" t="s">
        <v>97</v>
      </c>
      <c r="N21" s="606" t="s">
        <v>97</v>
      </c>
      <c r="O21" s="614" t="s">
        <v>97</v>
      </c>
      <c r="P21" s="614" t="s">
        <v>97</v>
      </c>
      <c r="Q21" s="606" t="s">
        <v>97</v>
      </c>
      <c r="R21" s="606" t="s">
        <v>97</v>
      </c>
      <c r="S21" s="614" t="s">
        <v>97</v>
      </c>
      <c r="T21" s="606">
        <f>T27</f>
        <v>0</v>
      </c>
      <c r="U21" s="606">
        <f>U27</f>
        <v>0</v>
      </c>
      <c r="V21" s="614" t="s">
        <v>97</v>
      </c>
      <c r="W21" s="614" t="s">
        <v>97</v>
      </c>
      <c r="X21" s="606">
        <f>X27</f>
        <v>0</v>
      </c>
      <c r="Y21" s="606">
        <f>Y27</f>
        <v>0</v>
      </c>
      <c r="Z21" s="610" t="s">
        <v>97</v>
      </c>
      <c r="AA21" s="606" t="s">
        <v>97</v>
      </c>
      <c r="AB21" s="606" t="s">
        <v>97</v>
      </c>
      <c r="AC21" s="614" t="s">
        <v>97</v>
      </c>
      <c r="AD21" s="614" t="s">
        <v>97</v>
      </c>
      <c r="AE21" s="606" t="s">
        <v>97</v>
      </c>
      <c r="AF21" s="606" t="s">
        <v>97</v>
      </c>
      <c r="AG21" s="614" t="s">
        <v>97</v>
      </c>
      <c r="AH21" s="606">
        <f>AH27</f>
        <v>0</v>
      </c>
      <c r="AI21" s="606">
        <f>AI27</f>
        <v>0</v>
      </c>
      <c r="AJ21" s="612">
        <v>0</v>
      </c>
      <c r="AK21" s="614" t="s">
        <v>97</v>
      </c>
      <c r="AL21" s="606">
        <f>AL27</f>
        <v>0</v>
      </c>
      <c r="AM21" s="606">
        <f>AM27</f>
        <v>0</v>
      </c>
      <c r="AN21" s="627" t="s">
        <v>97</v>
      </c>
      <c r="AO21" s="612" t="s">
        <v>97</v>
      </c>
      <c r="AP21" s="606" t="s">
        <v>97</v>
      </c>
      <c r="AQ21" s="614" t="s">
        <v>97</v>
      </c>
      <c r="AR21" s="614" t="s">
        <v>97</v>
      </c>
      <c r="AS21" s="606" t="s">
        <v>97</v>
      </c>
      <c r="AT21" s="606" t="s">
        <v>97</v>
      </c>
      <c r="AU21" s="606" t="s">
        <v>97</v>
      </c>
      <c r="AV21" s="606">
        <f>AV27</f>
        <v>0</v>
      </c>
      <c r="AW21" s="606">
        <f>AW27</f>
        <v>0</v>
      </c>
      <c r="AX21" s="612">
        <v>0</v>
      </c>
      <c r="AY21" s="614" t="s">
        <v>97</v>
      </c>
      <c r="AZ21" s="606">
        <f>AZ27</f>
        <v>0</v>
      </c>
      <c r="BA21" s="606">
        <f>BA27</f>
        <v>0</v>
      </c>
      <c r="BB21" s="627" t="str">
        <f>BB27</f>
        <v>нд</v>
      </c>
      <c r="BC21" s="606" t="s">
        <v>97</v>
      </c>
      <c r="BD21" s="606" t="s">
        <v>97</v>
      </c>
      <c r="BE21" s="606" t="s">
        <v>97</v>
      </c>
      <c r="BF21" s="606" t="s">
        <v>97</v>
      </c>
      <c r="BG21" s="606" t="s">
        <v>97</v>
      </c>
      <c r="BH21" s="606" t="s">
        <v>97</v>
      </c>
      <c r="BI21" s="606" t="s">
        <v>97</v>
      </c>
      <c r="BJ21" s="606">
        <f>BJ27</f>
        <v>0</v>
      </c>
      <c r="BK21" s="612">
        <v>0</v>
      </c>
      <c r="BL21" s="612">
        <v>0</v>
      </c>
      <c r="BM21" s="614" t="s">
        <v>97</v>
      </c>
      <c r="BN21" s="612">
        <v>0</v>
      </c>
      <c r="BO21" s="606">
        <f>BO27</f>
        <v>0</v>
      </c>
      <c r="BP21" s="614" t="s">
        <v>97</v>
      </c>
      <c r="BQ21" s="606" t="s">
        <v>97</v>
      </c>
      <c r="BR21" s="606" t="s">
        <v>97</v>
      </c>
      <c r="BS21" s="606" t="s">
        <v>97</v>
      </c>
      <c r="BT21" s="606" t="s">
        <v>97</v>
      </c>
      <c r="BU21" s="606" t="s">
        <v>97</v>
      </c>
      <c r="BV21" s="606" t="s">
        <v>97</v>
      </c>
      <c r="BW21" s="605" t="s">
        <v>97</v>
      </c>
      <c r="BX21" s="608">
        <v>0</v>
      </c>
      <c r="BY21" s="606">
        <f>BY27</f>
        <v>0</v>
      </c>
      <c r="BZ21" s="612">
        <v>0</v>
      </c>
      <c r="CA21" s="614" t="s">
        <v>97</v>
      </c>
      <c r="CB21" s="614" t="s">
        <v>97</v>
      </c>
      <c r="CC21" s="612">
        <v>0</v>
      </c>
      <c r="CD21" s="627">
        <f>CD27</f>
        <v>0</v>
      </c>
      <c r="CE21" s="614" t="s">
        <v>97</v>
      </c>
      <c r="CF21" s="606" t="s">
        <v>97</v>
      </c>
      <c r="CG21" s="606" t="s">
        <v>97</v>
      </c>
      <c r="CH21" s="606" t="s">
        <v>97</v>
      </c>
      <c r="CI21" s="606" t="s">
        <v>97</v>
      </c>
      <c r="CJ21" s="606" t="s">
        <v>97</v>
      </c>
      <c r="CK21" s="605" t="s">
        <v>97</v>
      </c>
      <c r="CL21" s="607">
        <f t="shared" si="0"/>
        <v>0</v>
      </c>
      <c r="CM21" s="607">
        <f t="shared" si="0"/>
        <v>0</v>
      </c>
      <c r="CN21" s="607" t="s">
        <v>97</v>
      </c>
      <c r="CO21" s="607" t="s">
        <v>97</v>
      </c>
      <c r="CP21" s="607" t="s">
        <v>97</v>
      </c>
      <c r="CQ21" s="607">
        <f>Y21+AM21+BA21+BO21+CC21</f>
        <v>0</v>
      </c>
      <c r="CR21" s="866" t="s">
        <v>97</v>
      </c>
      <c r="CS21" s="614" t="s">
        <v>97</v>
      </c>
      <c r="CT21" s="606" t="s">
        <v>97</v>
      </c>
      <c r="CU21" s="606" t="s">
        <v>97</v>
      </c>
      <c r="CV21" s="606" t="s">
        <v>97</v>
      </c>
      <c r="CW21" s="606" t="s">
        <v>97</v>
      </c>
      <c r="CX21" s="606" t="s">
        <v>97</v>
      </c>
      <c r="CY21" s="605" t="s">
        <v>97</v>
      </c>
      <c r="CZ21" s="722" t="s">
        <v>97</v>
      </c>
    </row>
    <row r="22" spans="1:240" s="723" customFormat="1" ht="24" customHeight="1">
      <c r="A22" s="721" t="s">
        <v>100</v>
      </c>
      <c r="B22" s="585" t="s">
        <v>101</v>
      </c>
      <c r="C22" s="585" t="s">
        <v>97</v>
      </c>
      <c r="D22" s="637">
        <f>D47</f>
        <v>55.707000000000001</v>
      </c>
      <c r="E22" s="585" t="s">
        <v>97</v>
      </c>
      <c r="F22" s="637">
        <f t="shared" ref="F22:L22" si="1">F47</f>
        <v>0</v>
      </c>
      <c r="G22" s="637">
        <f t="shared" si="1"/>
        <v>0</v>
      </c>
      <c r="H22" s="637" t="str">
        <f t="shared" si="1"/>
        <v>нд</v>
      </c>
      <c r="I22" s="637" t="str">
        <f t="shared" si="1"/>
        <v>нд</v>
      </c>
      <c r="J22" s="637">
        <f t="shared" si="1"/>
        <v>0</v>
      </c>
      <c r="K22" s="637">
        <f t="shared" si="1"/>
        <v>0</v>
      </c>
      <c r="L22" s="635" t="str">
        <f t="shared" si="1"/>
        <v>нд</v>
      </c>
      <c r="M22" s="631" t="s">
        <v>97</v>
      </c>
      <c r="N22" s="631" t="s">
        <v>97</v>
      </c>
      <c r="O22" s="585" t="s">
        <v>97</v>
      </c>
      <c r="P22" s="585" t="s">
        <v>97</v>
      </c>
      <c r="Q22" s="631" t="s">
        <v>97</v>
      </c>
      <c r="R22" s="631" t="s">
        <v>97</v>
      </c>
      <c r="S22" s="585" t="s">
        <v>97</v>
      </c>
      <c r="T22" s="637">
        <f t="shared" ref="T22:Z22" si="2">T47</f>
        <v>0</v>
      </c>
      <c r="U22" s="637">
        <f t="shared" si="2"/>
        <v>11.192200000000001</v>
      </c>
      <c r="V22" s="637" t="str">
        <f t="shared" si="2"/>
        <v>нд</v>
      </c>
      <c r="W22" s="637" t="str">
        <f t="shared" si="2"/>
        <v>нд</v>
      </c>
      <c r="X22" s="637">
        <f t="shared" si="2"/>
        <v>12</v>
      </c>
      <c r="Y22" s="637">
        <f t="shared" si="2"/>
        <v>0</v>
      </c>
      <c r="Z22" s="635">
        <f t="shared" si="2"/>
        <v>313</v>
      </c>
      <c r="AA22" s="631" t="s">
        <v>97</v>
      </c>
      <c r="AB22" s="631" t="s">
        <v>97</v>
      </c>
      <c r="AC22" s="585" t="s">
        <v>97</v>
      </c>
      <c r="AD22" s="585" t="s">
        <v>97</v>
      </c>
      <c r="AE22" s="631" t="s">
        <v>97</v>
      </c>
      <c r="AF22" s="631" t="s">
        <v>97</v>
      </c>
      <c r="AG22" s="585" t="s">
        <v>97</v>
      </c>
      <c r="AH22" s="637">
        <f t="shared" ref="AH22:AN22" si="3">AH47</f>
        <v>0</v>
      </c>
      <c r="AI22" s="637">
        <f t="shared" si="3"/>
        <v>10.8195</v>
      </c>
      <c r="AJ22" s="612">
        <v>0</v>
      </c>
      <c r="AK22" s="637" t="str">
        <f t="shared" si="3"/>
        <v>нд</v>
      </c>
      <c r="AL22" s="637">
        <f t="shared" si="3"/>
        <v>11.15</v>
      </c>
      <c r="AM22" s="637">
        <f t="shared" si="3"/>
        <v>0</v>
      </c>
      <c r="AN22" s="635">
        <f t="shared" si="3"/>
        <v>302</v>
      </c>
      <c r="AO22" s="612" t="s">
        <v>97</v>
      </c>
      <c r="AP22" s="631" t="s">
        <v>97</v>
      </c>
      <c r="AQ22" s="585" t="s">
        <v>97</v>
      </c>
      <c r="AR22" s="585" t="s">
        <v>97</v>
      </c>
      <c r="AS22" s="631" t="s">
        <v>97</v>
      </c>
      <c r="AT22" s="631" t="s">
        <v>97</v>
      </c>
      <c r="AU22" s="631" t="s">
        <v>97</v>
      </c>
      <c r="AV22" s="637">
        <f>AV47</f>
        <v>0</v>
      </c>
      <c r="AW22" s="637">
        <f>AW47</f>
        <v>10.616000000000001</v>
      </c>
      <c r="AX22" s="637">
        <v>0</v>
      </c>
      <c r="AY22" s="637" t="str">
        <f>AY47</f>
        <v>нд</v>
      </c>
      <c r="AZ22" s="637">
        <f>AZ47</f>
        <v>9.8000000000000007</v>
      </c>
      <c r="BA22" s="637">
        <f>BA47</f>
        <v>0</v>
      </c>
      <c r="BB22" s="635">
        <f>BB47</f>
        <v>400</v>
      </c>
      <c r="BC22" s="631" t="s">
        <v>97</v>
      </c>
      <c r="BD22" s="631" t="s">
        <v>97</v>
      </c>
      <c r="BE22" s="631" t="s">
        <v>97</v>
      </c>
      <c r="BF22" s="631" t="s">
        <v>97</v>
      </c>
      <c r="BG22" s="631" t="s">
        <v>97</v>
      </c>
      <c r="BH22" s="631" t="s">
        <v>97</v>
      </c>
      <c r="BI22" s="631" t="s">
        <v>97</v>
      </c>
      <c r="BJ22" s="637">
        <f t="shared" ref="BJ22:BP22" si="4">BJ47</f>
        <v>0</v>
      </c>
      <c r="BK22" s="637">
        <f t="shared" si="4"/>
        <v>12.361800000000002</v>
      </c>
      <c r="BL22" s="612">
        <v>0</v>
      </c>
      <c r="BM22" s="637" t="str">
        <f t="shared" si="4"/>
        <v>нд</v>
      </c>
      <c r="BN22" s="637">
        <f t="shared" si="4"/>
        <v>12.5</v>
      </c>
      <c r="BO22" s="637">
        <f t="shared" si="4"/>
        <v>0</v>
      </c>
      <c r="BP22" s="635">
        <f t="shared" si="4"/>
        <v>411</v>
      </c>
      <c r="BQ22" s="631" t="s">
        <v>97</v>
      </c>
      <c r="BR22" s="631" t="s">
        <v>97</v>
      </c>
      <c r="BS22" s="631" t="s">
        <v>97</v>
      </c>
      <c r="BT22" s="631" t="s">
        <v>97</v>
      </c>
      <c r="BU22" s="631" t="s">
        <v>97</v>
      </c>
      <c r="BV22" s="631" t="s">
        <v>97</v>
      </c>
      <c r="BW22" s="630" t="s">
        <v>97</v>
      </c>
      <c r="BX22" s="677">
        <v>0</v>
      </c>
      <c r="BY22" s="637">
        <f t="shared" ref="BY22:CD22" si="5">BY47</f>
        <v>10.718399999999999</v>
      </c>
      <c r="BZ22" s="637">
        <f t="shared" si="5"/>
        <v>0</v>
      </c>
      <c r="CA22" s="637">
        <f t="shared" si="5"/>
        <v>0</v>
      </c>
      <c r="CB22" s="637">
        <f>CB47</f>
        <v>10</v>
      </c>
      <c r="CC22" s="637">
        <f t="shared" si="5"/>
        <v>0</v>
      </c>
      <c r="CD22" s="635">
        <f t="shared" si="5"/>
        <v>428</v>
      </c>
      <c r="CE22" s="631" t="s">
        <v>97</v>
      </c>
      <c r="CF22" s="631" t="s">
        <v>97</v>
      </c>
      <c r="CG22" s="631" t="s">
        <v>97</v>
      </c>
      <c r="CH22" s="631" t="s">
        <v>97</v>
      </c>
      <c r="CI22" s="631" t="s">
        <v>97</v>
      </c>
      <c r="CJ22" s="631" t="s">
        <v>97</v>
      </c>
      <c r="CK22" s="630" t="s">
        <v>97</v>
      </c>
      <c r="CL22" s="632">
        <f t="shared" si="0"/>
        <v>0</v>
      </c>
      <c r="CM22" s="632">
        <f>U22+AI22+AW22+BK22+BY22</f>
        <v>55.707900000000009</v>
      </c>
      <c r="CN22" s="632" t="s">
        <v>97</v>
      </c>
      <c r="CO22" s="632" t="s">
        <v>97</v>
      </c>
      <c r="CP22" s="632" t="s">
        <v>97</v>
      </c>
      <c r="CQ22" s="632">
        <f>Y22+AM22+BA22+BO22+CC22</f>
        <v>0</v>
      </c>
      <c r="CR22" s="867">
        <f>Z22+AN22+BB22+BP22+CD22</f>
        <v>1854</v>
      </c>
      <c r="CS22" s="631" t="s">
        <v>97</v>
      </c>
      <c r="CT22" s="631" t="s">
        <v>97</v>
      </c>
      <c r="CU22" s="631" t="s">
        <v>97</v>
      </c>
      <c r="CV22" s="631" t="s">
        <v>97</v>
      </c>
      <c r="CW22" s="631" t="s">
        <v>97</v>
      </c>
      <c r="CX22" s="631" t="s">
        <v>97</v>
      </c>
      <c r="CY22" s="630" t="s">
        <v>97</v>
      </c>
      <c r="CZ22" s="724" t="str">
        <f>CZ47</f>
        <v>нд</v>
      </c>
    </row>
    <row r="23" spans="1:240" s="600" customFormat="1" ht="37.5" customHeight="1">
      <c r="A23" s="716" t="s">
        <v>102</v>
      </c>
      <c r="B23" s="248" t="s">
        <v>103</v>
      </c>
      <c r="C23" s="614" t="s">
        <v>97</v>
      </c>
      <c r="D23" s="614" t="s">
        <v>97</v>
      </c>
      <c r="E23" s="614" t="s">
        <v>97</v>
      </c>
      <c r="F23" s="606">
        <v>0</v>
      </c>
      <c r="G23" s="606">
        <v>0</v>
      </c>
      <c r="H23" s="614" t="s">
        <v>97</v>
      </c>
      <c r="I23" s="614" t="s">
        <v>97</v>
      </c>
      <c r="J23" s="606">
        <v>0</v>
      </c>
      <c r="K23" s="606">
        <v>0</v>
      </c>
      <c r="L23" s="614" t="s">
        <v>97</v>
      </c>
      <c r="M23" s="606" t="s">
        <v>97</v>
      </c>
      <c r="N23" s="606" t="s">
        <v>97</v>
      </c>
      <c r="O23" s="614" t="s">
        <v>97</v>
      </c>
      <c r="P23" s="614" t="s">
        <v>97</v>
      </c>
      <c r="Q23" s="606" t="s">
        <v>97</v>
      </c>
      <c r="R23" s="606" t="s">
        <v>97</v>
      </c>
      <c r="S23" s="614" t="s">
        <v>97</v>
      </c>
      <c r="T23" s="606">
        <f>'4'!F99</f>
        <v>0</v>
      </c>
      <c r="U23" s="606">
        <f>'4'!G99</f>
        <v>0</v>
      </c>
      <c r="V23" s="614" t="s">
        <v>97</v>
      </c>
      <c r="W23" s="614" t="s">
        <v>97</v>
      </c>
      <c r="X23" s="606">
        <f>'4'!J99</f>
        <v>0</v>
      </c>
      <c r="Y23" s="606">
        <f>'4'!K99</f>
        <v>0</v>
      </c>
      <c r="Z23" s="610" t="s">
        <v>97</v>
      </c>
      <c r="AA23" s="606" t="s">
        <v>97</v>
      </c>
      <c r="AB23" s="606" t="s">
        <v>97</v>
      </c>
      <c r="AC23" s="614" t="s">
        <v>97</v>
      </c>
      <c r="AD23" s="614" t="s">
        <v>97</v>
      </c>
      <c r="AE23" s="606" t="s">
        <v>97</v>
      </c>
      <c r="AF23" s="606" t="s">
        <v>97</v>
      </c>
      <c r="AG23" s="614" t="s">
        <v>97</v>
      </c>
      <c r="AH23" s="606">
        <f>'4'!T99</f>
        <v>0</v>
      </c>
      <c r="AI23" s="606">
        <v>0</v>
      </c>
      <c r="AJ23" s="612">
        <v>0</v>
      </c>
      <c r="AK23" s="614" t="s">
        <v>97</v>
      </c>
      <c r="AL23" s="606" t="str">
        <f>'4'!AE99</f>
        <v>нд</v>
      </c>
      <c r="AM23" s="606">
        <f>'4'!Y99</f>
        <v>0</v>
      </c>
      <c r="AN23" s="614" t="s">
        <v>97</v>
      </c>
      <c r="AO23" s="612" t="s">
        <v>97</v>
      </c>
      <c r="AP23" s="606" t="s">
        <v>97</v>
      </c>
      <c r="AQ23" s="614" t="s">
        <v>97</v>
      </c>
      <c r="AR23" s="614" t="s">
        <v>97</v>
      </c>
      <c r="AS23" s="606" t="s">
        <v>97</v>
      </c>
      <c r="AT23" s="606" t="s">
        <v>97</v>
      </c>
      <c r="AU23" s="606" t="s">
        <v>97</v>
      </c>
      <c r="AV23" s="606">
        <f>'4'!AH99</f>
        <v>0</v>
      </c>
      <c r="AW23" s="606">
        <v>0</v>
      </c>
      <c r="AX23" s="612">
        <v>0</v>
      </c>
      <c r="AY23" s="614" t="s">
        <v>97</v>
      </c>
      <c r="AZ23" s="606">
        <f>'4'!AL99</f>
        <v>0</v>
      </c>
      <c r="BA23" s="606">
        <f>'4'!AM99</f>
        <v>0</v>
      </c>
      <c r="BB23" s="614" t="s">
        <v>97</v>
      </c>
      <c r="BC23" s="606" t="s">
        <v>97</v>
      </c>
      <c r="BD23" s="606" t="s">
        <v>97</v>
      </c>
      <c r="BE23" s="606" t="s">
        <v>97</v>
      </c>
      <c r="BF23" s="606" t="s">
        <v>97</v>
      </c>
      <c r="BG23" s="606" t="s">
        <v>97</v>
      </c>
      <c r="BH23" s="606" t="s">
        <v>97</v>
      </c>
      <c r="BI23" s="606" t="s">
        <v>97</v>
      </c>
      <c r="BJ23" s="606">
        <f>AV99</f>
        <v>0</v>
      </c>
      <c r="BK23" s="612">
        <v>0</v>
      </c>
      <c r="BL23" s="612">
        <v>0</v>
      </c>
      <c r="BM23" s="614" t="s">
        <v>97</v>
      </c>
      <c r="BN23" s="612" t="s">
        <v>97</v>
      </c>
      <c r="BO23" s="606" t="str">
        <f>BH99</f>
        <v>нд</v>
      </c>
      <c r="BP23" s="614" t="s">
        <v>97</v>
      </c>
      <c r="BQ23" s="606" t="s">
        <v>97</v>
      </c>
      <c r="BR23" s="606" t="s">
        <v>97</v>
      </c>
      <c r="BS23" s="606" t="s">
        <v>97</v>
      </c>
      <c r="BT23" s="606" t="s">
        <v>97</v>
      </c>
      <c r="BU23" s="606" t="s">
        <v>97</v>
      </c>
      <c r="BV23" s="606" t="s">
        <v>97</v>
      </c>
      <c r="BW23" s="605" t="s">
        <v>97</v>
      </c>
      <c r="BX23" s="608">
        <v>0</v>
      </c>
      <c r="BY23" s="682" t="s">
        <v>97</v>
      </c>
      <c r="BZ23" s="682" t="s">
        <v>97</v>
      </c>
      <c r="CA23" s="682" t="s">
        <v>97</v>
      </c>
      <c r="CB23" s="682" t="s">
        <v>97</v>
      </c>
      <c r="CC23" s="682" t="s">
        <v>97</v>
      </c>
      <c r="CD23" s="682" t="s">
        <v>97</v>
      </c>
      <c r="CE23" s="606" t="s">
        <v>97</v>
      </c>
      <c r="CF23" s="606" t="s">
        <v>97</v>
      </c>
      <c r="CG23" s="606" t="s">
        <v>97</v>
      </c>
      <c r="CH23" s="606" t="s">
        <v>97</v>
      </c>
      <c r="CI23" s="606" t="s">
        <v>97</v>
      </c>
      <c r="CJ23" s="606" t="s">
        <v>97</v>
      </c>
      <c r="CK23" s="605" t="s">
        <v>97</v>
      </c>
      <c r="CL23" s="607">
        <f t="shared" ref="CL23:CL54" si="6">T23+AH23+AV23+BJ23+BX23</f>
        <v>0</v>
      </c>
      <c r="CM23" s="607" t="s">
        <v>97</v>
      </c>
      <c r="CN23" s="607" t="s">
        <v>97</v>
      </c>
      <c r="CO23" s="607" t="s">
        <v>97</v>
      </c>
      <c r="CP23" s="607" t="s">
        <v>97</v>
      </c>
      <c r="CQ23" s="607" t="s">
        <v>97</v>
      </c>
      <c r="CR23" s="866" t="s">
        <v>97</v>
      </c>
      <c r="CS23" s="606" t="s">
        <v>97</v>
      </c>
      <c r="CT23" s="606" t="s">
        <v>97</v>
      </c>
      <c r="CU23" s="606" t="s">
        <v>97</v>
      </c>
      <c r="CV23" s="606" t="s">
        <v>97</v>
      </c>
      <c r="CW23" s="606" t="s">
        <v>97</v>
      </c>
      <c r="CX23" s="606" t="s">
        <v>97</v>
      </c>
      <c r="CY23" s="605" t="s">
        <v>97</v>
      </c>
      <c r="CZ23" s="722" t="s">
        <v>97</v>
      </c>
    </row>
    <row r="24" spans="1:240" s="717" customFormat="1">
      <c r="A24" s="721" t="s">
        <v>104</v>
      </c>
      <c r="B24" s="243" t="s">
        <v>105</v>
      </c>
      <c r="C24" s="585" t="s">
        <v>97</v>
      </c>
      <c r="D24" s="637">
        <f>D83</f>
        <v>2.8743499999999997</v>
      </c>
      <c r="E24" s="585" t="s">
        <v>97</v>
      </c>
      <c r="F24" s="631">
        <v>0</v>
      </c>
      <c r="G24" s="631">
        <v>0</v>
      </c>
      <c r="H24" s="585" t="s">
        <v>97</v>
      </c>
      <c r="I24" s="585" t="s">
        <v>97</v>
      </c>
      <c r="J24" s="631">
        <v>0</v>
      </c>
      <c r="K24" s="631">
        <v>0</v>
      </c>
      <c r="L24" s="585" t="s">
        <v>97</v>
      </c>
      <c r="M24" s="631" t="s">
        <v>97</v>
      </c>
      <c r="N24" s="631" t="s">
        <v>97</v>
      </c>
      <c r="O24" s="585" t="s">
        <v>97</v>
      </c>
      <c r="P24" s="585" t="s">
        <v>97</v>
      </c>
      <c r="Q24" s="631" t="s">
        <v>97</v>
      </c>
      <c r="R24" s="631" t="s">
        <v>97</v>
      </c>
      <c r="S24" s="585" t="s">
        <v>97</v>
      </c>
      <c r="T24" s="631">
        <f>'4'!F102</f>
        <v>0</v>
      </c>
      <c r="U24" s="631">
        <f>U83</f>
        <v>0.95834999999999992</v>
      </c>
      <c r="V24" s="585">
        <f>V83</f>
        <v>0.16</v>
      </c>
      <c r="W24" s="585" t="s">
        <v>97</v>
      </c>
      <c r="X24" s="631">
        <f>X83</f>
        <v>0.3</v>
      </c>
      <c r="Y24" s="631">
        <f>'4'!K102</f>
        <v>0</v>
      </c>
      <c r="Z24" s="635" t="s">
        <v>97</v>
      </c>
      <c r="AA24" s="631" t="s">
        <v>97</v>
      </c>
      <c r="AB24" s="631" t="s">
        <v>97</v>
      </c>
      <c r="AC24" s="585" t="s">
        <v>97</v>
      </c>
      <c r="AD24" s="585" t="s">
        <v>97</v>
      </c>
      <c r="AE24" s="631" t="s">
        <v>97</v>
      </c>
      <c r="AF24" s="631" t="s">
        <v>97</v>
      </c>
      <c r="AG24" s="585" t="s">
        <v>97</v>
      </c>
      <c r="AH24" s="631">
        <f>'4'!T102</f>
        <v>0</v>
      </c>
      <c r="AI24" s="631">
        <f>AI83</f>
        <v>0</v>
      </c>
      <c r="AJ24" s="637">
        <v>0</v>
      </c>
      <c r="AK24" s="585" t="s">
        <v>97</v>
      </c>
      <c r="AL24" s="631">
        <f>AL83</f>
        <v>0</v>
      </c>
      <c r="AM24" s="631">
        <f>'4'!Y102</f>
        <v>0</v>
      </c>
      <c r="AN24" s="585" t="s">
        <v>97</v>
      </c>
      <c r="AO24" s="637" t="s">
        <v>97</v>
      </c>
      <c r="AP24" s="631" t="s">
        <v>97</v>
      </c>
      <c r="AQ24" s="585" t="s">
        <v>97</v>
      </c>
      <c r="AR24" s="585" t="s">
        <v>97</v>
      </c>
      <c r="AS24" s="631" t="s">
        <v>97</v>
      </c>
      <c r="AT24" s="631" t="s">
        <v>97</v>
      </c>
      <c r="AU24" s="631" t="s">
        <v>97</v>
      </c>
      <c r="AV24" s="631">
        <f>'4'!AH102</f>
        <v>0</v>
      </c>
      <c r="AW24" s="631">
        <f>AW83</f>
        <v>0.64999999999999991</v>
      </c>
      <c r="AX24" s="720">
        <f>AX83</f>
        <v>0.25</v>
      </c>
      <c r="AY24" s="585" t="s">
        <v>97</v>
      </c>
      <c r="AZ24" s="631">
        <f>AZ83</f>
        <v>0</v>
      </c>
      <c r="BA24" s="631">
        <f>'4'!AM102</f>
        <v>0</v>
      </c>
      <c r="BB24" s="585" t="s">
        <v>97</v>
      </c>
      <c r="BC24" s="631" t="s">
        <v>97</v>
      </c>
      <c r="BD24" s="631" t="s">
        <v>97</v>
      </c>
      <c r="BE24" s="631" t="s">
        <v>97</v>
      </c>
      <c r="BF24" s="631" t="s">
        <v>97</v>
      </c>
      <c r="BG24" s="631" t="s">
        <v>97</v>
      </c>
      <c r="BH24" s="631" t="s">
        <v>97</v>
      </c>
      <c r="BI24" s="631" t="s">
        <v>97</v>
      </c>
      <c r="BJ24" s="631">
        <f>AV102</f>
        <v>0</v>
      </c>
      <c r="BK24" s="637">
        <f>BK83</f>
        <v>0</v>
      </c>
      <c r="BL24" s="637">
        <v>0</v>
      </c>
      <c r="BM24" s="585" t="s">
        <v>97</v>
      </c>
      <c r="BN24" s="637">
        <v>0</v>
      </c>
      <c r="BO24" s="631">
        <f>BH102</f>
        <v>0</v>
      </c>
      <c r="BP24" s="585" t="s">
        <v>97</v>
      </c>
      <c r="BQ24" s="631" t="s">
        <v>97</v>
      </c>
      <c r="BR24" s="631" t="s">
        <v>97</v>
      </c>
      <c r="BS24" s="631" t="s">
        <v>97</v>
      </c>
      <c r="BT24" s="631" t="s">
        <v>97</v>
      </c>
      <c r="BU24" s="631" t="s">
        <v>97</v>
      </c>
      <c r="BV24" s="631" t="s">
        <v>97</v>
      </c>
      <c r="BW24" s="630" t="s">
        <v>97</v>
      </c>
      <c r="BX24" s="633">
        <v>0</v>
      </c>
      <c r="BY24" s="637">
        <f>BY83</f>
        <v>1.2660999999999998</v>
      </c>
      <c r="BZ24" s="720">
        <f>BZ83</f>
        <v>0.25</v>
      </c>
      <c r="CA24" s="637">
        <f>CA83</f>
        <v>0</v>
      </c>
      <c r="CB24" s="637">
        <v>0</v>
      </c>
      <c r="CC24" s="637">
        <f>CC83</f>
        <v>0</v>
      </c>
      <c r="CD24" s="637">
        <f>BY1</f>
        <v>0</v>
      </c>
      <c r="CE24" s="631" t="s">
        <v>97</v>
      </c>
      <c r="CF24" s="631" t="s">
        <v>97</v>
      </c>
      <c r="CG24" s="631" t="s">
        <v>97</v>
      </c>
      <c r="CH24" s="631" t="s">
        <v>97</v>
      </c>
      <c r="CI24" s="631" t="s">
        <v>97</v>
      </c>
      <c r="CJ24" s="631" t="s">
        <v>97</v>
      </c>
      <c r="CK24" s="630" t="s">
        <v>97</v>
      </c>
      <c r="CL24" s="632">
        <f t="shared" si="6"/>
        <v>0</v>
      </c>
      <c r="CM24" s="632">
        <f>U24+AI24+AW24+BK24+BY24</f>
        <v>2.8744499999999995</v>
      </c>
      <c r="CN24" s="663">
        <f>V24+BZ24+AX24</f>
        <v>0.66</v>
      </c>
      <c r="CO24" s="632" t="s">
        <v>97</v>
      </c>
      <c r="CP24" s="632">
        <f>CB24++BN24+AZ24+AL24+X24</f>
        <v>0.3</v>
      </c>
      <c r="CQ24" s="632">
        <f t="shared" ref="CQ24:CQ55" si="7">Y24+AM24+BA24+BO24+CC24</f>
        <v>0</v>
      </c>
      <c r="CR24" s="867" t="s">
        <v>97</v>
      </c>
      <c r="CS24" s="631" t="s">
        <v>97</v>
      </c>
      <c r="CT24" s="631" t="s">
        <v>97</v>
      </c>
      <c r="CU24" s="631" t="s">
        <v>97</v>
      </c>
      <c r="CV24" s="631" t="s">
        <v>97</v>
      </c>
      <c r="CW24" s="631" t="s">
        <v>97</v>
      </c>
      <c r="CX24" s="631" t="s">
        <v>97</v>
      </c>
      <c r="CY24" s="719" t="s">
        <v>97</v>
      </c>
      <c r="CZ24" s="718" t="s">
        <v>97</v>
      </c>
    </row>
    <row r="25" spans="1:240" s="600" customFormat="1" ht="33.75" customHeight="1">
      <c r="A25" s="716" t="s">
        <v>106</v>
      </c>
      <c r="B25" s="248" t="s">
        <v>107</v>
      </c>
      <c r="C25" s="614" t="s">
        <v>97</v>
      </c>
      <c r="D25" s="614" t="s">
        <v>97</v>
      </c>
      <c r="E25" s="614" t="s">
        <v>97</v>
      </c>
      <c r="F25" s="606">
        <v>0</v>
      </c>
      <c r="G25" s="606">
        <v>0</v>
      </c>
      <c r="H25" s="614" t="s">
        <v>97</v>
      </c>
      <c r="I25" s="614" t="s">
        <v>97</v>
      </c>
      <c r="J25" s="606">
        <v>0</v>
      </c>
      <c r="K25" s="606">
        <v>0</v>
      </c>
      <c r="L25" s="614" t="s">
        <v>97</v>
      </c>
      <c r="M25" s="606" t="s">
        <v>97</v>
      </c>
      <c r="N25" s="606" t="s">
        <v>97</v>
      </c>
      <c r="O25" s="614" t="s">
        <v>97</v>
      </c>
      <c r="P25" s="614" t="s">
        <v>97</v>
      </c>
      <c r="Q25" s="606" t="s">
        <v>97</v>
      </c>
      <c r="R25" s="606" t="s">
        <v>97</v>
      </c>
      <c r="S25" s="614" t="s">
        <v>97</v>
      </c>
      <c r="T25" s="606">
        <f>'4'!F112</f>
        <v>0</v>
      </c>
      <c r="U25" s="606">
        <f>'4'!G112</f>
        <v>0</v>
      </c>
      <c r="V25" s="614" t="s">
        <v>97</v>
      </c>
      <c r="W25" s="614" t="s">
        <v>97</v>
      </c>
      <c r="X25" s="606">
        <f>'4'!J112</f>
        <v>0</v>
      </c>
      <c r="Y25" s="606">
        <f>'4'!K112</f>
        <v>0</v>
      </c>
      <c r="Z25" s="610" t="s">
        <v>97</v>
      </c>
      <c r="AA25" s="606" t="s">
        <v>97</v>
      </c>
      <c r="AB25" s="606" t="s">
        <v>97</v>
      </c>
      <c r="AC25" s="614" t="s">
        <v>97</v>
      </c>
      <c r="AD25" s="614" t="s">
        <v>97</v>
      </c>
      <c r="AE25" s="606" t="s">
        <v>97</v>
      </c>
      <c r="AF25" s="606" t="s">
        <v>97</v>
      </c>
      <c r="AG25" s="614" t="s">
        <v>97</v>
      </c>
      <c r="AH25" s="606">
        <f>'4'!T112</f>
        <v>0</v>
      </c>
      <c r="AI25" s="606">
        <f>'4'!AB112</f>
        <v>0</v>
      </c>
      <c r="AJ25" s="612">
        <v>0</v>
      </c>
      <c r="AK25" s="614" t="s">
        <v>97</v>
      </c>
      <c r="AL25" s="606">
        <f>'4'!AE112</f>
        <v>0</v>
      </c>
      <c r="AM25" s="606">
        <f>'4'!Y112</f>
        <v>0</v>
      </c>
      <c r="AN25" s="614" t="s">
        <v>97</v>
      </c>
      <c r="AO25" s="612" t="s">
        <v>97</v>
      </c>
      <c r="AP25" s="606" t="s">
        <v>97</v>
      </c>
      <c r="AQ25" s="614" t="s">
        <v>97</v>
      </c>
      <c r="AR25" s="614" t="s">
        <v>97</v>
      </c>
      <c r="AS25" s="606" t="s">
        <v>97</v>
      </c>
      <c r="AT25" s="606" t="s">
        <v>97</v>
      </c>
      <c r="AU25" s="606" t="s">
        <v>97</v>
      </c>
      <c r="AV25" s="606">
        <f>'4'!AH112</f>
        <v>0</v>
      </c>
      <c r="AW25" s="606">
        <f>'4'!AI112</f>
        <v>0</v>
      </c>
      <c r="AX25" s="612">
        <v>0</v>
      </c>
      <c r="AY25" s="614" t="s">
        <v>97</v>
      </c>
      <c r="AZ25" s="606">
        <f>'4'!AL112</f>
        <v>0</v>
      </c>
      <c r="BA25" s="606">
        <f>'4'!AM112</f>
        <v>0</v>
      </c>
      <c r="BB25" s="614" t="s">
        <v>97</v>
      </c>
      <c r="BC25" s="606" t="s">
        <v>97</v>
      </c>
      <c r="BD25" s="606" t="s">
        <v>97</v>
      </c>
      <c r="BE25" s="606" t="s">
        <v>97</v>
      </c>
      <c r="BF25" s="606" t="s">
        <v>97</v>
      </c>
      <c r="BG25" s="606" t="s">
        <v>97</v>
      </c>
      <c r="BH25" s="606" t="s">
        <v>97</v>
      </c>
      <c r="BI25" s="606" t="s">
        <v>97</v>
      </c>
      <c r="BJ25" s="606">
        <f>AV112</f>
        <v>0</v>
      </c>
      <c r="BK25" s="612">
        <v>0</v>
      </c>
      <c r="BL25" s="612">
        <v>0</v>
      </c>
      <c r="BM25" s="614" t="s">
        <v>97</v>
      </c>
      <c r="BN25" s="612">
        <v>0</v>
      </c>
      <c r="BO25" s="606">
        <f>BH112</f>
        <v>0</v>
      </c>
      <c r="BP25" s="614" t="s">
        <v>97</v>
      </c>
      <c r="BQ25" s="606" t="s">
        <v>97</v>
      </c>
      <c r="BR25" s="606" t="s">
        <v>97</v>
      </c>
      <c r="BS25" s="606" t="s">
        <v>97</v>
      </c>
      <c r="BT25" s="606" t="s">
        <v>97</v>
      </c>
      <c r="BU25" s="606" t="s">
        <v>97</v>
      </c>
      <c r="BV25" s="606" t="s">
        <v>97</v>
      </c>
      <c r="BW25" s="605" t="s">
        <v>97</v>
      </c>
      <c r="BX25" s="608">
        <v>0</v>
      </c>
      <c r="BY25" s="612">
        <v>0</v>
      </c>
      <c r="BZ25" s="612">
        <v>0</v>
      </c>
      <c r="CA25" s="614" t="s">
        <v>97</v>
      </c>
      <c r="CB25" s="614" t="s">
        <v>97</v>
      </c>
      <c r="CC25" s="612">
        <v>0</v>
      </c>
      <c r="CD25" s="612">
        <v>0</v>
      </c>
      <c r="CE25" s="606" t="s">
        <v>97</v>
      </c>
      <c r="CF25" s="606" t="s">
        <v>97</v>
      </c>
      <c r="CG25" s="606" t="s">
        <v>97</v>
      </c>
      <c r="CH25" s="606" t="s">
        <v>97</v>
      </c>
      <c r="CI25" s="606" t="s">
        <v>97</v>
      </c>
      <c r="CJ25" s="606" t="s">
        <v>97</v>
      </c>
      <c r="CK25" s="605" t="s">
        <v>97</v>
      </c>
      <c r="CL25" s="607">
        <f t="shared" si="6"/>
        <v>0</v>
      </c>
      <c r="CM25" s="607">
        <f t="shared" ref="CM25:CM55" si="8">U25+AI25+AW25+BK25+BY25</f>
        <v>0</v>
      </c>
      <c r="CN25" s="607" t="s">
        <v>97</v>
      </c>
      <c r="CO25" s="607" t="s">
        <v>97</v>
      </c>
      <c r="CP25" s="607" t="s">
        <v>97</v>
      </c>
      <c r="CQ25" s="607">
        <f t="shared" si="7"/>
        <v>0</v>
      </c>
      <c r="CR25" s="866" t="s">
        <v>97</v>
      </c>
      <c r="CS25" s="606" t="s">
        <v>97</v>
      </c>
      <c r="CT25" s="606" t="s">
        <v>97</v>
      </c>
      <c r="CU25" s="606" t="s">
        <v>97</v>
      </c>
      <c r="CV25" s="606" t="s">
        <v>97</v>
      </c>
      <c r="CW25" s="606" t="s">
        <v>97</v>
      </c>
      <c r="CX25" s="605" t="s">
        <v>97</v>
      </c>
      <c r="CY25" s="689" t="s">
        <v>97</v>
      </c>
      <c r="CZ25" s="715" t="s">
        <v>97</v>
      </c>
    </row>
    <row r="26" spans="1:240" s="628" customFormat="1" ht="24" customHeight="1">
      <c r="A26" s="714" t="s">
        <v>108</v>
      </c>
      <c r="B26" s="575" t="s">
        <v>109</v>
      </c>
      <c r="C26" s="644" t="s">
        <v>97</v>
      </c>
      <c r="D26" s="636">
        <f>D95</f>
        <v>7.229000000000001</v>
      </c>
      <c r="E26" s="585" t="s">
        <v>97</v>
      </c>
      <c r="F26" s="636">
        <f t="shared" ref="F26:L26" si="9">F95</f>
        <v>0</v>
      </c>
      <c r="G26" s="636">
        <f t="shared" si="9"/>
        <v>0</v>
      </c>
      <c r="H26" s="636" t="str">
        <f t="shared" si="9"/>
        <v>нд</v>
      </c>
      <c r="I26" s="636" t="str">
        <f t="shared" si="9"/>
        <v>нд</v>
      </c>
      <c r="J26" s="636">
        <f t="shared" si="9"/>
        <v>0</v>
      </c>
      <c r="K26" s="636">
        <f t="shared" si="9"/>
        <v>0</v>
      </c>
      <c r="L26" s="639" t="str">
        <f t="shared" si="9"/>
        <v>нд</v>
      </c>
      <c r="M26" s="631" t="s">
        <v>97</v>
      </c>
      <c r="N26" s="631" t="s">
        <v>97</v>
      </c>
      <c r="O26" s="585" t="s">
        <v>97</v>
      </c>
      <c r="P26" s="585" t="s">
        <v>97</v>
      </c>
      <c r="Q26" s="631" t="s">
        <v>97</v>
      </c>
      <c r="R26" s="631" t="s">
        <v>97</v>
      </c>
      <c r="S26" s="585" t="s">
        <v>97</v>
      </c>
      <c r="T26" s="636">
        <f t="shared" ref="T26:Z26" si="10">T95</f>
        <v>0</v>
      </c>
      <c r="U26" s="636">
        <f t="shared" si="10"/>
        <v>1.458</v>
      </c>
      <c r="V26" s="636">
        <f t="shared" si="10"/>
        <v>0</v>
      </c>
      <c r="W26" s="636">
        <f t="shared" si="10"/>
        <v>0</v>
      </c>
      <c r="X26" s="636">
        <f t="shared" si="10"/>
        <v>0</v>
      </c>
      <c r="Y26" s="636">
        <f t="shared" si="10"/>
        <v>0</v>
      </c>
      <c r="Z26" s="639">
        <f t="shared" si="10"/>
        <v>2</v>
      </c>
      <c r="AA26" s="631" t="s">
        <v>97</v>
      </c>
      <c r="AB26" s="631" t="s">
        <v>97</v>
      </c>
      <c r="AC26" s="585" t="s">
        <v>97</v>
      </c>
      <c r="AD26" s="585" t="s">
        <v>97</v>
      </c>
      <c r="AE26" s="631" t="s">
        <v>97</v>
      </c>
      <c r="AF26" s="631" t="s">
        <v>97</v>
      </c>
      <c r="AG26" s="585" t="s">
        <v>97</v>
      </c>
      <c r="AH26" s="636">
        <f t="shared" ref="AH26:AN26" si="11">AH95</f>
        <v>0</v>
      </c>
      <c r="AI26" s="636">
        <f t="shared" si="11"/>
        <v>3.6076000000000001</v>
      </c>
      <c r="AJ26" s="612">
        <v>0</v>
      </c>
      <c r="AK26" s="636" t="str">
        <f t="shared" si="11"/>
        <v>нд</v>
      </c>
      <c r="AL26" s="636">
        <f t="shared" si="11"/>
        <v>0</v>
      </c>
      <c r="AM26" s="636">
        <f t="shared" si="11"/>
        <v>0</v>
      </c>
      <c r="AN26" s="639">
        <f t="shared" si="11"/>
        <v>2</v>
      </c>
      <c r="AO26" s="637" t="s">
        <v>97</v>
      </c>
      <c r="AP26" s="631" t="s">
        <v>97</v>
      </c>
      <c r="AQ26" s="585" t="s">
        <v>97</v>
      </c>
      <c r="AR26" s="585" t="s">
        <v>97</v>
      </c>
      <c r="AS26" s="631" t="s">
        <v>97</v>
      </c>
      <c r="AT26" s="631" t="s">
        <v>97</v>
      </c>
      <c r="AU26" s="631" t="s">
        <v>97</v>
      </c>
      <c r="AV26" s="636">
        <f t="shared" ref="AV26:BB26" si="12">AV95</f>
        <v>0</v>
      </c>
      <c r="AW26" s="636">
        <f t="shared" si="12"/>
        <v>1.25</v>
      </c>
      <c r="AX26" s="636">
        <v>0</v>
      </c>
      <c r="AY26" s="636" t="str">
        <f t="shared" si="12"/>
        <v>нд</v>
      </c>
      <c r="AZ26" s="636">
        <f t="shared" si="12"/>
        <v>0</v>
      </c>
      <c r="BA26" s="636">
        <f t="shared" si="12"/>
        <v>0</v>
      </c>
      <c r="BB26" s="639">
        <f t="shared" si="12"/>
        <v>2</v>
      </c>
      <c r="BC26" s="631" t="s">
        <v>97</v>
      </c>
      <c r="BD26" s="631" t="s">
        <v>97</v>
      </c>
      <c r="BE26" s="631" t="s">
        <v>97</v>
      </c>
      <c r="BF26" s="631" t="s">
        <v>97</v>
      </c>
      <c r="BG26" s="631" t="s">
        <v>97</v>
      </c>
      <c r="BH26" s="631" t="s">
        <v>97</v>
      </c>
      <c r="BI26" s="631" t="s">
        <v>97</v>
      </c>
      <c r="BJ26" s="636">
        <f>BJ95</f>
        <v>0</v>
      </c>
      <c r="BK26" s="637">
        <f>BK95</f>
        <v>0</v>
      </c>
      <c r="BL26" s="612">
        <v>0</v>
      </c>
      <c r="BM26" s="636" t="str">
        <f>BM95</f>
        <v>нд</v>
      </c>
      <c r="BN26" s="637">
        <v>0</v>
      </c>
      <c r="BO26" s="636">
        <f>BO95</f>
        <v>0</v>
      </c>
      <c r="BP26" s="637">
        <f>BP95</f>
        <v>0</v>
      </c>
      <c r="BQ26" s="631" t="s">
        <v>97</v>
      </c>
      <c r="BR26" s="631" t="s">
        <v>97</v>
      </c>
      <c r="BS26" s="631" t="s">
        <v>97</v>
      </c>
      <c r="BT26" s="631" t="s">
        <v>97</v>
      </c>
      <c r="BU26" s="631" t="s">
        <v>97</v>
      </c>
      <c r="BV26" s="631" t="s">
        <v>97</v>
      </c>
      <c r="BW26" s="630" t="s">
        <v>97</v>
      </c>
      <c r="BX26" s="633">
        <v>0</v>
      </c>
      <c r="BY26" s="863">
        <f>BY95</f>
        <v>0.91300000000000003</v>
      </c>
      <c r="BZ26" s="863">
        <v>0</v>
      </c>
      <c r="CA26" s="863">
        <f>CA83</f>
        <v>0</v>
      </c>
      <c r="CB26" s="863">
        <f>CB83</f>
        <v>0.7</v>
      </c>
      <c r="CC26" s="863">
        <f>CC83</f>
        <v>0</v>
      </c>
      <c r="CD26" s="941">
        <f>CD95</f>
        <v>1</v>
      </c>
      <c r="CE26" s="631" t="s">
        <v>97</v>
      </c>
      <c r="CF26" s="631" t="s">
        <v>97</v>
      </c>
      <c r="CG26" s="631" t="s">
        <v>97</v>
      </c>
      <c r="CH26" s="631" t="s">
        <v>97</v>
      </c>
      <c r="CI26" s="631" t="s">
        <v>97</v>
      </c>
      <c r="CJ26" s="631" t="s">
        <v>97</v>
      </c>
      <c r="CK26" s="630" t="s">
        <v>97</v>
      </c>
      <c r="CL26" s="632">
        <f t="shared" si="6"/>
        <v>0</v>
      </c>
      <c r="CM26" s="632">
        <f t="shared" si="8"/>
        <v>7.2286000000000001</v>
      </c>
      <c r="CN26" s="632" t="s">
        <v>97</v>
      </c>
      <c r="CO26" s="632" t="s">
        <v>97</v>
      </c>
      <c r="CP26" s="632">
        <f>CB26++BN26+AZ26+AL26+X26</f>
        <v>0.7</v>
      </c>
      <c r="CQ26" s="632">
        <f t="shared" si="7"/>
        <v>0</v>
      </c>
      <c r="CR26" s="867" t="s">
        <v>97</v>
      </c>
      <c r="CS26" s="631" t="s">
        <v>97</v>
      </c>
      <c r="CT26" s="631" t="s">
        <v>97</v>
      </c>
      <c r="CU26" s="631" t="s">
        <v>97</v>
      </c>
      <c r="CV26" s="631" t="s">
        <v>97</v>
      </c>
      <c r="CW26" s="631" t="s">
        <v>97</v>
      </c>
      <c r="CX26" s="630" t="s">
        <v>97</v>
      </c>
      <c r="CY26" s="701" t="s">
        <v>97</v>
      </c>
      <c r="CZ26" s="712" t="str">
        <f>CZ95</f>
        <v>нд</v>
      </c>
    </row>
    <row r="27" spans="1:240" s="600" customFormat="1" ht="17.25" customHeight="1">
      <c r="A27" s="651" t="s">
        <v>110</v>
      </c>
      <c r="B27" s="650" t="s">
        <v>111</v>
      </c>
      <c r="C27" s="614" t="s">
        <v>97</v>
      </c>
      <c r="D27" s="614" t="str">
        <f>D28</f>
        <v>нд</v>
      </c>
      <c r="E27" s="614" t="s">
        <v>97</v>
      </c>
      <c r="F27" s="612">
        <f>F28</f>
        <v>0</v>
      </c>
      <c r="G27" s="612">
        <f>G28</f>
        <v>0</v>
      </c>
      <c r="H27" s="614" t="s">
        <v>97</v>
      </c>
      <c r="I27" s="614" t="s">
        <v>97</v>
      </c>
      <c r="J27" s="612">
        <f>J28</f>
        <v>0</v>
      </c>
      <c r="K27" s="612">
        <f>K28</f>
        <v>0</v>
      </c>
      <c r="L27" s="612" t="s">
        <v>97</v>
      </c>
      <c r="M27" s="606" t="s">
        <v>97</v>
      </c>
      <c r="N27" s="606" t="s">
        <v>97</v>
      </c>
      <c r="O27" s="614" t="s">
        <v>97</v>
      </c>
      <c r="P27" s="614" t="s">
        <v>97</v>
      </c>
      <c r="Q27" s="606" t="s">
        <v>97</v>
      </c>
      <c r="R27" s="606" t="s">
        <v>97</v>
      </c>
      <c r="S27" s="614" t="s">
        <v>97</v>
      </c>
      <c r="T27" s="612">
        <f>T28</f>
        <v>0</v>
      </c>
      <c r="U27" s="612">
        <v>0</v>
      </c>
      <c r="V27" s="614" t="s">
        <v>97</v>
      </c>
      <c r="W27" s="614" t="s">
        <v>97</v>
      </c>
      <c r="X27" s="612">
        <f>X28+X30+X31</f>
        <v>0</v>
      </c>
      <c r="Y27" s="612">
        <f>Y28</f>
        <v>0</v>
      </c>
      <c r="Z27" s="614" t="s">
        <v>97</v>
      </c>
      <c r="AA27" s="606" t="s">
        <v>97</v>
      </c>
      <c r="AB27" s="606" t="s">
        <v>97</v>
      </c>
      <c r="AC27" s="614" t="s">
        <v>97</v>
      </c>
      <c r="AD27" s="614" t="s">
        <v>97</v>
      </c>
      <c r="AE27" s="606" t="s">
        <v>97</v>
      </c>
      <c r="AF27" s="606" t="s">
        <v>97</v>
      </c>
      <c r="AG27" s="614" t="s">
        <v>97</v>
      </c>
      <c r="AH27" s="612">
        <f>AH28</f>
        <v>0</v>
      </c>
      <c r="AI27" s="606">
        <f>AI28</f>
        <v>0</v>
      </c>
      <c r="AJ27" s="612">
        <v>0</v>
      </c>
      <c r="AK27" s="614" t="s">
        <v>97</v>
      </c>
      <c r="AL27" s="612">
        <f>AL28</f>
        <v>0</v>
      </c>
      <c r="AM27" s="612">
        <f>AM28</f>
        <v>0</v>
      </c>
      <c r="AN27" s="614" t="s">
        <v>97</v>
      </c>
      <c r="AO27" s="612" t="s">
        <v>97</v>
      </c>
      <c r="AP27" s="606" t="s">
        <v>97</v>
      </c>
      <c r="AQ27" s="614" t="s">
        <v>97</v>
      </c>
      <c r="AR27" s="614" t="s">
        <v>97</v>
      </c>
      <c r="AS27" s="606" t="s">
        <v>97</v>
      </c>
      <c r="AT27" s="606" t="s">
        <v>97</v>
      </c>
      <c r="AU27" s="606" t="s">
        <v>97</v>
      </c>
      <c r="AV27" s="612">
        <f>AV28</f>
        <v>0</v>
      </c>
      <c r="AW27" s="612">
        <f>AW28</f>
        <v>0</v>
      </c>
      <c r="AX27" s="612">
        <v>0</v>
      </c>
      <c r="AY27" s="614" t="s">
        <v>97</v>
      </c>
      <c r="AZ27" s="612">
        <f>AZ28</f>
        <v>0</v>
      </c>
      <c r="BA27" s="612">
        <f>BA28</f>
        <v>0</v>
      </c>
      <c r="BB27" s="614" t="s">
        <v>97</v>
      </c>
      <c r="BC27" s="606" t="s">
        <v>97</v>
      </c>
      <c r="BD27" s="606" t="s">
        <v>97</v>
      </c>
      <c r="BE27" s="606" t="s">
        <v>97</v>
      </c>
      <c r="BF27" s="606" t="s">
        <v>97</v>
      </c>
      <c r="BG27" s="606" t="s">
        <v>97</v>
      </c>
      <c r="BH27" s="606" t="s">
        <v>97</v>
      </c>
      <c r="BI27" s="606" t="s">
        <v>97</v>
      </c>
      <c r="BJ27" s="612">
        <f>BJ28</f>
        <v>0</v>
      </c>
      <c r="BK27" s="612">
        <v>0</v>
      </c>
      <c r="BL27" s="612">
        <v>0</v>
      </c>
      <c r="BM27" s="614" t="s">
        <v>97</v>
      </c>
      <c r="BN27" s="612">
        <v>0</v>
      </c>
      <c r="BO27" s="612">
        <f>BO28</f>
        <v>0</v>
      </c>
      <c r="BP27" s="612">
        <v>0</v>
      </c>
      <c r="BQ27" s="606" t="s">
        <v>97</v>
      </c>
      <c r="BR27" s="606" t="s">
        <v>97</v>
      </c>
      <c r="BS27" s="606" t="s">
        <v>97</v>
      </c>
      <c r="BT27" s="606" t="s">
        <v>97</v>
      </c>
      <c r="BU27" s="606" t="s">
        <v>97</v>
      </c>
      <c r="BV27" s="606" t="s">
        <v>97</v>
      </c>
      <c r="BW27" s="605" t="s">
        <v>97</v>
      </c>
      <c r="BX27" s="608">
        <v>0</v>
      </c>
      <c r="BY27" s="612">
        <v>0</v>
      </c>
      <c r="BZ27" s="612">
        <v>0</v>
      </c>
      <c r="CA27" s="614" t="s">
        <v>97</v>
      </c>
      <c r="CB27" s="614" t="s">
        <v>97</v>
      </c>
      <c r="CC27" s="612">
        <v>0</v>
      </c>
      <c r="CD27" s="612">
        <v>0</v>
      </c>
      <c r="CE27" s="606" t="s">
        <v>97</v>
      </c>
      <c r="CF27" s="606" t="s">
        <v>97</v>
      </c>
      <c r="CG27" s="606" t="s">
        <v>97</v>
      </c>
      <c r="CH27" s="606" t="s">
        <v>97</v>
      </c>
      <c r="CI27" s="606" t="s">
        <v>97</v>
      </c>
      <c r="CJ27" s="606" t="s">
        <v>97</v>
      </c>
      <c r="CK27" s="605" t="s">
        <v>97</v>
      </c>
      <c r="CL27" s="607">
        <f t="shared" si="6"/>
        <v>0</v>
      </c>
      <c r="CM27" s="607">
        <f t="shared" si="8"/>
        <v>0</v>
      </c>
      <c r="CN27" s="607" t="s">
        <v>97</v>
      </c>
      <c r="CO27" s="607" t="s">
        <v>97</v>
      </c>
      <c r="CP27" s="607" t="s">
        <v>97</v>
      </c>
      <c r="CQ27" s="607">
        <f t="shared" si="7"/>
        <v>0</v>
      </c>
      <c r="CR27" s="866" t="s">
        <v>97</v>
      </c>
      <c r="CS27" s="606" t="s">
        <v>97</v>
      </c>
      <c r="CT27" s="606" t="s">
        <v>97</v>
      </c>
      <c r="CU27" s="606" t="s">
        <v>97</v>
      </c>
      <c r="CV27" s="606" t="s">
        <v>97</v>
      </c>
      <c r="CW27" s="606" t="s">
        <v>97</v>
      </c>
      <c r="CX27" s="605" t="s">
        <v>97</v>
      </c>
      <c r="CY27" s="689" t="s">
        <v>97</v>
      </c>
      <c r="CZ27" s="656" t="s">
        <v>97</v>
      </c>
    </row>
    <row r="28" spans="1:240" s="600" customFormat="1" ht="36" customHeight="1">
      <c r="A28" s="651" t="s">
        <v>112</v>
      </c>
      <c r="B28" s="650" t="s">
        <v>113</v>
      </c>
      <c r="C28" s="614" t="s">
        <v>97</v>
      </c>
      <c r="D28" s="614" t="s">
        <v>97</v>
      </c>
      <c r="E28" s="614" t="s">
        <v>97</v>
      </c>
      <c r="F28" s="612">
        <f>F29+F31+F32</f>
        <v>0</v>
      </c>
      <c r="G28" s="612">
        <v>0</v>
      </c>
      <c r="H28" s="614" t="s">
        <v>97</v>
      </c>
      <c r="I28" s="614" t="s">
        <v>97</v>
      </c>
      <c r="J28" s="612">
        <v>0</v>
      </c>
      <c r="K28" s="612">
        <v>0</v>
      </c>
      <c r="L28" s="612" t="s">
        <v>97</v>
      </c>
      <c r="M28" s="606" t="s">
        <v>97</v>
      </c>
      <c r="N28" s="606" t="s">
        <v>97</v>
      </c>
      <c r="O28" s="614" t="s">
        <v>97</v>
      </c>
      <c r="P28" s="614" t="s">
        <v>97</v>
      </c>
      <c r="Q28" s="606" t="s">
        <v>97</v>
      </c>
      <c r="R28" s="606" t="s">
        <v>97</v>
      </c>
      <c r="S28" s="614" t="s">
        <v>97</v>
      </c>
      <c r="T28" s="612">
        <f>T29+T31+T32</f>
        <v>0</v>
      </c>
      <c r="U28" s="612">
        <f>U29+U31+U32</f>
        <v>0</v>
      </c>
      <c r="V28" s="614" t="s">
        <v>97</v>
      </c>
      <c r="W28" s="614" t="s">
        <v>97</v>
      </c>
      <c r="X28" s="612">
        <f>X29</f>
        <v>0</v>
      </c>
      <c r="Y28" s="612">
        <f>Y29+Y31+Y32</f>
        <v>0</v>
      </c>
      <c r="Z28" s="614" t="s">
        <v>97</v>
      </c>
      <c r="AA28" s="606" t="s">
        <v>97</v>
      </c>
      <c r="AB28" s="606" t="s">
        <v>97</v>
      </c>
      <c r="AC28" s="614" t="s">
        <v>97</v>
      </c>
      <c r="AD28" s="614" t="s">
        <v>97</v>
      </c>
      <c r="AE28" s="606" t="s">
        <v>97</v>
      </c>
      <c r="AF28" s="606" t="s">
        <v>97</v>
      </c>
      <c r="AG28" s="614" t="s">
        <v>97</v>
      </c>
      <c r="AH28" s="612">
        <f>AH29+AH31+AH32</f>
        <v>0</v>
      </c>
      <c r="AI28" s="606">
        <f>AI29+AI31+AI32</f>
        <v>0</v>
      </c>
      <c r="AJ28" s="612">
        <v>0</v>
      </c>
      <c r="AK28" s="614" t="s">
        <v>97</v>
      </c>
      <c r="AL28" s="612">
        <f>AL29+AL31+AL32</f>
        <v>0</v>
      </c>
      <c r="AM28" s="612">
        <f>AM29+AM31+AM32</f>
        <v>0</v>
      </c>
      <c r="AN28" s="614" t="s">
        <v>97</v>
      </c>
      <c r="AO28" s="612" t="s">
        <v>97</v>
      </c>
      <c r="AP28" s="606" t="s">
        <v>97</v>
      </c>
      <c r="AQ28" s="614" t="s">
        <v>97</v>
      </c>
      <c r="AR28" s="614" t="s">
        <v>97</v>
      </c>
      <c r="AS28" s="606" t="s">
        <v>97</v>
      </c>
      <c r="AT28" s="606" t="s">
        <v>97</v>
      </c>
      <c r="AU28" s="606" t="s">
        <v>97</v>
      </c>
      <c r="AV28" s="612">
        <f>AV29+AV31+AV32</f>
        <v>0</v>
      </c>
      <c r="AW28" s="612">
        <v>0</v>
      </c>
      <c r="AX28" s="612">
        <v>0</v>
      </c>
      <c r="AY28" s="614" t="s">
        <v>97</v>
      </c>
      <c r="AZ28" s="612">
        <v>0</v>
      </c>
      <c r="BA28" s="612">
        <f>BA29+BA31+BA32</f>
        <v>0</v>
      </c>
      <c r="BB28" s="614" t="s">
        <v>97</v>
      </c>
      <c r="BC28" s="606" t="s">
        <v>97</v>
      </c>
      <c r="BD28" s="606" t="s">
        <v>97</v>
      </c>
      <c r="BE28" s="606" t="s">
        <v>97</v>
      </c>
      <c r="BF28" s="606" t="s">
        <v>97</v>
      </c>
      <c r="BG28" s="606" t="s">
        <v>97</v>
      </c>
      <c r="BH28" s="606" t="s">
        <v>97</v>
      </c>
      <c r="BI28" s="606" t="s">
        <v>97</v>
      </c>
      <c r="BJ28" s="612">
        <f>BJ29+BJ31+BJ32</f>
        <v>0</v>
      </c>
      <c r="BK28" s="612">
        <v>0</v>
      </c>
      <c r="BL28" s="612">
        <v>0</v>
      </c>
      <c r="BM28" s="614" t="s">
        <v>97</v>
      </c>
      <c r="BN28" s="612">
        <v>0</v>
      </c>
      <c r="BO28" s="612">
        <v>0</v>
      </c>
      <c r="BP28" s="612">
        <v>0</v>
      </c>
      <c r="BQ28" s="606" t="s">
        <v>97</v>
      </c>
      <c r="BR28" s="606" t="s">
        <v>97</v>
      </c>
      <c r="BS28" s="606" t="s">
        <v>97</v>
      </c>
      <c r="BT28" s="606" t="s">
        <v>97</v>
      </c>
      <c r="BU28" s="606" t="s">
        <v>97</v>
      </c>
      <c r="BV28" s="606" t="s">
        <v>97</v>
      </c>
      <c r="BW28" s="605" t="s">
        <v>97</v>
      </c>
      <c r="BX28" s="608">
        <v>0</v>
      </c>
      <c r="BY28" s="612">
        <v>0</v>
      </c>
      <c r="BZ28" s="612">
        <v>0</v>
      </c>
      <c r="CA28" s="614" t="s">
        <v>97</v>
      </c>
      <c r="CB28" s="614" t="s">
        <v>97</v>
      </c>
      <c r="CC28" s="612">
        <v>0</v>
      </c>
      <c r="CD28" s="612">
        <v>0</v>
      </c>
      <c r="CE28" s="606" t="s">
        <v>97</v>
      </c>
      <c r="CF28" s="606" t="s">
        <v>97</v>
      </c>
      <c r="CG28" s="606" t="s">
        <v>97</v>
      </c>
      <c r="CH28" s="606" t="s">
        <v>97</v>
      </c>
      <c r="CI28" s="606" t="s">
        <v>97</v>
      </c>
      <c r="CJ28" s="606" t="s">
        <v>97</v>
      </c>
      <c r="CK28" s="605" t="s">
        <v>97</v>
      </c>
      <c r="CL28" s="607">
        <f t="shared" si="6"/>
        <v>0</v>
      </c>
      <c r="CM28" s="607">
        <f t="shared" si="8"/>
        <v>0</v>
      </c>
      <c r="CN28" s="607" t="s">
        <v>97</v>
      </c>
      <c r="CO28" s="607" t="s">
        <v>97</v>
      </c>
      <c r="CP28" s="607" t="s">
        <v>97</v>
      </c>
      <c r="CQ28" s="607">
        <f t="shared" si="7"/>
        <v>0</v>
      </c>
      <c r="CR28" s="866" t="s">
        <v>97</v>
      </c>
      <c r="CS28" s="606" t="s">
        <v>97</v>
      </c>
      <c r="CT28" s="606" t="s">
        <v>97</v>
      </c>
      <c r="CU28" s="606" t="s">
        <v>97</v>
      </c>
      <c r="CV28" s="606" t="s">
        <v>97</v>
      </c>
      <c r="CW28" s="606" t="s">
        <v>97</v>
      </c>
      <c r="CX28" s="605" t="s">
        <v>97</v>
      </c>
      <c r="CY28" s="689" t="s">
        <v>97</v>
      </c>
      <c r="CZ28" s="656" t="s">
        <v>97</v>
      </c>
    </row>
    <row r="29" spans="1:240" s="600" customFormat="1" ht="30.75" hidden="1" customHeight="1">
      <c r="A29" s="651" t="s">
        <v>114</v>
      </c>
      <c r="B29" s="650" t="s">
        <v>115</v>
      </c>
      <c r="C29" s="614" t="s">
        <v>97</v>
      </c>
      <c r="D29" s="614" t="str">
        <f>D30</f>
        <v>нд</v>
      </c>
      <c r="E29" s="614" t="s">
        <v>97</v>
      </c>
      <c r="F29" s="612">
        <f>F30</f>
        <v>0</v>
      </c>
      <c r="G29" s="612">
        <f>G30</f>
        <v>0</v>
      </c>
      <c r="H29" s="614" t="s">
        <v>97</v>
      </c>
      <c r="I29" s="614" t="s">
        <v>97</v>
      </c>
      <c r="J29" s="612">
        <f>J30</f>
        <v>0</v>
      </c>
      <c r="K29" s="612">
        <f>K30</f>
        <v>0</v>
      </c>
      <c r="L29" s="612">
        <v>0</v>
      </c>
      <c r="M29" s="606" t="s">
        <v>97</v>
      </c>
      <c r="N29" s="606" t="s">
        <v>97</v>
      </c>
      <c r="O29" s="614" t="s">
        <v>97</v>
      </c>
      <c r="P29" s="614" t="s">
        <v>97</v>
      </c>
      <c r="Q29" s="606" t="s">
        <v>97</v>
      </c>
      <c r="R29" s="606" t="s">
        <v>97</v>
      </c>
      <c r="S29" s="614" t="s">
        <v>97</v>
      </c>
      <c r="T29" s="612">
        <f>T30</f>
        <v>0</v>
      </c>
      <c r="U29" s="612">
        <f>U30</f>
        <v>0</v>
      </c>
      <c r="V29" s="614" t="s">
        <v>97</v>
      </c>
      <c r="W29" s="614" t="s">
        <v>97</v>
      </c>
      <c r="X29" s="612">
        <v>0</v>
      </c>
      <c r="Y29" s="612">
        <f>Y30</f>
        <v>0</v>
      </c>
      <c r="Z29" s="614" t="s">
        <v>97</v>
      </c>
      <c r="AA29" s="606" t="s">
        <v>97</v>
      </c>
      <c r="AB29" s="606" t="s">
        <v>97</v>
      </c>
      <c r="AC29" s="614" t="s">
        <v>97</v>
      </c>
      <c r="AD29" s="614" t="s">
        <v>97</v>
      </c>
      <c r="AE29" s="606" t="s">
        <v>97</v>
      </c>
      <c r="AF29" s="606" t="s">
        <v>97</v>
      </c>
      <c r="AG29" s="614" t="s">
        <v>97</v>
      </c>
      <c r="AH29" s="612">
        <f>AH30</f>
        <v>0</v>
      </c>
      <c r="AI29" s="606">
        <f>AI30</f>
        <v>0</v>
      </c>
      <c r="AJ29" s="612">
        <v>0</v>
      </c>
      <c r="AK29" s="614" t="s">
        <v>97</v>
      </c>
      <c r="AL29" s="612">
        <f>AL30</f>
        <v>0</v>
      </c>
      <c r="AM29" s="612">
        <f>AM30</f>
        <v>0</v>
      </c>
      <c r="AN29" s="614" t="s">
        <v>97</v>
      </c>
      <c r="AO29" s="612" t="s">
        <v>97</v>
      </c>
      <c r="AP29" s="606" t="s">
        <v>97</v>
      </c>
      <c r="AQ29" s="614" t="s">
        <v>97</v>
      </c>
      <c r="AR29" s="614" t="s">
        <v>97</v>
      </c>
      <c r="AS29" s="606" t="s">
        <v>97</v>
      </c>
      <c r="AT29" s="606" t="s">
        <v>97</v>
      </c>
      <c r="AU29" s="606" t="s">
        <v>97</v>
      </c>
      <c r="AV29" s="612">
        <f>AV30</f>
        <v>0</v>
      </c>
      <c r="AW29" s="612" t="e">
        <f>#REF!</f>
        <v>#REF!</v>
      </c>
      <c r="AX29" s="612" t="s">
        <v>97</v>
      </c>
      <c r="AY29" s="614" t="s">
        <v>97</v>
      </c>
      <c r="AZ29" s="612" t="e">
        <f>#REF!</f>
        <v>#REF!</v>
      </c>
      <c r="BA29" s="612">
        <f>BA30</f>
        <v>0</v>
      </c>
      <c r="BB29" s="614" t="s">
        <v>97</v>
      </c>
      <c r="BC29" s="606" t="s">
        <v>97</v>
      </c>
      <c r="BD29" s="606" t="s">
        <v>97</v>
      </c>
      <c r="BE29" s="606" t="s">
        <v>97</v>
      </c>
      <c r="BF29" s="606" t="s">
        <v>97</v>
      </c>
      <c r="BG29" s="606" t="s">
        <v>97</v>
      </c>
      <c r="BH29" s="606" t="s">
        <v>97</v>
      </c>
      <c r="BI29" s="606" t="s">
        <v>97</v>
      </c>
      <c r="BJ29" s="612">
        <f>BJ30</f>
        <v>0</v>
      </c>
      <c r="BK29" s="612" t="e">
        <f t="shared" ref="BK29:BK45" si="13">G29+U29+AI29+AW29</f>
        <v>#REF!</v>
      </c>
      <c r="BL29" s="612">
        <v>0</v>
      </c>
      <c r="BM29" s="614" t="s">
        <v>97</v>
      </c>
      <c r="BN29" s="612" t="e">
        <f t="shared" ref="BN29:BN45" si="14">J29+X29+AL29+AZ29</f>
        <v>#REF!</v>
      </c>
      <c r="BO29" s="612">
        <f>BO30</f>
        <v>0</v>
      </c>
      <c r="BP29" s="612">
        <v>0</v>
      </c>
      <c r="BQ29" s="606" t="s">
        <v>97</v>
      </c>
      <c r="BR29" s="606" t="s">
        <v>97</v>
      </c>
      <c r="BS29" s="606" t="s">
        <v>97</v>
      </c>
      <c r="BT29" s="606" t="s">
        <v>97</v>
      </c>
      <c r="BU29" s="606" t="s">
        <v>97</v>
      </c>
      <c r="BV29" s="606" t="s">
        <v>97</v>
      </c>
      <c r="BW29" s="605" t="s">
        <v>97</v>
      </c>
      <c r="BX29" s="608">
        <v>0</v>
      </c>
      <c r="BY29" s="670"/>
      <c r="BZ29" s="670"/>
      <c r="CA29" s="670"/>
      <c r="CB29" s="670"/>
      <c r="CC29" s="670"/>
      <c r="CD29" s="670"/>
      <c r="CE29" s="606" t="s">
        <v>97</v>
      </c>
      <c r="CF29" s="606" t="s">
        <v>97</v>
      </c>
      <c r="CG29" s="606" t="s">
        <v>97</v>
      </c>
      <c r="CH29" s="606" t="s">
        <v>97</v>
      </c>
      <c r="CI29" s="606" t="s">
        <v>97</v>
      </c>
      <c r="CJ29" s="606" t="s">
        <v>97</v>
      </c>
      <c r="CK29" s="605" t="s">
        <v>97</v>
      </c>
      <c r="CL29" s="607">
        <f t="shared" si="6"/>
        <v>0</v>
      </c>
      <c r="CM29" s="607" t="e">
        <f t="shared" si="8"/>
        <v>#REF!</v>
      </c>
      <c r="CN29" s="607" t="s">
        <v>97</v>
      </c>
      <c r="CO29" s="607" t="s">
        <v>97</v>
      </c>
      <c r="CP29" s="607" t="e">
        <f t="shared" ref="CP29:CP45" si="15">CB29++BN29+AZ29+AL29+X29</f>
        <v>#REF!</v>
      </c>
      <c r="CQ29" s="607">
        <f t="shared" si="7"/>
        <v>0</v>
      </c>
      <c r="CR29" s="866" t="s">
        <v>97</v>
      </c>
      <c r="CS29" s="606" t="s">
        <v>97</v>
      </c>
      <c r="CT29" s="606" t="s">
        <v>97</v>
      </c>
      <c r="CU29" s="606" t="s">
        <v>97</v>
      </c>
      <c r="CV29" s="606" t="s">
        <v>97</v>
      </c>
      <c r="CW29" s="606" t="s">
        <v>97</v>
      </c>
      <c r="CX29" s="605" t="s">
        <v>97</v>
      </c>
      <c r="CY29" s="689" t="s">
        <v>97</v>
      </c>
      <c r="CZ29" s="656" t="s">
        <v>97</v>
      </c>
    </row>
    <row r="30" spans="1:240" s="600" customFormat="1" ht="33.75" hidden="1" customHeight="1">
      <c r="A30" s="651" t="s">
        <v>116</v>
      </c>
      <c r="B30" s="650" t="s">
        <v>117</v>
      </c>
      <c r="C30" s="614" t="s">
        <v>97</v>
      </c>
      <c r="D30" s="614" t="s">
        <v>97</v>
      </c>
      <c r="E30" s="614" t="s">
        <v>97</v>
      </c>
      <c r="F30" s="612">
        <f>F31+F33+F34</f>
        <v>0</v>
      </c>
      <c r="G30" s="612">
        <f>G31+G33+G34</f>
        <v>0</v>
      </c>
      <c r="H30" s="614" t="s">
        <v>97</v>
      </c>
      <c r="I30" s="614" t="s">
        <v>97</v>
      </c>
      <c r="J30" s="612">
        <f>J31+J33+J34</f>
        <v>0</v>
      </c>
      <c r="K30" s="612">
        <f>K31+K33+K34</f>
        <v>0</v>
      </c>
      <c r="L30" s="612">
        <v>0</v>
      </c>
      <c r="M30" s="606" t="s">
        <v>97</v>
      </c>
      <c r="N30" s="606" t="s">
        <v>97</v>
      </c>
      <c r="O30" s="614" t="s">
        <v>97</v>
      </c>
      <c r="P30" s="614" t="s">
        <v>97</v>
      </c>
      <c r="Q30" s="606" t="s">
        <v>97</v>
      </c>
      <c r="R30" s="606" t="s">
        <v>97</v>
      </c>
      <c r="S30" s="614" t="s">
        <v>97</v>
      </c>
      <c r="T30" s="612">
        <v>0</v>
      </c>
      <c r="U30" s="612">
        <v>0</v>
      </c>
      <c r="V30" s="614" t="s">
        <v>97</v>
      </c>
      <c r="W30" s="614" t="s">
        <v>97</v>
      </c>
      <c r="X30" s="612">
        <f>X31+X33+X34</f>
        <v>0</v>
      </c>
      <c r="Y30" s="612">
        <v>0</v>
      </c>
      <c r="Z30" s="614" t="s">
        <v>97</v>
      </c>
      <c r="AA30" s="606" t="s">
        <v>97</v>
      </c>
      <c r="AB30" s="606" t="s">
        <v>97</v>
      </c>
      <c r="AC30" s="614" t="s">
        <v>97</v>
      </c>
      <c r="AD30" s="614" t="s">
        <v>97</v>
      </c>
      <c r="AE30" s="606" t="s">
        <v>97</v>
      </c>
      <c r="AF30" s="606" t="s">
        <v>97</v>
      </c>
      <c r="AG30" s="614" t="s">
        <v>97</v>
      </c>
      <c r="AH30" s="612">
        <v>0</v>
      </c>
      <c r="AI30" s="606">
        <v>0</v>
      </c>
      <c r="AJ30" s="612">
        <v>0</v>
      </c>
      <c r="AK30" s="614" t="s">
        <v>97</v>
      </c>
      <c r="AL30" s="612">
        <v>0</v>
      </c>
      <c r="AM30" s="612">
        <v>0</v>
      </c>
      <c r="AN30" s="614" t="s">
        <v>97</v>
      </c>
      <c r="AO30" s="612" t="s">
        <v>97</v>
      </c>
      <c r="AP30" s="606" t="s">
        <v>97</v>
      </c>
      <c r="AQ30" s="614" t="s">
        <v>97</v>
      </c>
      <c r="AR30" s="614" t="s">
        <v>97</v>
      </c>
      <c r="AS30" s="606" t="s">
        <v>97</v>
      </c>
      <c r="AT30" s="606" t="s">
        <v>97</v>
      </c>
      <c r="AU30" s="606" t="s">
        <v>97</v>
      </c>
      <c r="AV30" s="612">
        <v>0</v>
      </c>
      <c r="AW30" s="612">
        <v>0</v>
      </c>
      <c r="AX30" s="612" t="s">
        <v>97</v>
      </c>
      <c r="AY30" s="614" t="s">
        <v>97</v>
      </c>
      <c r="AZ30" s="612">
        <v>0</v>
      </c>
      <c r="BA30" s="612">
        <v>0</v>
      </c>
      <c r="BB30" s="614" t="s">
        <v>97</v>
      </c>
      <c r="BC30" s="606" t="s">
        <v>97</v>
      </c>
      <c r="BD30" s="606" t="s">
        <v>97</v>
      </c>
      <c r="BE30" s="606" t="s">
        <v>97</v>
      </c>
      <c r="BF30" s="606" t="s">
        <v>97</v>
      </c>
      <c r="BG30" s="606" t="s">
        <v>97</v>
      </c>
      <c r="BH30" s="606" t="s">
        <v>97</v>
      </c>
      <c r="BI30" s="606" t="s">
        <v>97</v>
      </c>
      <c r="BJ30" s="612">
        <v>0</v>
      </c>
      <c r="BK30" s="612">
        <f t="shared" si="13"/>
        <v>0</v>
      </c>
      <c r="BL30" s="612">
        <v>0</v>
      </c>
      <c r="BM30" s="614" t="s">
        <v>97</v>
      </c>
      <c r="BN30" s="612">
        <f t="shared" si="14"/>
        <v>0</v>
      </c>
      <c r="BO30" s="612">
        <v>0</v>
      </c>
      <c r="BP30" s="612">
        <v>0</v>
      </c>
      <c r="BQ30" s="606" t="s">
        <v>97</v>
      </c>
      <c r="BR30" s="606" t="s">
        <v>97</v>
      </c>
      <c r="BS30" s="606" t="s">
        <v>97</v>
      </c>
      <c r="BT30" s="606" t="s">
        <v>97</v>
      </c>
      <c r="BU30" s="606" t="s">
        <v>97</v>
      </c>
      <c r="BV30" s="606" t="s">
        <v>97</v>
      </c>
      <c r="BW30" s="605" t="s">
        <v>97</v>
      </c>
      <c r="BX30" s="608">
        <v>0</v>
      </c>
      <c r="BY30" s="670"/>
      <c r="BZ30" s="670"/>
      <c r="CA30" s="670"/>
      <c r="CB30" s="670"/>
      <c r="CC30" s="670"/>
      <c r="CD30" s="670"/>
      <c r="CE30" s="606" t="s">
        <v>97</v>
      </c>
      <c r="CF30" s="606" t="s">
        <v>97</v>
      </c>
      <c r="CG30" s="606" t="s">
        <v>97</v>
      </c>
      <c r="CH30" s="606" t="s">
        <v>97</v>
      </c>
      <c r="CI30" s="606" t="s">
        <v>97</v>
      </c>
      <c r="CJ30" s="606" t="s">
        <v>97</v>
      </c>
      <c r="CK30" s="605" t="s">
        <v>97</v>
      </c>
      <c r="CL30" s="607">
        <f t="shared" si="6"/>
        <v>0</v>
      </c>
      <c r="CM30" s="607">
        <f t="shared" si="8"/>
        <v>0</v>
      </c>
      <c r="CN30" s="607" t="s">
        <v>97</v>
      </c>
      <c r="CO30" s="607" t="s">
        <v>97</v>
      </c>
      <c r="CP30" s="607">
        <f t="shared" si="15"/>
        <v>0</v>
      </c>
      <c r="CQ30" s="607">
        <f t="shared" si="7"/>
        <v>0</v>
      </c>
      <c r="CR30" s="866" t="s">
        <v>97</v>
      </c>
      <c r="CS30" s="606" t="s">
        <v>97</v>
      </c>
      <c r="CT30" s="606" t="s">
        <v>97</v>
      </c>
      <c r="CU30" s="606" t="s">
        <v>97</v>
      </c>
      <c r="CV30" s="606" t="s">
        <v>97</v>
      </c>
      <c r="CW30" s="606" t="s">
        <v>97</v>
      </c>
      <c r="CX30" s="605" t="s">
        <v>97</v>
      </c>
      <c r="CY30" s="689" t="s">
        <v>97</v>
      </c>
      <c r="CZ30" s="656" t="s">
        <v>97</v>
      </c>
    </row>
    <row r="31" spans="1:240" s="600" customFormat="1" ht="33" hidden="1" customHeight="1">
      <c r="A31" s="651" t="s">
        <v>118</v>
      </c>
      <c r="B31" s="650" t="s">
        <v>119</v>
      </c>
      <c r="C31" s="614" t="s">
        <v>97</v>
      </c>
      <c r="D31" s="614" t="str">
        <f>D32</f>
        <v>нд</v>
      </c>
      <c r="E31" s="614" t="s">
        <v>97</v>
      </c>
      <c r="F31" s="612">
        <f>F32</f>
        <v>0</v>
      </c>
      <c r="G31" s="612">
        <f>G32</f>
        <v>0</v>
      </c>
      <c r="H31" s="614" t="s">
        <v>97</v>
      </c>
      <c r="I31" s="614" t="s">
        <v>97</v>
      </c>
      <c r="J31" s="612">
        <f>J32</f>
        <v>0</v>
      </c>
      <c r="K31" s="612">
        <f>K32</f>
        <v>0</v>
      </c>
      <c r="L31" s="612">
        <v>0</v>
      </c>
      <c r="M31" s="606" t="s">
        <v>97</v>
      </c>
      <c r="N31" s="606" t="s">
        <v>97</v>
      </c>
      <c r="O31" s="614" t="s">
        <v>97</v>
      </c>
      <c r="P31" s="614" t="s">
        <v>97</v>
      </c>
      <c r="Q31" s="606" t="s">
        <v>97</v>
      </c>
      <c r="R31" s="606" t="s">
        <v>97</v>
      </c>
      <c r="S31" s="614" t="s">
        <v>97</v>
      </c>
      <c r="T31" s="612">
        <v>0</v>
      </c>
      <c r="U31" s="612">
        <v>0</v>
      </c>
      <c r="V31" s="614" t="s">
        <v>97</v>
      </c>
      <c r="W31" s="614" t="s">
        <v>97</v>
      </c>
      <c r="X31" s="612">
        <v>0</v>
      </c>
      <c r="Y31" s="612">
        <v>0</v>
      </c>
      <c r="Z31" s="614" t="s">
        <v>97</v>
      </c>
      <c r="AA31" s="606" t="s">
        <v>97</v>
      </c>
      <c r="AB31" s="606" t="s">
        <v>97</v>
      </c>
      <c r="AC31" s="614" t="s">
        <v>97</v>
      </c>
      <c r="AD31" s="614" t="s">
        <v>97</v>
      </c>
      <c r="AE31" s="606" t="s">
        <v>97</v>
      </c>
      <c r="AF31" s="606" t="s">
        <v>97</v>
      </c>
      <c r="AG31" s="614" t="s">
        <v>97</v>
      </c>
      <c r="AH31" s="612">
        <v>0</v>
      </c>
      <c r="AI31" s="606">
        <v>0</v>
      </c>
      <c r="AJ31" s="612">
        <v>0</v>
      </c>
      <c r="AK31" s="614" t="s">
        <v>97</v>
      </c>
      <c r="AL31" s="612">
        <v>0</v>
      </c>
      <c r="AM31" s="612">
        <v>0</v>
      </c>
      <c r="AN31" s="614" t="s">
        <v>97</v>
      </c>
      <c r="AO31" s="612" t="s">
        <v>97</v>
      </c>
      <c r="AP31" s="606" t="s">
        <v>97</v>
      </c>
      <c r="AQ31" s="614" t="s">
        <v>97</v>
      </c>
      <c r="AR31" s="614" t="s">
        <v>97</v>
      </c>
      <c r="AS31" s="606" t="s">
        <v>97</v>
      </c>
      <c r="AT31" s="606" t="s">
        <v>97</v>
      </c>
      <c r="AU31" s="606" t="s">
        <v>97</v>
      </c>
      <c r="AV31" s="612">
        <v>0</v>
      </c>
      <c r="AW31" s="612">
        <v>0</v>
      </c>
      <c r="AX31" s="612" t="s">
        <v>97</v>
      </c>
      <c r="AY31" s="614" t="s">
        <v>97</v>
      </c>
      <c r="AZ31" s="612">
        <v>0</v>
      </c>
      <c r="BA31" s="612">
        <v>0</v>
      </c>
      <c r="BB31" s="614" t="s">
        <v>97</v>
      </c>
      <c r="BC31" s="606" t="s">
        <v>97</v>
      </c>
      <c r="BD31" s="606" t="s">
        <v>97</v>
      </c>
      <c r="BE31" s="606" t="s">
        <v>97</v>
      </c>
      <c r="BF31" s="606" t="s">
        <v>97</v>
      </c>
      <c r="BG31" s="606" t="s">
        <v>97</v>
      </c>
      <c r="BH31" s="606" t="s">
        <v>97</v>
      </c>
      <c r="BI31" s="606" t="s">
        <v>97</v>
      </c>
      <c r="BJ31" s="612">
        <v>0</v>
      </c>
      <c r="BK31" s="612">
        <f t="shared" si="13"/>
        <v>0</v>
      </c>
      <c r="BL31" s="612">
        <v>0</v>
      </c>
      <c r="BM31" s="614" t="s">
        <v>97</v>
      </c>
      <c r="BN31" s="612">
        <f t="shared" si="14"/>
        <v>0</v>
      </c>
      <c r="BO31" s="612">
        <v>0</v>
      </c>
      <c r="BP31" s="612">
        <v>0</v>
      </c>
      <c r="BQ31" s="606" t="s">
        <v>97</v>
      </c>
      <c r="BR31" s="606" t="s">
        <v>97</v>
      </c>
      <c r="BS31" s="606" t="s">
        <v>97</v>
      </c>
      <c r="BT31" s="606" t="s">
        <v>97</v>
      </c>
      <c r="BU31" s="606" t="s">
        <v>97</v>
      </c>
      <c r="BV31" s="606" t="s">
        <v>97</v>
      </c>
      <c r="BW31" s="605" t="s">
        <v>97</v>
      </c>
      <c r="BX31" s="608">
        <v>0</v>
      </c>
      <c r="BY31" s="670"/>
      <c r="BZ31" s="670"/>
      <c r="CA31" s="670"/>
      <c r="CB31" s="670"/>
      <c r="CC31" s="670"/>
      <c r="CD31" s="670"/>
      <c r="CE31" s="606" t="s">
        <v>97</v>
      </c>
      <c r="CF31" s="606" t="s">
        <v>97</v>
      </c>
      <c r="CG31" s="606" t="s">
        <v>97</v>
      </c>
      <c r="CH31" s="606" t="s">
        <v>97</v>
      </c>
      <c r="CI31" s="606" t="s">
        <v>97</v>
      </c>
      <c r="CJ31" s="606" t="s">
        <v>97</v>
      </c>
      <c r="CK31" s="605" t="s">
        <v>97</v>
      </c>
      <c r="CL31" s="607">
        <f t="shared" si="6"/>
        <v>0</v>
      </c>
      <c r="CM31" s="607">
        <f t="shared" si="8"/>
        <v>0</v>
      </c>
      <c r="CN31" s="607" t="s">
        <v>97</v>
      </c>
      <c r="CO31" s="607" t="s">
        <v>97</v>
      </c>
      <c r="CP31" s="607">
        <f t="shared" si="15"/>
        <v>0</v>
      </c>
      <c r="CQ31" s="607">
        <f t="shared" si="7"/>
        <v>0</v>
      </c>
      <c r="CR31" s="866" t="s">
        <v>97</v>
      </c>
      <c r="CS31" s="606" t="s">
        <v>97</v>
      </c>
      <c r="CT31" s="606" t="s">
        <v>97</v>
      </c>
      <c r="CU31" s="606" t="s">
        <v>97</v>
      </c>
      <c r="CV31" s="606" t="s">
        <v>97</v>
      </c>
      <c r="CW31" s="606" t="s">
        <v>97</v>
      </c>
      <c r="CX31" s="605" t="s">
        <v>97</v>
      </c>
      <c r="CY31" s="689" t="s">
        <v>97</v>
      </c>
      <c r="CZ31" s="656" t="s">
        <v>97</v>
      </c>
      <c r="DA31" s="274"/>
      <c r="DB31" s="274"/>
      <c r="DC31" s="274"/>
      <c r="DD31" s="274"/>
      <c r="DE31" s="274"/>
      <c r="DF31" s="274"/>
      <c r="DG31" s="274"/>
      <c r="DH31" s="274"/>
      <c r="DI31" s="274"/>
      <c r="DJ31" s="274"/>
      <c r="DK31" s="274"/>
      <c r="DL31" s="274"/>
      <c r="DM31" s="274"/>
      <c r="DN31" s="274"/>
      <c r="DO31" s="274"/>
      <c r="DP31" s="274"/>
      <c r="DQ31" s="274"/>
      <c r="DR31" s="274"/>
      <c r="DS31" s="274"/>
      <c r="DT31" s="274"/>
      <c r="DU31" s="274"/>
      <c r="DV31" s="274"/>
      <c r="DW31" s="274"/>
      <c r="DX31" s="274"/>
      <c r="DY31" s="274"/>
      <c r="DZ31" s="274"/>
      <c r="EA31" s="274"/>
      <c r="EB31" s="274"/>
      <c r="EC31" s="274"/>
      <c r="ED31" s="274"/>
      <c r="EE31" s="274"/>
      <c r="EF31" s="274"/>
      <c r="EG31" s="274"/>
      <c r="EH31" s="274"/>
      <c r="EI31" s="274"/>
      <c r="EJ31" s="274"/>
      <c r="EK31" s="274"/>
      <c r="EL31" s="274"/>
      <c r="EN31" s="274"/>
      <c r="EO31" s="274"/>
      <c r="EP31" s="274"/>
      <c r="EQ31" s="274"/>
      <c r="ER31" s="274"/>
      <c r="ES31" s="274"/>
      <c r="ET31" s="274"/>
      <c r="EU31" s="274"/>
      <c r="EV31" s="274"/>
      <c r="EW31" s="274"/>
      <c r="EX31" s="274"/>
      <c r="EY31" s="274"/>
      <c r="EZ31" s="274"/>
      <c r="FA31" s="274"/>
      <c r="FB31" s="274"/>
      <c r="FC31" s="274"/>
      <c r="FD31" s="274"/>
      <c r="FE31" s="274"/>
      <c r="FF31" s="274"/>
      <c r="FG31" s="274"/>
      <c r="FH31" s="274"/>
      <c r="FI31" s="274"/>
      <c r="FJ31" s="274"/>
      <c r="FK31" s="274"/>
      <c r="FL31" s="274"/>
      <c r="FM31" s="274"/>
      <c r="FN31" s="274"/>
      <c r="FO31" s="274"/>
      <c r="FP31" s="274"/>
      <c r="FQ31" s="274"/>
      <c r="FR31" s="274"/>
      <c r="FS31" s="274"/>
      <c r="FT31" s="274"/>
      <c r="FU31" s="274"/>
      <c r="FV31" s="274"/>
      <c r="FW31" s="274"/>
      <c r="FX31" s="274"/>
      <c r="FY31" s="274"/>
      <c r="FZ31" s="274"/>
      <c r="GA31" s="274"/>
      <c r="GB31" s="274"/>
      <c r="GC31" s="274"/>
      <c r="GD31" s="274"/>
      <c r="GE31" s="274"/>
      <c r="GF31" s="274"/>
      <c r="GG31" s="274"/>
      <c r="GH31" s="274"/>
      <c r="GI31" s="274"/>
      <c r="GJ31" s="274"/>
      <c r="GK31" s="274"/>
      <c r="GL31" s="274"/>
      <c r="GM31" s="274"/>
      <c r="GN31" s="274"/>
      <c r="GO31" s="274"/>
      <c r="GP31" s="274"/>
      <c r="GQ31" s="274"/>
      <c r="GR31" s="274"/>
      <c r="GS31" s="274"/>
      <c r="GT31" s="274"/>
      <c r="GU31" s="274"/>
      <c r="GV31" s="274"/>
      <c r="GW31" s="274"/>
      <c r="GX31" s="274"/>
      <c r="GY31" s="274"/>
      <c r="GZ31" s="274"/>
      <c r="HA31" s="274"/>
      <c r="HB31" s="274"/>
      <c r="HC31" s="274"/>
      <c r="HD31" s="274"/>
      <c r="HE31" s="274"/>
      <c r="HF31" s="274"/>
      <c r="HG31" s="274"/>
      <c r="HH31" s="274"/>
      <c r="HI31" s="274"/>
      <c r="HJ31" s="274"/>
      <c r="HK31" s="274"/>
      <c r="HL31" s="274"/>
      <c r="HM31" s="274"/>
      <c r="HN31" s="274"/>
      <c r="HO31" s="274"/>
      <c r="HP31" s="274"/>
      <c r="HQ31" s="274"/>
      <c r="HR31" s="274"/>
      <c r="HS31" s="274"/>
      <c r="HT31" s="274"/>
      <c r="HU31" s="274"/>
      <c r="HV31" s="274"/>
      <c r="HW31" s="274"/>
      <c r="HX31" s="274"/>
      <c r="HY31" s="274"/>
      <c r="HZ31" s="274"/>
      <c r="IA31" s="274"/>
      <c r="IB31" s="274"/>
      <c r="IC31" s="274"/>
      <c r="ID31" s="274"/>
      <c r="IE31" s="274"/>
      <c r="IF31" s="274"/>
    </row>
    <row r="32" spans="1:240" s="600" customFormat="1" ht="32.25" hidden="1" customHeight="1">
      <c r="A32" s="651" t="s">
        <v>120</v>
      </c>
      <c r="B32" s="650" t="s">
        <v>121</v>
      </c>
      <c r="C32" s="614" t="s">
        <v>97</v>
      </c>
      <c r="D32" s="614" t="s">
        <v>97</v>
      </c>
      <c r="E32" s="614" t="s">
        <v>97</v>
      </c>
      <c r="F32" s="612">
        <f>F33+F35+F36</f>
        <v>0</v>
      </c>
      <c r="G32" s="612">
        <f>G33+G35+G36</f>
        <v>0</v>
      </c>
      <c r="H32" s="614" t="s">
        <v>97</v>
      </c>
      <c r="I32" s="614" t="s">
        <v>97</v>
      </c>
      <c r="J32" s="612">
        <f>J33+J35+J36</f>
        <v>0</v>
      </c>
      <c r="K32" s="612">
        <f>K33+K35+K36</f>
        <v>0</v>
      </c>
      <c r="L32" s="612">
        <v>0</v>
      </c>
      <c r="M32" s="606" t="s">
        <v>97</v>
      </c>
      <c r="N32" s="606" t="s">
        <v>97</v>
      </c>
      <c r="O32" s="614" t="s">
        <v>97</v>
      </c>
      <c r="P32" s="614" t="s">
        <v>97</v>
      </c>
      <c r="Q32" s="606" t="s">
        <v>97</v>
      </c>
      <c r="R32" s="606" t="s">
        <v>97</v>
      </c>
      <c r="S32" s="614" t="s">
        <v>97</v>
      </c>
      <c r="T32" s="612">
        <v>0</v>
      </c>
      <c r="U32" s="612">
        <v>0</v>
      </c>
      <c r="V32" s="614" t="s">
        <v>97</v>
      </c>
      <c r="W32" s="614" t="s">
        <v>97</v>
      </c>
      <c r="X32" s="612">
        <v>0</v>
      </c>
      <c r="Y32" s="612">
        <v>0</v>
      </c>
      <c r="Z32" s="614" t="s">
        <v>97</v>
      </c>
      <c r="AA32" s="606" t="s">
        <v>97</v>
      </c>
      <c r="AB32" s="606" t="s">
        <v>97</v>
      </c>
      <c r="AC32" s="614" t="s">
        <v>97</v>
      </c>
      <c r="AD32" s="614" t="s">
        <v>97</v>
      </c>
      <c r="AE32" s="606" t="s">
        <v>97</v>
      </c>
      <c r="AF32" s="606" t="s">
        <v>97</v>
      </c>
      <c r="AG32" s="614" t="s">
        <v>97</v>
      </c>
      <c r="AH32" s="612">
        <v>0</v>
      </c>
      <c r="AI32" s="606">
        <v>0</v>
      </c>
      <c r="AJ32" s="612">
        <v>0</v>
      </c>
      <c r="AK32" s="614" t="s">
        <v>97</v>
      </c>
      <c r="AL32" s="612">
        <v>0</v>
      </c>
      <c r="AM32" s="612">
        <v>0</v>
      </c>
      <c r="AN32" s="614" t="s">
        <v>97</v>
      </c>
      <c r="AO32" s="612" t="s">
        <v>97</v>
      </c>
      <c r="AP32" s="606" t="s">
        <v>97</v>
      </c>
      <c r="AQ32" s="614" t="s">
        <v>97</v>
      </c>
      <c r="AR32" s="614" t="s">
        <v>97</v>
      </c>
      <c r="AS32" s="606" t="s">
        <v>97</v>
      </c>
      <c r="AT32" s="606" t="s">
        <v>97</v>
      </c>
      <c r="AU32" s="606" t="s">
        <v>97</v>
      </c>
      <c r="AV32" s="612">
        <v>0</v>
      </c>
      <c r="AW32" s="612">
        <v>0</v>
      </c>
      <c r="AX32" s="612" t="s">
        <v>97</v>
      </c>
      <c r="AY32" s="614" t="s">
        <v>97</v>
      </c>
      <c r="AZ32" s="612">
        <v>0</v>
      </c>
      <c r="BA32" s="612">
        <v>0</v>
      </c>
      <c r="BB32" s="614" t="s">
        <v>97</v>
      </c>
      <c r="BC32" s="606" t="s">
        <v>97</v>
      </c>
      <c r="BD32" s="606" t="s">
        <v>97</v>
      </c>
      <c r="BE32" s="606" t="s">
        <v>97</v>
      </c>
      <c r="BF32" s="606" t="s">
        <v>97</v>
      </c>
      <c r="BG32" s="606" t="s">
        <v>97</v>
      </c>
      <c r="BH32" s="606" t="s">
        <v>97</v>
      </c>
      <c r="BI32" s="606" t="s">
        <v>97</v>
      </c>
      <c r="BJ32" s="612">
        <v>0</v>
      </c>
      <c r="BK32" s="612">
        <f t="shared" si="13"/>
        <v>0</v>
      </c>
      <c r="BL32" s="612">
        <v>0</v>
      </c>
      <c r="BM32" s="614" t="s">
        <v>97</v>
      </c>
      <c r="BN32" s="612">
        <f t="shared" si="14"/>
        <v>0</v>
      </c>
      <c r="BO32" s="612">
        <v>0</v>
      </c>
      <c r="BP32" s="612">
        <v>0</v>
      </c>
      <c r="BQ32" s="606" t="s">
        <v>97</v>
      </c>
      <c r="BR32" s="606" t="s">
        <v>97</v>
      </c>
      <c r="BS32" s="606" t="s">
        <v>97</v>
      </c>
      <c r="BT32" s="606" t="s">
        <v>97</v>
      </c>
      <c r="BU32" s="606" t="s">
        <v>97</v>
      </c>
      <c r="BV32" s="606" t="s">
        <v>97</v>
      </c>
      <c r="BW32" s="605" t="s">
        <v>97</v>
      </c>
      <c r="BX32" s="608">
        <v>0</v>
      </c>
      <c r="BY32" s="670"/>
      <c r="BZ32" s="670"/>
      <c r="CA32" s="670"/>
      <c r="CB32" s="670"/>
      <c r="CC32" s="670"/>
      <c r="CD32" s="670"/>
      <c r="CE32" s="606" t="s">
        <v>97</v>
      </c>
      <c r="CF32" s="606" t="s">
        <v>97</v>
      </c>
      <c r="CG32" s="606" t="s">
        <v>97</v>
      </c>
      <c r="CH32" s="606" t="s">
        <v>97</v>
      </c>
      <c r="CI32" s="606" t="s">
        <v>97</v>
      </c>
      <c r="CJ32" s="606" t="s">
        <v>97</v>
      </c>
      <c r="CK32" s="605" t="s">
        <v>97</v>
      </c>
      <c r="CL32" s="607">
        <f t="shared" si="6"/>
        <v>0</v>
      </c>
      <c r="CM32" s="607">
        <f t="shared" si="8"/>
        <v>0</v>
      </c>
      <c r="CN32" s="607" t="s">
        <v>97</v>
      </c>
      <c r="CO32" s="607" t="s">
        <v>97</v>
      </c>
      <c r="CP32" s="607">
        <f t="shared" si="15"/>
        <v>0</v>
      </c>
      <c r="CQ32" s="607">
        <f t="shared" si="7"/>
        <v>0</v>
      </c>
      <c r="CR32" s="866" t="s">
        <v>97</v>
      </c>
      <c r="CS32" s="606" t="s">
        <v>97</v>
      </c>
      <c r="CT32" s="606" t="s">
        <v>97</v>
      </c>
      <c r="CU32" s="606" t="s">
        <v>97</v>
      </c>
      <c r="CV32" s="606" t="s">
        <v>97</v>
      </c>
      <c r="CW32" s="606" t="s">
        <v>97</v>
      </c>
      <c r="CX32" s="605" t="s">
        <v>97</v>
      </c>
      <c r="CY32" s="689" t="s">
        <v>97</v>
      </c>
      <c r="CZ32" s="656" t="s">
        <v>97</v>
      </c>
      <c r="DA32" s="274"/>
      <c r="DB32" s="274"/>
      <c r="DC32" s="274"/>
      <c r="DD32" s="274"/>
      <c r="DE32" s="274"/>
      <c r="DF32" s="274"/>
      <c r="DG32" s="274"/>
      <c r="DH32" s="274"/>
      <c r="DI32" s="274"/>
      <c r="DJ32" s="274"/>
      <c r="DK32" s="274"/>
      <c r="DL32" s="274"/>
      <c r="DM32" s="274"/>
      <c r="DN32" s="274"/>
      <c r="DO32" s="274"/>
      <c r="DP32" s="274"/>
      <c r="DQ32" s="274"/>
      <c r="DR32" s="274"/>
      <c r="DS32" s="274"/>
      <c r="DT32" s="274"/>
      <c r="DU32" s="274"/>
      <c r="DV32" s="274"/>
      <c r="DW32" s="274"/>
      <c r="DX32" s="274"/>
      <c r="DY32" s="274"/>
      <c r="DZ32" s="274"/>
      <c r="EA32" s="274"/>
      <c r="EB32" s="274"/>
      <c r="EC32" s="274"/>
      <c r="ED32" s="274"/>
      <c r="EE32" s="274"/>
      <c r="EF32" s="274"/>
      <c r="EG32" s="274"/>
      <c r="EH32" s="274"/>
      <c r="EI32" s="274"/>
      <c r="EJ32" s="274"/>
      <c r="EK32" s="274"/>
      <c r="EL32" s="274"/>
      <c r="EN32" s="274"/>
      <c r="EO32" s="274"/>
      <c r="EP32" s="274"/>
      <c r="EQ32" s="274"/>
      <c r="ER32" s="274"/>
      <c r="ES32" s="274"/>
      <c r="ET32" s="274"/>
      <c r="EU32" s="274"/>
      <c r="EV32" s="274"/>
      <c r="EW32" s="274"/>
      <c r="EX32" s="274"/>
      <c r="EY32" s="274"/>
      <c r="EZ32" s="274"/>
      <c r="FA32" s="274"/>
      <c r="FB32" s="274"/>
      <c r="FC32" s="274"/>
      <c r="FD32" s="274"/>
      <c r="FE32" s="274"/>
      <c r="FF32" s="274"/>
      <c r="FG32" s="274"/>
      <c r="FH32" s="274"/>
      <c r="FI32" s="274"/>
      <c r="FJ32" s="274"/>
      <c r="FK32" s="274"/>
      <c r="FL32" s="274"/>
      <c r="FM32" s="274"/>
      <c r="FN32" s="274"/>
      <c r="FO32" s="274"/>
      <c r="FP32" s="274"/>
      <c r="FQ32" s="274"/>
      <c r="FR32" s="274"/>
      <c r="FS32" s="274"/>
      <c r="FT32" s="274"/>
      <c r="FU32" s="274"/>
      <c r="FV32" s="274"/>
      <c r="FW32" s="274"/>
      <c r="FX32" s="274"/>
      <c r="FY32" s="274"/>
      <c r="FZ32" s="274"/>
      <c r="GA32" s="274"/>
      <c r="GB32" s="274"/>
      <c r="GC32" s="274"/>
      <c r="GD32" s="274"/>
      <c r="GE32" s="274"/>
      <c r="GF32" s="274"/>
      <c r="GG32" s="274"/>
      <c r="GH32" s="274"/>
      <c r="GI32" s="274"/>
      <c r="GJ32" s="274"/>
      <c r="GK32" s="274"/>
      <c r="GL32" s="274"/>
      <c r="GM32" s="274"/>
      <c r="GN32" s="274"/>
      <c r="GO32" s="274"/>
      <c r="GP32" s="274"/>
      <c r="GQ32" s="274"/>
      <c r="GR32" s="274"/>
      <c r="GS32" s="274"/>
      <c r="GT32" s="274"/>
      <c r="GU32" s="274"/>
      <c r="GV32" s="274"/>
      <c r="GW32" s="274"/>
      <c r="GX32" s="274"/>
      <c r="GY32" s="274"/>
      <c r="GZ32" s="274"/>
      <c r="HA32" s="274"/>
      <c r="HB32" s="274"/>
      <c r="HC32" s="274"/>
      <c r="HD32" s="274"/>
      <c r="HE32" s="274"/>
      <c r="HF32" s="274"/>
      <c r="HG32" s="274"/>
      <c r="HH32" s="274"/>
      <c r="HI32" s="274"/>
      <c r="HJ32" s="274"/>
      <c r="HK32" s="274"/>
      <c r="HL32" s="274"/>
      <c r="HM32" s="274"/>
      <c r="HN32" s="274"/>
      <c r="HO32" s="274"/>
      <c r="HP32" s="274"/>
      <c r="HQ32" s="274"/>
      <c r="HR32" s="274"/>
      <c r="HS32" s="274"/>
      <c r="HT32" s="274"/>
      <c r="HU32" s="274"/>
      <c r="HV32" s="274"/>
      <c r="HW32" s="274"/>
      <c r="HX32" s="274"/>
      <c r="HY32" s="274"/>
      <c r="HZ32" s="274"/>
      <c r="IA32" s="274"/>
      <c r="IB32" s="274"/>
      <c r="IC32" s="274"/>
      <c r="ID32" s="274"/>
      <c r="IE32" s="274"/>
      <c r="IF32" s="274"/>
    </row>
    <row r="33" spans="1:240" s="600" customFormat="1" ht="50.25" hidden="1" customHeight="1">
      <c r="A33" s="651" t="s">
        <v>122</v>
      </c>
      <c r="B33" s="650" t="s">
        <v>123</v>
      </c>
      <c r="C33" s="614" t="s">
        <v>97</v>
      </c>
      <c r="D33" s="614" t="str">
        <f>D34</f>
        <v>нд</v>
      </c>
      <c r="E33" s="614" t="s">
        <v>97</v>
      </c>
      <c r="F33" s="612">
        <f>F34</f>
        <v>0</v>
      </c>
      <c r="G33" s="612">
        <f>G34</f>
        <v>0</v>
      </c>
      <c r="H33" s="614" t="s">
        <v>97</v>
      </c>
      <c r="I33" s="614" t="s">
        <v>97</v>
      </c>
      <c r="J33" s="612">
        <f>J34</f>
        <v>0</v>
      </c>
      <c r="K33" s="612">
        <f>K34</f>
        <v>0</v>
      </c>
      <c r="L33" s="612">
        <v>0</v>
      </c>
      <c r="M33" s="606" t="s">
        <v>97</v>
      </c>
      <c r="N33" s="606" t="s">
        <v>97</v>
      </c>
      <c r="O33" s="614" t="s">
        <v>97</v>
      </c>
      <c r="P33" s="614" t="s">
        <v>97</v>
      </c>
      <c r="Q33" s="606" t="s">
        <v>97</v>
      </c>
      <c r="R33" s="606" t="s">
        <v>97</v>
      </c>
      <c r="S33" s="614" t="s">
        <v>97</v>
      </c>
      <c r="T33" s="612">
        <f>SUM(T34:T35)</f>
        <v>0</v>
      </c>
      <c r="U33" s="612">
        <f>SUM(U34:U35)</f>
        <v>0</v>
      </c>
      <c r="V33" s="614" t="s">
        <v>97</v>
      </c>
      <c r="W33" s="614" t="s">
        <v>97</v>
      </c>
      <c r="X33" s="612">
        <f>SUM(X34:X35)</f>
        <v>0</v>
      </c>
      <c r="Y33" s="612">
        <f>SUM(Y34:Y35)</f>
        <v>0</v>
      </c>
      <c r="Z33" s="614" t="s">
        <v>97</v>
      </c>
      <c r="AA33" s="606" t="s">
        <v>97</v>
      </c>
      <c r="AB33" s="606" t="s">
        <v>97</v>
      </c>
      <c r="AC33" s="614" t="s">
        <v>97</v>
      </c>
      <c r="AD33" s="614" t="s">
        <v>97</v>
      </c>
      <c r="AE33" s="606" t="s">
        <v>97</v>
      </c>
      <c r="AF33" s="606" t="s">
        <v>97</v>
      </c>
      <c r="AG33" s="614" t="s">
        <v>97</v>
      </c>
      <c r="AH33" s="612">
        <f>SUM(AH34:AH35)</f>
        <v>0</v>
      </c>
      <c r="AI33" s="606">
        <f>SUM(AI34:AI35)</f>
        <v>0</v>
      </c>
      <c r="AJ33" s="612">
        <v>0</v>
      </c>
      <c r="AK33" s="614" t="s">
        <v>97</v>
      </c>
      <c r="AL33" s="612">
        <f>SUM(AL34:AL35)</f>
        <v>0</v>
      </c>
      <c r="AM33" s="612">
        <f>SUM(AM34:AM35)</f>
        <v>0</v>
      </c>
      <c r="AN33" s="614" t="s">
        <v>97</v>
      </c>
      <c r="AO33" s="612" t="s">
        <v>97</v>
      </c>
      <c r="AP33" s="606" t="s">
        <v>97</v>
      </c>
      <c r="AQ33" s="614" t="s">
        <v>97</v>
      </c>
      <c r="AR33" s="614" t="s">
        <v>97</v>
      </c>
      <c r="AS33" s="606" t="s">
        <v>97</v>
      </c>
      <c r="AT33" s="606" t="s">
        <v>97</v>
      </c>
      <c r="AU33" s="606" t="s">
        <v>97</v>
      </c>
      <c r="AV33" s="612">
        <f>SUM(AV34:AV35)</f>
        <v>0</v>
      </c>
      <c r="AW33" s="612">
        <f>SUM(AW34:AW35)</f>
        <v>0</v>
      </c>
      <c r="AX33" s="612" t="s">
        <v>97</v>
      </c>
      <c r="AY33" s="614" t="s">
        <v>97</v>
      </c>
      <c r="AZ33" s="612">
        <f>SUM(AZ34:AZ35)</f>
        <v>0</v>
      </c>
      <c r="BA33" s="612">
        <f>SUM(BA34:BA35)</f>
        <v>0</v>
      </c>
      <c r="BB33" s="614" t="s">
        <v>97</v>
      </c>
      <c r="BC33" s="606" t="s">
        <v>97</v>
      </c>
      <c r="BD33" s="606" t="s">
        <v>97</v>
      </c>
      <c r="BE33" s="606" t="s">
        <v>97</v>
      </c>
      <c r="BF33" s="606" t="s">
        <v>97</v>
      </c>
      <c r="BG33" s="606" t="s">
        <v>97</v>
      </c>
      <c r="BH33" s="606" t="s">
        <v>97</v>
      </c>
      <c r="BI33" s="606" t="s">
        <v>97</v>
      </c>
      <c r="BJ33" s="612">
        <f>SUM(BJ34:BJ35)</f>
        <v>0</v>
      </c>
      <c r="BK33" s="612">
        <f t="shared" si="13"/>
        <v>0</v>
      </c>
      <c r="BL33" s="612">
        <v>0</v>
      </c>
      <c r="BM33" s="614" t="s">
        <v>97</v>
      </c>
      <c r="BN33" s="612">
        <f t="shared" si="14"/>
        <v>0</v>
      </c>
      <c r="BO33" s="612">
        <f>SUM(BO34:BO35)</f>
        <v>0</v>
      </c>
      <c r="BP33" s="612">
        <v>0</v>
      </c>
      <c r="BQ33" s="606" t="s">
        <v>97</v>
      </c>
      <c r="BR33" s="606" t="s">
        <v>97</v>
      </c>
      <c r="BS33" s="606" t="s">
        <v>97</v>
      </c>
      <c r="BT33" s="606" t="s">
        <v>97</v>
      </c>
      <c r="BU33" s="606" t="s">
        <v>97</v>
      </c>
      <c r="BV33" s="606" t="s">
        <v>97</v>
      </c>
      <c r="BW33" s="605" t="s">
        <v>97</v>
      </c>
      <c r="BX33" s="608">
        <v>0</v>
      </c>
      <c r="BY33" s="670"/>
      <c r="BZ33" s="670"/>
      <c r="CA33" s="670"/>
      <c r="CB33" s="670"/>
      <c r="CC33" s="670"/>
      <c r="CD33" s="670"/>
      <c r="CE33" s="606" t="s">
        <v>97</v>
      </c>
      <c r="CF33" s="606" t="s">
        <v>97</v>
      </c>
      <c r="CG33" s="606" t="s">
        <v>97</v>
      </c>
      <c r="CH33" s="606" t="s">
        <v>97</v>
      </c>
      <c r="CI33" s="606" t="s">
        <v>97</v>
      </c>
      <c r="CJ33" s="606" t="s">
        <v>97</v>
      </c>
      <c r="CK33" s="605" t="s">
        <v>97</v>
      </c>
      <c r="CL33" s="607">
        <f t="shared" si="6"/>
        <v>0</v>
      </c>
      <c r="CM33" s="607">
        <f t="shared" si="8"/>
        <v>0</v>
      </c>
      <c r="CN33" s="607" t="s">
        <v>97</v>
      </c>
      <c r="CO33" s="607" t="s">
        <v>97</v>
      </c>
      <c r="CP33" s="607">
        <f t="shared" si="15"/>
        <v>0</v>
      </c>
      <c r="CQ33" s="607">
        <f t="shared" si="7"/>
        <v>0</v>
      </c>
      <c r="CR33" s="866" t="s">
        <v>97</v>
      </c>
      <c r="CS33" s="606" t="s">
        <v>97</v>
      </c>
      <c r="CT33" s="606" t="s">
        <v>97</v>
      </c>
      <c r="CU33" s="606" t="s">
        <v>97</v>
      </c>
      <c r="CV33" s="606" t="s">
        <v>97</v>
      </c>
      <c r="CW33" s="606" t="s">
        <v>97</v>
      </c>
      <c r="CX33" s="605" t="s">
        <v>97</v>
      </c>
      <c r="CY33" s="689" t="s">
        <v>97</v>
      </c>
      <c r="CZ33" s="656" t="s">
        <v>97</v>
      </c>
      <c r="DA33" s="274"/>
      <c r="DB33" s="274"/>
      <c r="DC33" s="274"/>
      <c r="DD33" s="274"/>
      <c r="DE33" s="274"/>
      <c r="DF33" s="274"/>
      <c r="DG33" s="274"/>
      <c r="DH33" s="274"/>
      <c r="DI33" s="274"/>
      <c r="DJ33" s="274"/>
      <c r="DK33" s="274"/>
      <c r="DL33" s="274"/>
      <c r="DM33" s="274"/>
      <c r="DN33" s="274"/>
      <c r="DO33" s="274"/>
      <c r="DP33" s="274"/>
      <c r="DQ33" s="274"/>
      <c r="DR33" s="274"/>
      <c r="DS33" s="274"/>
      <c r="DT33" s="274"/>
      <c r="DU33" s="274"/>
      <c r="DV33" s="274"/>
      <c r="DW33" s="274"/>
      <c r="DX33" s="274"/>
      <c r="DY33" s="274"/>
      <c r="DZ33" s="274"/>
      <c r="EA33" s="274"/>
      <c r="EB33" s="274"/>
      <c r="EC33" s="274"/>
      <c r="ED33" s="274"/>
      <c r="EE33" s="274"/>
      <c r="EF33" s="274"/>
      <c r="EG33" s="274"/>
      <c r="EH33" s="274"/>
      <c r="EI33" s="274"/>
      <c r="EJ33" s="274"/>
      <c r="EK33" s="274"/>
      <c r="EL33" s="274"/>
      <c r="EN33" s="274"/>
      <c r="EO33" s="274"/>
      <c r="EP33" s="274"/>
      <c r="EQ33" s="274"/>
      <c r="ER33" s="274"/>
      <c r="ES33" s="274"/>
      <c r="ET33" s="274"/>
      <c r="EU33" s="274"/>
      <c r="EV33" s="274"/>
      <c r="EW33" s="274"/>
      <c r="EX33" s="274"/>
      <c r="EY33" s="274"/>
      <c r="EZ33" s="274"/>
      <c r="FA33" s="274"/>
      <c r="FB33" s="274"/>
      <c r="FC33" s="274"/>
      <c r="FD33" s="274"/>
      <c r="FE33" s="274"/>
      <c r="FF33" s="274"/>
      <c r="FG33" s="274"/>
      <c r="FH33" s="274"/>
      <c r="FI33" s="274"/>
      <c r="FJ33" s="274"/>
      <c r="FK33" s="274"/>
      <c r="FL33" s="274"/>
      <c r="FM33" s="274"/>
      <c r="FN33" s="274"/>
      <c r="FO33" s="274"/>
      <c r="FP33" s="274"/>
      <c r="FQ33" s="274"/>
      <c r="FR33" s="274"/>
      <c r="FS33" s="274"/>
      <c r="FT33" s="274"/>
      <c r="FU33" s="274"/>
      <c r="FV33" s="274"/>
      <c r="FW33" s="274"/>
      <c r="FX33" s="274"/>
      <c r="FY33" s="274"/>
      <c r="FZ33" s="274"/>
      <c r="GA33" s="274"/>
      <c r="GB33" s="274"/>
      <c r="GC33" s="274"/>
      <c r="GD33" s="274"/>
      <c r="GE33" s="274"/>
      <c r="GF33" s="274"/>
      <c r="GG33" s="274"/>
      <c r="GH33" s="274"/>
      <c r="GI33" s="274"/>
      <c r="GJ33" s="274"/>
      <c r="GK33" s="274"/>
      <c r="GL33" s="274"/>
      <c r="GM33" s="274"/>
      <c r="GN33" s="274"/>
      <c r="GO33" s="274"/>
      <c r="GP33" s="274"/>
      <c r="GQ33" s="274"/>
      <c r="GR33" s="274"/>
      <c r="GS33" s="274"/>
      <c r="GT33" s="274"/>
      <c r="GU33" s="274"/>
      <c r="GV33" s="274"/>
      <c r="GW33" s="274"/>
      <c r="GX33" s="274"/>
      <c r="GY33" s="274"/>
      <c r="GZ33" s="274"/>
      <c r="HA33" s="274"/>
      <c r="HB33" s="274"/>
      <c r="HC33" s="274"/>
      <c r="HD33" s="274"/>
      <c r="HE33" s="274"/>
      <c r="HF33" s="274"/>
      <c r="HG33" s="274"/>
      <c r="HH33" s="274"/>
      <c r="HI33" s="274"/>
      <c r="HJ33" s="274"/>
      <c r="HK33" s="274"/>
      <c r="HL33" s="274"/>
      <c r="HM33" s="274"/>
      <c r="HN33" s="274"/>
      <c r="HO33" s="274"/>
      <c r="HP33" s="274"/>
      <c r="HQ33" s="274"/>
      <c r="HR33" s="274"/>
      <c r="HS33" s="274"/>
      <c r="HT33" s="274"/>
      <c r="HU33" s="274"/>
      <c r="HV33" s="274"/>
      <c r="HW33" s="274"/>
      <c r="HX33" s="274"/>
      <c r="HY33" s="274"/>
      <c r="HZ33" s="274"/>
      <c r="IA33" s="274"/>
      <c r="IB33" s="274"/>
      <c r="IC33" s="274"/>
      <c r="ID33" s="274"/>
      <c r="IE33" s="274"/>
      <c r="IF33" s="274"/>
    </row>
    <row r="34" spans="1:240" s="600" customFormat="1" ht="30" hidden="1" customHeight="1">
      <c r="A34" s="651" t="s">
        <v>124</v>
      </c>
      <c r="B34" s="650" t="s">
        <v>125</v>
      </c>
      <c r="C34" s="614" t="s">
        <v>97</v>
      </c>
      <c r="D34" s="614" t="s">
        <v>97</v>
      </c>
      <c r="E34" s="614" t="s">
        <v>97</v>
      </c>
      <c r="F34" s="612">
        <f>F35+F37+F38</f>
        <v>0</v>
      </c>
      <c r="G34" s="612">
        <f>G35+G37+G38</f>
        <v>0</v>
      </c>
      <c r="H34" s="614" t="s">
        <v>97</v>
      </c>
      <c r="I34" s="614" t="s">
        <v>97</v>
      </c>
      <c r="J34" s="612">
        <f>J35+J37+J38</f>
        <v>0</v>
      </c>
      <c r="K34" s="612">
        <f>K35+K37+K38</f>
        <v>0</v>
      </c>
      <c r="L34" s="612">
        <v>0</v>
      </c>
      <c r="M34" s="606" t="s">
        <v>97</v>
      </c>
      <c r="N34" s="606" t="s">
        <v>97</v>
      </c>
      <c r="O34" s="614" t="s">
        <v>97</v>
      </c>
      <c r="P34" s="614" t="s">
        <v>97</v>
      </c>
      <c r="Q34" s="606" t="s">
        <v>97</v>
      </c>
      <c r="R34" s="606" t="s">
        <v>97</v>
      </c>
      <c r="S34" s="614" t="s">
        <v>97</v>
      </c>
      <c r="T34" s="612">
        <v>0</v>
      </c>
      <c r="U34" s="612">
        <v>0</v>
      </c>
      <c r="V34" s="614" t="s">
        <v>97</v>
      </c>
      <c r="W34" s="614" t="s">
        <v>97</v>
      </c>
      <c r="X34" s="612">
        <v>0</v>
      </c>
      <c r="Y34" s="612">
        <v>0</v>
      </c>
      <c r="Z34" s="614" t="s">
        <v>97</v>
      </c>
      <c r="AA34" s="606" t="s">
        <v>97</v>
      </c>
      <c r="AB34" s="606" t="s">
        <v>97</v>
      </c>
      <c r="AC34" s="614" t="s">
        <v>97</v>
      </c>
      <c r="AD34" s="614" t="s">
        <v>97</v>
      </c>
      <c r="AE34" s="606" t="s">
        <v>97</v>
      </c>
      <c r="AF34" s="606" t="s">
        <v>97</v>
      </c>
      <c r="AG34" s="614" t="s">
        <v>97</v>
      </c>
      <c r="AH34" s="612">
        <v>0</v>
      </c>
      <c r="AI34" s="606">
        <v>0</v>
      </c>
      <c r="AJ34" s="612">
        <v>0</v>
      </c>
      <c r="AK34" s="614" t="s">
        <v>97</v>
      </c>
      <c r="AL34" s="612">
        <v>0</v>
      </c>
      <c r="AM34" s="612">
        <v>0</v>
      </c>
      <c r="AN34" s="614" t="s">
        <v>97</v>
      </c>
      <c r="AO34" s="612" t="s">
        <v>97</v>
      </c>
      <c r="AP34" s="606" t="s">
        <v>97</v>
      </c>
      <c r="AQ34" s="614" t="s">
        <v>97</v>
      </c>
      <c r="AR34" s="614" t="s">
        <v>97</v>
      </c>
      <c r="AS34" s="606" t="s">
        <v>97</v>
      </c>
      <c r="AT34" s="606" t="s">
        <v>97</v>
      </c>
      <c r="AU34" s="606" t="s">
        <v>97</v>
      </c>
      <c r="AV34" s="612">
        <v>0</v>
      </c>
      <c r="AW34" s="612">
        <v>0</v>
      </c>
      <c r="AX34" s="612" t="s">
        <v>97</v>
      </c>
      <c r="AY34" s="614" t="s">
        <v>97</v>
      </c>
      <c r="AZ34" s="612">
        <v>0</v>
      </c>
      <c r="BA34" s="612">
        <v>0</v>
      </c>
      <c r="BB34" s="614" t="s">
        <v>97</v>
      </c>
      <c r="BC34" s="606" t="s">
        <v>97</v>
      </c>
      <c r="BD34" s="606" t="s">
        <v>97</v>
      </c>
      <c r="BE34" s="606" t="s">
        <v>97</v>
      </c>
      <c r="BF34" s="606" t="s">
        <v>97</v>
      </c>
      <c r="BG34" s="606" t="s">
        <v>97</v>
      </c>
      <c r="BH34" s="606" t="s">
        <v>97</v>
      </c>
      <c r="BI34" s="606" t="s">
        <v>97</v>
      </c>
      <c r="BJ34" s="612">
        <v>0</v>
      </c>
      <c r="BK34" s="612">
        <f t="shared" si="13"/>
        <v>0</v>
      </c>
      <c r="BL34" s="612">
        <v>0</v>
      </c>
      <c r="BM34" s="614" t="s">
        <v>97</v>
      </c>
      <c r="BN34" s="612">
        <f t="shared" si="14"/>
        <v>0</v>
      </c>
      <c r="BO34" s="612">
        <v>0</v>
      </c>
      <c r="BP34" s="612">
        <v>0</v>
      </c>
      <c r="BQ34" s="606" t="s">
        <v>97</v>
      </c>
      <c r="BR34" s="606" t="s">
        <v>97</v>
      </c>
      <c r="BS34" s="606" t="s">
        <v>97</v>
      </c>
      <c r="BT34" s="606" t="s">
        <v>97</v>
      </c>
      <c r="BU34" s="606" t="s">
        <v>97</v>
      </c>
      <c r="BV34" s="606" t="s">
        <v>97</v>
      </c>
      <c r="BW34" s="605" t="s">
        <v>97</v>
      </c>
      <c r="BX34" s="608">
        <v>0</v>
      </c>
      <c r="BY34" s="670"/>
      <c r="BZ34" s="670"/>
      <c r="CA34" s="670"/>
      <c r="CB34" s="670"/>
      <c r="CC34" s="670"/>
      <c r="CD34" s="670"/>
      <c r="CE34" s="606" t="s">
        <v>97</v>
      </c>
      <c r="CF34" s="606" t="s">
        <v>97</v>
      </c>
      <c r="CG34" s="606" t="s">
        <v>97</v>
      </c>
      <c r="CH34" s="606" t="s">
        <v>97</v>
      </c>
      <c r="CI34" s="606" t="s">
        <v>97</v>
      </c>
      <c r="CJ34" s="606" t="s">
        <v>97</v>
      </c>
      <c r="CK34" s="605" t="s">
        <v>97</v>
      </c>
      <c r="CL34" s="607">
        <f t="shared" si="6"/>
        <v>0</v>
      </c>
      <c r="CM34" s="607">
        <f t="shared" si="8"/>
        <v>0</v>
      </c>
      <c r="CN34" s="607" t="s">
        <v>97</v>
      </c>
      <c r="CO34" s="607" t="s">
        <v>97</v>
      </c>
      <c r="CP34" s="607">
        <f t="shared" si="15"/>
        <v>0</v>
      </c>
      <c r="CQ34" s="607">
        <f t="shared" si="7"/>
        <v>0</v>
      </c>
      <c r="CR34" s="866" t="s">
        <v>97</v>
      </c>
      <c r="CS34" s="606" t="s">
        <v>97</v>
      </c>
      <c r="CT34" s="606" t="s">
        <v>97</v>
      </c>
      <c r="CU34" s="606" t="s">
        <v>97</v>
      </c>
      <c r="CV34" s="606" t="s">
        <v>97</v>
      </c>
      <c r="CW34" s="606" t="s">
        <v>97</v>
      </c>
      <c r="CX34" s="605" t="s">
        <v>97</v>
      </c>
      <c r="CY34" s="689" t="s">
        <v>97</v>
      </c>
      <c r="CZ34" s="656" t="s">
        <v>97</v>
      </c>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c r="EG34" s="274"/>
      <c r="EH34" s="274"/>
      <c r="EI34" s="274"/>
      <c r="EJ34" s="274"/>
      <c r="EK34" s="274"/>
      <c r="EL34" s="274"/>
      <c r="EN34" s="274"/>
      <c r="EO34" s="274"/>
      <c r="EP34" s="274"/>
      <c r="EQ34" s="274"/>
      <c r="ER34" s="274"/>
      <c r="ES34" s="274"/>
      <c r="ET34" s="274"/>
      <c r="EU34" s="274"/>
      <c r="EV34" s="274"/>
      <c r="EW34" s="274"/>
      <c r="EX34" s="274"/>
      <c r="EY34" s="274"/>
      <c r="EZ34" s="274"/>
      <c r="FA34" s="274"/>
      <c r="FB34" s="274"/>
      <c r="FC34" s="274"/>
      <c r="FD34" s="274"/>
      <c r="FE34" s="274"/>
      <c r="FF34" s="274"/>
      <c r="FG34" s="274"/>
      <c r="FH34" s="274"/>
      <c r="FI34" s="274"/>
      <c r="FJ34" s="274"/>
      <c r="FK34" s="274"/>
      <c r="FL34" s="274"/>
      <c r="FM34" s="274"/>
      <c r="FN34" s="274"/>
      <c r="FO34" s="274"/>
      <c r="FP34" s="274"/>
      <c r="FQ34" s="274"/>
      <c r="FR34" s="274"/>
      <c r="FS34" s="274"/>
      <c r="FT34" s="274"/>
      <c r="FU34" s="274"/>
      <c r="FV34" s="274"/>
      <c r="FW34" s="274"/>
      <c r="FX34" s="274"/>
      <c r="FY34" s="274"/>
      <c r="FZ34" s="274"/>
      <c r="GA34" s="274"/>
      <c r="GB34" s="274"/>
      <c r="GC34" s="274"/>
      <c r="GD34" s="274"/>
      <c r="GE34" s="274"/>
      <c r="GF34" s="274"/>
      <c r="GG34" s="274"/>
      <c r="GH34" s="274"/>
      <c r="GI34" s="274"/>
      <c r="GJ34" s="274"/>
      <c r="GK34" s="274"/>
      <c r="GL34" s="274"/>
      <c r="GM34" s="274"/>
      <c r="GN34" s="274"/>
      <c r="GO34" s="274"/>
      <c r="GP34" s="274"/>
      <c r="GQ34" s="274"/>
      <c r="GR34" s="274"/>
      <c r="GS34" s="274"/>
      <c r="GT34" s="274"/>
      <c r="GU34" s="274"/>
      <c r="GV34" s="274"/>
      <c r="GW34" s="274"/>
      <c r="GX34" s="274"/>
      <c r="GY34" s="274"/>
      <c r="GZ34" s="274"/>
      <c r="HA34" s="274"/>
      <c r="HB34" s="274"/>
      <c r="HC34" s="274"/>
      <c r="HD34" s="274"/>
      <c r="HE34" s="274"/>
      <c r="HF34" s="274"/>
      <c r="HG34" s="274"/>
      <c r="HH34" s="274"/>
      <c r="HI34" s="274"/>
      <c r="HJ34" s="274"/>
      <c r="HK34" s="274"/>
      <c r="HL34" s="274"/>
      <c r="HM34" s="274"/>
      <c r="HN34" s="274"/>
      <c r="HO34" s="274"/>
      <c r="HP34" s="274"/>
      <c r="HQ34" s="274"/>
      <c r="HR34" s="274"/>
      <c r="HS34" s="274"/>
      <c r="HT34" s="274"/>
      <c r="HU34" s="274"/>
      <c r="HV34" s="274"/>
      <c r="HW34" s="274"/>
      <c r="HX34" s="274"/>
      <c r="HY34" s="274"/>
      <c r="HZ34" s="274"/>
      <c r="IA34" s="274"/>
      <c r="IB34" s="274"/>
      <c r="IC34" s="274"/>
      <c r="ID34" s="274"/>
      <c r="IE34" s="274"/>
      <c r="IF34" s="274"/>
    </row>
    <row r="35" spans="1:240" s="600" customFormat="1" ht="35.25" hidden="1" customHeight="1">
      <c r="A35" s="651" t="s">
        <v>126</v>
      </c>
      <c r="B35" s="650" t="s">
        <v>127</v>
      </c>
      <c r="C35" s="614" t="s">
        <v>97</v>
      </c>
      <c r="D35" s="614" t="str">
        <f>D36</f>
        <v>нд</v>
      </c>
      <c r="E35" s="614" t="s">
        <v>97</v>
      </c>
      <c r="F35" s="612">
        <f>F36</f>
        <v>0</v>
      </c>
      <c r="G35" s="612">
        <f>G36</f>
        <v>0</v>
      </c>
      <c r="H35" s="614" t="s">
        <v>97</v>
      </c>
      <c r="I35" s="614" t="s">
        <v>97</v>
      </c>
      <c r="J35" s="612">
        <f>J36</f>
        <v>0</v>
      </c>
      <c r="K35" s="612">
        <f>K36</f>
        <v>0</v>
      </c>
      <c r="L35" s="612">
        <v>0</v>
      </c>
      <c r="M35" s="606" t="s">
        <v>97</v>
      </c>
      <c r="N35" s="606" t="s">
        <v>97</v>
      </c>
      <c r="O35" s="614" t="s">
        <v>97</v>
      </c>
      <c r="P35" s="614" t="s">
        <v>97</v>
      </c>
      <c r="Q35" s="606" t="s">
        <v>97</v>
      </c>
      <c r="R35" s="606" t="s">
        <v>97</v>
      </c>
      <c r="S35" s="614" t="s">
        <v>97</v>
      </c>
      <c r="T35" s="612">
        <v>0</v>
      </c>
      <c r="U35" s="612">
        <v>0</v>
      </c>
      <c r="V35" s="614" t="s">
        <v>97</v>
      </c>
      <c r="W35" s="614" t="s">
        <v>97</v>
      </c>
      <c r="X35" s="612">
        <v>0</v>
      </c>
      <c r="Y35" s="612">
        <v>0</v>
      </c>
      <c r="Z35" s="614" t="s">
        <v>97</v>
      </c>
      <c r="AA35" s="606" t="s">
        <v>97</v>
      </c>
      <c r="AB35" s="606" t="s">
        <v>97</v>
      </c>
      <c r="AC35" s="614" t="s">
        <v>97</v>
      </c>
      <c r="AD35" s="614" t="s">
        <v>97</v>
      </c>
      <c r="AE35" s="606" t="s">
        <v>97</v>
      </c>
      <c r="AF35" s="606" t="s">
        <v>97</v>
      </c>
      <c r="AG35" s="614" t="s">
        <v>97</v>
      </c>
      <c r="AH35" s="612">
        <v>0</v>
      </c>
      <c r="AI35" s="606">
        <v>0</v>
      </c>
      <c r="AJ35" s="612">
        <v>0</v>
      </c>
      <c r="AK35" s="614" t="s">
        <v>97</v>
      </c>
      <c r="AL35" s="612">
        <v>0</v>
      </c>
      <c r="AM35" s="612">
        <v>0</v>
      </c>
      <c r="AN35" s="614" t="s">
        <v>97</v>
      </c>
      <c r="AO35" s="612" t="s">
        <v>97</v>
      </c>
      <c r="AP35" s="606" t="s">
        <v>97</v>
      </c>
      <c r="AQ35" s="614" t="s">
        <v>97</v>
      </c>
      <c r="AR35" s="614" t="s">
        <v>97</v>
      </c>
      <c r="AS35" s="606" t="s">
        <v>97</v>
      </c>
      <c r="AT35" s="606" t="s">
        <v>97</v>
      </c>
      <c r="AU35" s="606" t="s">
        <v>97</v>
      </c>
      <c r="AV35" s="612">
        <v>0</v>
      </c>
      <c r="AW35" s="612">
        <v>0</v>
      </c>
      <c r="AX35" s="612" t="s">
        <v>97</v>
      </c>
      <c r="AY35" s="614" t="s">
        <v>97</v>
      </c>
      <c r="AZ35" s="612">
        <v>0</v>
      </c>
      <c r="BA35" s="612">
        <v>0</v>
      </c>
      <c r="BB35" s="614" t="s">
        <v>97</v>
      </c>
      <c r="BC35" s="606" t="s">
        <v>97</v>
      </c>
      <c r="BD35" s="606" t="s">
        <v>97</v>
      </c>
      <c r="BE35" s="606" t="s">
        <v>97</v>
      </c>
      <c r="BF35" s="606" t="s">
        <v>97</v>
      </c>
      <c r="BG35" s="606" t="s">
        <v>97</v>
      </c>
      <c r="BH35" s="606" t="s">
        <v>97</v>
      </c>
      <c r="BI35" s="606" t="s">
        <v>97</v>
      </c>
      <c r="BJ35" s="612">
        <v>0</v>
      </c>
      <c r="BK35" s="612">
        <f t="shared" si="13"/>
        <v>0</v>
      </c>
      <c r="BL35" s="612">
        <v>0</v>
      </c>
      <c r="BM35" s="614" t="s">
        <v>97</v>
      </c>
      <c r="BN35" s="612">
        <f t="shared" si="14"/>
        <v>0</v>
      </c>
      <c r="BO35" s="612">
        <v>0</v>
      </c>
      <c r="BP35" s="612">
        <v>0</v>
      </c>
      <c r="BQ35" s="606" t="s">
        <v>97</v>
      </c>
      <c r="BR35" s="606" t="s">
        <v>97</v>
      </c>
      <c r="BS35" s="606" t="s">
        <v>97</v>
      </c>
      <c r="BT35" s="606" t="s">
        <v>97</v>
      </c>
      <c r="BU35" s="606" t="s">
        <v>97</v>
      </c>
      <c r="BV35" s="606" t="s">
        <v>97</v>
      </c>
      <c r="BW35" s="605" t="s">
        <v>97</v>
      </c>
      <c r="BX35" s="608">
        <v>0</v>
      </c>
      <c r="BY35" s="670"/>
      <c r="BZ35" s="670"/>
      <c r="CA35" s="670"/>
      <c r="CB35" s="670"/>
      <c r="CC35" s="670"/>
      <c r="CD35" s="670"/>
      <c r="CE35" s="606" t="s">
        <v>97</v>
      </c>
      <c r="CF35" s="606" t="s">
        <v>97</v>
      </c>
      <c r="CG35" s="606" t="s">
        <v>97</v>
      </c>
      <c r="CH35" s="606" t="s">
        <v>97</v>
      </c>
      <c r="CI35" s="606" t="s">
        <v>97</v>
      </c>
      <c r="CJ35" s="606" t="s">
        <v>97</v>
      </c>
      <c r="CK35" s="605" t="s">
        <v>97</v>
      </c>
      <c r="CL35" s="607">
        <f t="shared" si="6"/>
        <v>0</v>
      </c>
      <c r="CM35" s="607">
        <f t="shared" si="8"/>
        <v>0</v>
      </c>
      <c r="CN35" s="607" t="s">
        <v>97</v>
      </c>
      <c r="CO35" s="607" t="s">
        <v>97</v>
      </c>
      <c r="CP35" s="607">
        <f t="shared" si="15"/>
        <v>0</v>
      </c>
      <c r="CQ35" s="607">
        <f t="shared" si="7"/>
        <v>0</v>
      </c>
      <c r="CR35" s="866" t="s">
        <v>97</v>
      </c>
      <c r="CS35" s="606" t="s">
        <v>97</v>
      </c>
      <c r="CT35" s="606" t="s">
        <v>97</v>
      </c>
      <c r="CU35" s="606" t="s">
        <v>97</v>
      </c>
      <c r="CV35" s="606" t="s">
        <v>97</v>
      </c>
      <c r="CW35" s="606" t="s">
        <v>97</v>
      </c>
      <c r="CX35" s="605" t="s">
        <v>97</v>
      </c>
      <c r="CY35" s="689" t="s">
        <v>97</v>
      </c>
      <c r="CZ35" s="656" t="s">
        <v>97</v>
      </c>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c r="EB35" s="274"/>
      <c r="EC35" s="274"/>
      <c r="ED35" s="274"/>
      <c r="EE35" s="274"/>
      <c r="EF35" s="274"/>
      <c r="EG35" s="274"/>
      <c r="EH35" s="274"/>
      <c r="EI35" s="274"/>
      <c r="EJ35" s="274"/>
      <c r="EK35" s="274"/>
      <c r="EL35" s="274"/>
      <c r="EN35" s="274"/>
      <c r="EO35" s="274"/>
      <c r="EP35" s="274"/>
      <c r="EQ35" s="274"/>
      <c r="ER35" s="274"/>
      <c r="ES35" s="274"/>
      <c r="ET35" s="274"/>
      <c r="EU35" s="274"/>
      <c r="EV35" s="274"/>
      <c r="EW35" s="274"/>
      <c r="EX35" s="274"/>
      <c r="EY35" s="274"/>
      <c r="EZ35" s="274"/>
      <c r="FA35" s="274"/>
      <c r="FB35" s="274"/>
      <c r="FC35" s="274"/>
      <c r="FD35" s="274"/>
      <c r="FE35" s="274"/>
      <c r="FF35" s="274"/>
      <c r="FG35" s="274"/>
      <c r="FH35" s="274"/>
      <c r="FI35" s="274"/>
      <c r="FJ35" s="274"/>
      <c r="FK35" s="274"/>
      <c r="FL35" s="274"/>
      <c r="FM35" s="274"/>
      <c r="FN35" s="274"/>
      <c r="FO35" s="274"/>
      <c r="FP35" s="274"/>
      <c r="FQ35" s="274"/>
      <c r="FR35" s="274"/>
      <c r="FS35" s="274"/>
      <c r="FT35" s="274"/>
      <c r="FU35" s="274"/>
      <c r="FV35" s="274"/>
      <c r="FW35" s="274"/>
      <c r="FX35" s="274"/>
      <c r="FY35" s="274"/>
      <c r="FZ35" s="274"/>
      <c r="GA35" s="274"/>
      <c r="GB35" s="274"/>
      <c r="GC35" s="274"/>
      <c r="GD35" s="274"/>
      <c r="GE35" s="274"/>
      <c r="GF35" s="274"/>
      <c r="GG35" s="274"/>
      <c r="GH35" s="274"/>
      <c r="GI35" s="274"/>
      <c r="GJ35" s="274"/>
      <c r="GK35" s="274"/>
      <c r="GL35" s="274"/>
      <c r="GM35" s="274"/>
      <c r="GN35" s="274"/>
      <c r="GO35" s="274"/>
      <c r="GP35" s="274"/>
      <c r="GQ35" s="274"/>
      <c r="GR35" s="274"/>
      <c r="GS35" s="274"/>
      <c r="GT35" s="274"/>
      <c r="GU35" s="274"/>
      <c r="GV35" s="274"/>
      <c r="GW35" s="274"/>
      <c r="GX35" s="274"/>
      <c r="GY35" s="274"/>
      <c r="GZ35" s="274"/>
      <c r="HA35" s="274"/>
      <c r="HB35" s="274"/>
      <c r="HC35" s="274"/>
      <c r="HD35" s="274"/>
      <c r="HE35" s="274"/>
      <c r="HF35" s="274"/>
      <c r="HG35" s="274"/>
      <c r="HH35" s="274"/>
      <c r="HI35" s="274"/>
      <c r="HJ35" s="274"/>
      <c r="HK35" s="274"/>
      <c r="HL35" s="274"/>
      <c r="HM35" s="274"/>
      <c r="HN35" s="274"/>
      <c r="HO35" s="274"/>
      <c r="HP35" s="274"/>
      <c r="HQ35" s="274"/>
      <c r="HR35" s="274"/>
      <c r="HS35" s="274"/>
      <c r="HT35" s="274"/>
      <c r="HU35" s="274"/>
      <c r="HV35" s="274"/>
      <c r="HW35" s="274"/>
      <c r="HX35" s="274"/>
      <c r="HY35" s="274"/>
      <c r="HZ35" s="274"/>
      <c r="IA35" s="274"/>
      <c r="IB35" s="274"/>
      <c r="IC35" s="274"/>
      <c r="ID35" s="274"/>
      <c r="IE35" s="274"/>
      <c r="IF35" s="274"/>
    </row>
    <row r="36" spans="1:240" s="600" customFormat="1" ht="34.5" hidden="1" customHeight="1">
      <c r="A36" s="651" t="s">
        <v>128</v>
      </c>
      <c r="B36" s="650" t="s">
        <v>129</v>
      </c>
      <c r="C36" s="614" t="s">
        <v>97</v>
      </c>
      <c r="D36" s="614" t="s">
        <v>97</v>
      </c>
      <c r="E36" s="614" t="s">
        <v>97</v>
      </c>
      <c r="F36" s="612">
        <f>F37+F39+F40</f>
        <v>0</v>
      </c>
      <c r="G36" s="612">
        <f>G37+G39+G40</f>
        <v>0</v>
      </c>
      <c r="H36" s="614" t="s">
        <v>97</v>
      </c>
      <c r="I36" s="614" t="s">
        <v>97</v>
      </c>
      <c r="J36" s="612">
        <f>J37+J39+J40</f>
        <v>0</v>
      </c>
      <c r="K36" s="612">
        <f>K37+K39+K40</f>
        <v>0</v>
      </c>
      <c r="L36" s="612">
        <v>0</v>
      </c>
      <c r="M36" s="606" t="s">
        <v>97</v>
      </c>
      <c r="N36" s="606" t="s">
        <v>97</v>
      </c>
      <c r="O36" s="614" t="s">
        <v>97</v>
      </c>
      <c r="P36" s="614" t="s">
        <v>97</v>
      </c>
      <c r="Q36" s="606" t="s">
        <v>97</v>
      </c>
      <c r="R36" s="606" t="s">
        <v>97</v>
      </c>
      <c r="S36" s="614" t="s">
        <v>97</v>
      </c>
      <c r="T36" s="612">
        <f>T37+T41</f>
        <v>0</v>
      </c>
      <c r="U36" s="612">
        <f>U37+U41</f>
        <v>0</v>
      </c>
      <c r="V36" s="614" t="s">
        <v>97</v>
      </c>
      <c r="W36" s="614" t="s">
        <v>97</v>
      </c>
      <c r="X36" s="612">
        <f>X37+X41</f>
        <v>0</v>
      </c>
      <c r="Y36" s="612">
        <f>Y37+Y41</f>
        <v>0</v>
      </c>
      <c r="Z36" s="614" t="s">
        <v>97</v>
      </c>
      <c r="AA36" s="606" t="s">
        <v>97</v>
      </c>
      <c r="AB36" s="606" t="s">
        <v>97</v>
      </c>
      <c r="AC36" s="614" t="s">
        <v>97</v>
      </c>
      <c r="AD36" s="614" t="s">
        <v>97</v>
      </c>
      <c r="AE36" s="606" t="s">
        <v>97</v>
      </c>
      <c r="AF36" s="606" t="s">
        <v>97</v>
      </c>
      <c r="AG36" s="614" t="s">
        <v>97</v>
      </c>
      <c r="AH36" s="612">
        <f>AH37+AH41</f>
        <v>0</v>
      </c>
      <c r="AI36" s="606">
        <f>AI37+AI41</f>
        <v>0</v>
      </c>
      <c r="AJ36" s="612">
        <v>0</v>
      </c>
      <c r="AK36" s="614" t="s">
        <v>97</v>
      </c>
      <c r="AL36" s="612">
        <f>AL37+AL41</f>
        <v>0</v>
      </c>
      <c r="AM36" s="612">
        <f>AM37+AM41</f>
        <v>0</v>
      </c>
      <c r="AN36" s="614" t="s">
        <v>97</v>
      </c>
      <c r="AO36" s="612" t="s">
        <v>97</v>
      </c>
      <c r="AP36" s="606" t="s">
        <v>97</v>
      </c>
      <c r="AQ36" s="614" t="s">
        <v>97</v>
      </c>
      <c r="AR36" s="614" t="s">
        <v>97</v>
      </c>
      <c r="AS36" s="606" t="s">
        <v>97</v>
      </c>
      <c r="AT36" s="606" t="s">
        <v>97</v>
      </c>
      <c r="AU36" s="606" t="s">
        <v>97</v>
      </c>
      <c r="AV36" s="612">
        <f>AV37+AV41</f>
        <v>0</v>
      </c>
      <c r="AW36" s="612">
        <f>AW37+AW41</f>
        <v>0</v>
      </c>
      <c r="AX36" s="612" t="s">
        <v>97</v>
      </c>
      <c r="AY36" s="614" t="s">
        <v>97</v>
      </c>
      <c r="AZ36" s="612">
        <f>AZ37+AZ41</f>
        <v>0</v>
      </c>
      <c r="BA36" s="612">
        <f>BA37+BA41</f>
        <v>0</v>
      </c>
      <c r="BB36" s="614" t="s">
        <v>97</v>
      </c>
      <c r="BC36" s="606" t="s">
        <v>97</v>
      </c>
      <c r="BD36" s="606" t="s">
        <v>97</v>
      </c>
      <c r="BE36" s="606" t="s">
        <v>97</v>
      </c>
      <c r="BF36" s="606" t="s">
        <v>97</v>
      </c>
      <c r="BG36" s="606" t="s">
        <v>97</v>
      </c>
      <c r="BH36" s="606" t="s">
        <v>97</v>
      </c>
      <c r="BI36" s="606" t="s">
        <v>97</v>
      </c>
      <c r="BJ36" s="612">
        <f>BJ37+BJ41</f>
        <v>0</v>
      </c>
      <c r="BK36" s="612">
        <f t="shared" si="13"/>
        <v>0</v>
      </c>
      <c r="BL36" s="612">
        <v>0</v>
      </c>
      <c r="BM36" s="614" t="s">
        <v>97</v>
      </c>
      <c r="BN36" s="612">
        <f t="shared" si="14"/>
        <v>0</v>
      </c>
      <c r="BO36" s="612">
        <f>BO37+BO41</f>
        <v>0</v>
      </c>
      <c r="BP36" s="612">
        <v>0</v>
      </c>
      <c r="BQ36" s="606" t="s">
        <v>97</v>
      </c>
      <c r="BR36" s="606" t="s">
        <v>97</v>
      </c>
      <c r="BS36" s="606" t="s">
        <v>97</v>
      </c>
      <c r="BT36" s="606" t="s">
        <v>97</v>
      </c>
      <c r="BU36" s="606" t="s">
        <v>97</v>
      </c>
      <c r="BV36" s="606" t="s">
        <v>97</v>
      </c>
      <c r="BW36" s="605" t="s">
        <v>97</v>
      </c>
      <c r="BX36" s="608">
        <v>0</v>
      </c>
      <c r="BY36" s="670"/>
      <c r="BZ36" s="670"/>
      <c r="CA36" s="670"/>
      <c r="CB36" s="670"/>
      <c r="CC36" s="670"/>
      <c r="CD36" s="670"/>
      <c r="CE36" s="606" t="s">
        <v>97</v>
      </c>
      <c r="CF36" s="606" t="s">
        <v>97</v>
      </c>
      <c r="CG36" s="606" t="s">
        <v>97</v>
      </c>
      <c r="CH36" s="606" t="s">
        <v>97</v>
      </c>
      <c r="CI36" s="606" t="s">
        <v>97</v>
      </c>
      <c r="CJ36" s="606" t="s">
        <v>97</v>
      </c>
      <c r="CK36" s="605" t="s">
        <v>97</v>
      </c>
      <c r="CL36" s="607">
        <f t="shared" si="6"/>
        <v>0</v>
      </c>
      <c r="CM36" s="607">
        <f t="shared" si="8"/>
        <v>0</v>
      </c>
      <c r="CN36" s="607" t="s">
        <v>97</v>
      </c>
      <c r="CO36" s="607" t="s">
        <v>97</v>
      </c>
      <c r="CP36" s="607">
        <f t="shared" si="15"/>
        <v>0</v>
      </c>
      <c r="CQ36" s="607">
        <f t="shared" si="7"/>
        <v>0</v>
      </c>
      <c r="CR36" s="866" t="s">
        <v>97</v>
      </c>
      <c r="CS36" s="606" t="s">
        <v>97</v>
      </c>
      <c r="CT36" s="606" t="s">
        <v>97</v>
      </c>
      <c r="CU36" s="606" t="s">
        <v>97</v>
      </c>
      <c r="CV36" s="606" t="s">
        <v>97</v>
      </c>
      <c r="CW36" s="606" t="s">
        <v>97</v>
      </c>
      <c r="CX36" s="605" t="s">
        <v>97</v>
      </c>
      <c r="CY36" s="689" t="s">
        <v>97</v>
      </c>
      <c r="CZ36" s="656" t="s">
        <v>97</v>
      </c>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c r="DW36" s="274"/>
      <c r="DX36" s="274"/>
      <c r="DY36" s="274"/>
      <c r="DZ36" s="274"/>
      <c r="EA36" s="274"/>
      <c r="EB36" s="274"/>
      <c r="EC36" s="274"/>
      <c r="ED36" s="274"/>
      <c r="EE36" s="274"/>
      <c r="EF36" s="274"/>
      <c r="EG36" s="274"/>
      <c r="EH36" s="274"/>
      <c r="EI36" s="274"/>
      <c r="EJ36" s="274"/>
      <c r="EK36" s="274"/>
      <c r="EL36" s="274"/>
      <c r="EN36" s="274"/>
      <c r="EO36" s="274"/>
      <c r="EP36" s="274"/>
      <c r="EQ36" s="274"/>
      <c r="ER36" s="274"/>
      <c r="ES36" s="274"/>
      <c r="ET36" s="274"/>
      <c r="EU36" s="274"/>
      <c r="EV36" s="274"/>
      <c r="EW36" s="274"/>
      <c r="EX36" s="274"/>
      <c r="EY36" s="274"/>
      <c r="EZ36" s="274"/>
      <c r="FA36" s="274"/>
      <c r="FB36" s="274"/>
      <c r="FC36" s="274"/>
      <c r="FD36" s="274"/>
      <c r="FE36" s="274"/>
      <c r="FF36" s="274"/>
      <c r="FG36" s="274"/>
      <c r="FH36" s="274"/>
      <c r="FI36" s="274"/>
      <c r="FJ36" s="274"/>
      <c r="FK36" s="274"/>
      <c r="FL36" s="274"/>
      <c r="FM36" s="274"/>
      <c r="FN36" s="274"/>
      <c r="FO36" s="274"/>
      <c r="FP36" s="274"/>
      <c r="FQ36" s="274"/>
      <c r="FR36" s="274"/>
      <c r="FS36" s="274"/>
      <c r="FT36" s="274"/>
      <c r="FU36" s="274"/>
      <c r="FV36" s="274"/>
      <c r="FW36" s="274"/>
      <c r="FX36" s="274"/>
      <c r="FY36" s="274"/>
      <c r="FZ36" s="274"/>
      <c r="GA36" s="274"/>
      <c r="GB36" s="274"/>
      <c r="GC36" s="274"/>
      <c r="GD36" s="274"/>
      <c r="GE36" s="274"/>
      <c r="GF36" s="274"/>
      <c r="GG36" s="274"/>
      <c r="GH36" s="274"/>
      <c r="GI36" s="274"/>
      <c r="GJ36" s="274"/>
      <c r="GK36" s="274"/>
      <c r="GL36" s="274"/>
      <c r="GM36" s="274"/>
      <c r="GN36" s="274"/>
      <c r="GO36" s="274"/>
      <c r="GP36" s="274"/>
      <c r="GQ36" s="274"/>
      <c r="GR36" s="274"/>
      <c r="GS36" s="274"/>
      <c r="GT36" s="274"/>
      <c r="GU36" s="274"/>
      <c r="GV36" s="274"/>
      <c r="GW36" s="274"/>
      <c r="GX36" s="274"/>
      <c r="GY36" s="274"/>
      <c r="GZ36" s="274"/>
      <c r="HA36" s="274"/>
      <c r="HB36" s="274"/>
      <c r="HC36" s="274"/>
      <c r="HD36" s="274"/>
      <c r="HE36" s="274"/>
      <c r="HF36" s="274"/>
      <c r="HG36" s="274"/>
      <c r="HH36" s="274"/>
      <c r="HI36" s="274"/>
      <c r="HJ36" s="274"/>
      <c r="HK36" s="274"/>
      <c r="HL36" s="274"/>
      <c r="HM36" s="274"/>
      <c r="HN36" s="274"/>
      <c r="HO36" s="274"/>
      <c r="HP36" s="274"/>
      <c r="HQ36" s="274"/>
      <c r="HR36" s="274"/>
      <c r="HS36" s="274"/>
      <c r="HT36" s="274"/>
      <c r="HU36" s="274"/>
      <c r="HV36" s="274"/>
      <c r="HW36" s="274"/>
      <c r="HX36" s="274"/>
      <c r="HY36" s="274"/>
      <c r="HZ36" s="274"/>
      <c r="IA36" s="274"/>
      <c r="IB36" s="274"/>
      <c r="IC36" s="274"/>
      <c r="ID36" s="274"/>
      <c r="IE36" s="274"/>
      <c r="IF36" s="274"/>
    </row>
    <row r="37" spans="1:240" s="600" customFormat="1" ht="67.5" hidden="1" customHeight="1">
      <c r="A37" s="651" t="s">
        <v>128</v>
      </c>
      <c r="B37" s="650" t="s">
        <v>130</v>
      </c>
      <c r="C37" s="614" t="s">
        <v>97</v>
      </c>
      <c r="D37" s="614" t="str">
        <f>D38</f>
        <v>нд</v>
      </c>
      <c r="E37" s="614" t="s">
        <v>97</v>
      </c>
      <c r="F37" s="612">
        <f>F38</f>
        <v>0</v>
      </c>
      <c r="G37" s="612">
        <f>G38</f>
        <v>0</v>
      </c>
      <c r="H37" s="614" t="s">
        <v>97</v>
      </c>
      <c r="I37" s="614" t="s">
        <v>97</v>
      </c>
      <c r="J37" s="612">
        <f>J38</f>
        <v>0</v>
      </c>
      <c r="K37" s="612">
        <f>K38</f>
        <v>0</v>
      </c>
      <c r="L37" s="612">
        <v>0</v>
      </c>
      <c r="M37" s="606" t="s">
        <v>97</v>
      </c>
      <c r="N37" s="606" t="s">
        <v>97</v>
      </c>
      <c r="O37" s="614" t="s">
        <v>97</v>
      </c>
      <c r="P37" s="614" t="s">
        <v>97</v>
      </c>
      <c r="Q37" s="606" t="s">
        <v>97</v>
      </c>
      <c r="R37" s="606" t="s">
        <v>97</v>
      </c>
      <c r="S37" s="614" t="s">
        <v>97</v>
      </c>
      <c r="T37" s="612">
        <f>SUM(T38:T40)</f>
        <v>0</v>
      </c>
      <c r="U37" s="612">
        <f>SUM(U38:U40)</f>
        <v>0</v>
      </c>
      <c r="V37" s="614" t="s">
        <v>97</v>
      </c>
      <c r="W37" s="614" t="s">
        <v>97</v>
      </c>
      <c r="X37" s="612">
        <f>SUM(X38:X40)</f>
        <v>0</v>
      </c>
      <c r="Y37" s="612">
        <f>SUM(Y38:Y40)</f>
        <v>0</v>
      </c>
      <c r="Z37" s="614" t="s">
        <v>97</v>
      </c>
      <c r="AA37" s="606" t="s">
        <v>97</v>
      </c>
      <c r="AB37" s="606" t="s">
        <v>97</v>
      </c>
      <c r="AC37" s="614" t="s">
        <v>97</v>
      </c>
      <c r="AD37" s="614" t="s">
        <v>97</v>
      </c>
      <c r="AE37" s="606" t="s">
        <v>97</v>
      </c>
      <c r="AF37" s="606" t="s">
        <v>97</v>
      </c>
      <c r="AG37" s="614" t="s">
        <v>97</v>
      </c>
      <c r="AH37" s="612">
        <f>SUM(AH38:AH40)</f>
        <v>0</v>
      </c>
      <c r="AI37" s="606">
        <f>SUM(AI38:AI40)</f>
        <v>0</v>
      </c>
      <c r="AJ37" s="612">
        <v>0</v>
      </c>
      <c r="AK37" s="614" t="s">
        <v>97</v>
      </c>
      <c r="AL37" s="612">
        <f>SUM(AL38:AL40)</f>
        <v>0</v>
      </c>
      <c r="AM37" s="612">
        <f>SUM(AM38:AM40)</f>
        <v>0</v>
      </c>
      <c r="AN37" s="614" t="s">
        <v>97</v>
      </c>
      <c r="AO37" s="612" t="s">
        <v>97</v>
      </c>
      <c r="AP37" s="606" t="s">
        <v>97</v>
      </c>
      <c r="AQ37" s="614" t="s">
        <v>97</v>
      </c>
      <c r="AR37" s="614" t="s">
        <v>97</v>
      </c>
      <c r="AS37" s="606" t="s">
        <v>97</v>
      </c>
      <c r="AT37" s="606" t="s">
        <v>97</v>
      </c>
      <c r="AU37" s="606" t="s">
        <v>97</v>
      </c>
      <c r="AV37" s="612">
        <f>SUM(AV38:AV40)</f>
        <v>0</v>
      </c>
      <c r="AW37" s="612">
        <f>SUM(AW38:AW40)</f>
        <v>0</v>
      </c>
      <c r="AX37" s="612" t="s">
        <v>97</v>
      </c>
      <c r="AY37" s="614" t="s">
        <v>97</v>
      </c>
      <c r="AZ37" s="612">
        <f>SUM(AZ38:AZ40)</f>
        <v>0</v>
      </c>
      <c r="BA37" s="612">
        <f>SUM(BA38:BA40)</f>
        <v>0</v>
      </c>
      <c r="BB37" s="614" t="s">
        <v>97</v>
      </c>
      <c r="BC37" s="606" t="s">
        <v>97</v>
      </c>
      <c r="BD37" s="606" t="s">
        <v>97</v>
      </c>
      <c r="BE37" s="606" t="s">
        <v>97</v>
      </c>
      <c r="BF37" s="606" t="s">
        <v>97</v>
      </c>
      <c r="BG37" s="606" t="s">
        <v>97</v>
      </c>
      <c r="BH37" s="606" t="s">
        <v>97</v>
      </c>
      <c r="BI37" s="606" t="s">
        <v>97</v>
      </c>
      <c r="BJ37" s="612">
        <f>SUM(BJ38:BJ40)</f>
        <v>0</v>
      </c>
      <c r="BK37" s="612">
        <f t="shared" si="13"/>
        <v>0</v>
      </c>
      <c r="BL37" s="612">
        <v>0</v>
      </c>
      <c r="BM37" s="614" t="s">
        <v>97</v>
      </c>
      <c r="BN37" s="612">
        <f t="shared" si="14"/>
        <v>0</v>
      </c>
      <c r="BO37" s="612">
        <f>SUM(BO38:BO40)</f>
        <v>0</v>
      </c>
      <c r="BP37" s="612">
        <v>0</v>
      </c>
      <c r="BQ37" s="606" t="s">
        <v>97</v>
      </c>
      <c r="BR37" s="606" t="s">
        <v>97</v>
      </c>
      <c r="BS37" s="606" t="s">
        <v>97</v>
      </c>
      <c r="BT37" s="606" t="s">
        <v>97</v>
      </c>
      <c r="BU37" s="606" t="s">
        <v>97</v>
      </c>
      <c r="BV37" s="606" t="s">
        <v>97</v>
      </c>
      <c r="BW37" s="605" t="s">
        <v>97</v>
      </c>
      <c r="BX37" s="608">
        <v>0</v>
      </c>
      <c r="BY37" s="670"/>
      <c r="BZ37" s="670"/>
      <c r="CA37" s="670"/>
      <c r="CB37" s="670"/>
      <c r="CC37" s="670"/>
      <c r="CD37" s="670"/>
      <c r="CE37" s="606" t="s">
        <v>97</v>
      </c>
      <c r="CF37" s="606" t="s">
        <v>97</v>
      </c>
      <c r="CG37" s="606" t="s">
        <v>97</v>
      </c>
      <c r="CH37" s="606" t="s">
        <v>97</v>
      </c>
      <c r="CI37" s="606" t="s">
        <v>97</v>
      </c>
      <c r="CJ37" s="606" t="s">
        <v>97</v>
      </c>
      <c r="CK37" s="605" t="s">
        <v>97</v>
      </c>
      <c r="CL37" s="607">
        <f t="shared" si="6"/>
        <v>0</v>
      </c>
      <c r="CM37" s="607">
        <f t="shared" si="8"/>
        <v>0</v>
      </c>
      <c r="CN37" s="607" t="s">
        <v>97</v>
      </c>
      <c r="CO37" s="607" t="s">
        <v>97</v>
      </c>
      <c r="CP37" s="607">
        <f t="shared" si="15"/>
        <v>0</v>
      </c>
      <c r="CQ37" s="607">
        <f t="shared" si="7"/>
        <v>0</v>
      </c>
      <c r="CR37" s="866" t="s">
        <v>97</v>
      </c>
      <c r="CS37" s="606" t="s">
        <v>97</v>
      </c>
      <c r="CT37" s="606" t="s">
        <v>97</v>
      </c>
      <c r="CU37" s="606" t="s">
        <v>97</v>
      </c>
      <c r="CV37" s="606" t="s">
        <v>97</v>
      </c>
      <c r="CW37" s="606" t="s">
        <v>97</v>
      </c>
      <c r="CX37" s="605" t="s">
        <v>97</v>
      </c>
      <c r="CY37" s="689" t="s">
        <v>97</v>
      </c>
      <c r="CZ37" s="656" t="s">
        <v>97</v>
      </c>
      <c r="DA37" s="274"/>
      <c r="DB37" s="274"/>
      <c r="DC37" s="274"/>
      <c r="DD37" s="274"/>
      <c r="DE37" s="274"/>
      <c r="DF37" s="274"/>
      <c r="DG37" s="274"/>
      <c r="DH37" s="274"/>
      <c r="DI37" s="274"/>
      <c r="DJ37" s="274"/>
      <c r="DK37" s="274"/>
      <c r="DL37" s="274"/>
      <c r="DM37" s="274"/>
      <c r="DN37" s="274"/>
      <c r="DO37" s="274"/>
      <c r="DP37" s="274"/>
      <c r="DQ37" s="274"/>
      <c r="DR37" s="274"/>
      <c r="DS37" s="274"/>
      <c r="DT37" s="274"/>
      <c r="DU37" s="274"/>
      <c r="DV37" s="274"/>
      <c r="DW37" s="274"/>
      <c r="DX37" s="274"/>
      <c r="DY37" s="274"/>
      <c r="DZ37" s="274"/>
      <c r="EA37" s="274"/>
      <c r="EB37" s="274"/>
      <c r="EC37" s="274"/>
      <c r="ED37" s="274"/>
      <c r="EE37" s="274"/>
      <c r="EF37" s="274"/>
      <c r="EG37" s="274"/>
      <c r="EH37" s="274"/>
      <c r="EI37" s="274"/>
      <c r="EJ37" s="274"/>
      <c r="EK37" s="274"/>
      <c r="EL37" s="274"/>
      <c r="EN37" s="274"/>
      <c r="EO37" s="274"/>
      <c r="EP37" s="274"/>
      <c r="EQ37" s="274"/>
      <c r="ER37" s="274"/>
      <c r="ES37" s="274"/>
      <c r="ET37" s="274"/>
      <c r="EU37" s="274"/>
      <c r="EV37" s="274"/>
      <c r="EW37" s="274"/>
      <c r="EX37" s="274"/>
      <c r="EY37" s="274"/>
      <c r="EZ37" s="274"/>
      <c r="FA37" s="274"/>
      <c r="FB37" s="274"/>
      <c r="FC37" s="274"/>
      <c r="FD37" s="274"/>
      <c r="FE37" s="274"/>
      <c r="FF37" s="274"/>
      <c r="FG37" s="274"/>
      <c r="FH37" s="274"/>
      <c r="FI37" s="274"/>
      <c r="FJ37" s="274"/>
      <c r="FK37" s="274"/>
      <c r="FL37" s="274"/>
      <c r="FM37" s="274"/>
      <c r="FN37" s="274"/>
      <c r="FO37" s="274"/>
      <c r="FP37" s="274"/>
      <c r="FQ37" s="274"/>
      <c r="FR37" s="274"/>
      <c r="FS37" s="274"/>
      <c r="FT37" s="274"/>
      <c r="FU37" s="274"/>
      <c r="FV37" s="274"/>
      <c r="FW37" s="274"/>
      <c r="FX37" s="274"/>
      <c r="FY37" s="274"/>
      <c r="FZ37" s="274"/>
      <c r="GA37" s="274"/>
      <c r="GB37" s="274"/>
      <c r="GC37" s="274"/>
      <c r="GD37" s="274"/>
      <c r="GE37" s="274"/>
      <c r="GF37" s="274"/>
      <c r="GG37" s="274"/>
      <c r="GH37" s="274"/>
      <c r="GI37" s="274"/>
      <c r="GJ37" s="274"/>
      <c r="GK37" s="274"/>
      <c r="GL37" s="274"/>
      <c r="GM37" s="274"/>
      <c r="GN37" s="274"/>
      <c r="GO37" s="274"/>
      <c r="GP37" s="274"/>
      <c r="GQ37" s="274"/>
      <c r="GR37" s="274"/>
      <c r="GS37" s="274"/>
      <c r="GT37" s="274"/>
      <c r="GU37" s="274"/>
      <c r="GV37" s="274"/>
      <c r="GW37" s="274"/>
      <c r="GX37" s="274"/>
      <c r="GY37" s="274"/>
      <c r="GZ37" s="274"/>
      <c r="HA37" s="274"/>
      <c r="HB37" s="274"/>
      <c r="HC37" s="274"/>
      <c r="HD37" s="274"/>
      <c r="HE37" s="274"/>
      <c r="HF37" s="274"/>
      <c r="HG37" s="274"/>
      <c r="HH37" s="274"/>
      <c r="HI37" s="274"/>
      <c r="HJ37" s="274"/>
      <c r="HK37" s="274"/>
      <c r="HL37" s="274"/>
      <c r="HM37" s="274"/>
      <c r="HN37" s="274"/>
      <c r="HO37" s="274"/>
      <c r="HP37" s="274"/>
      <c r="HQ37" s="274"/>
      <c r="HR37" s="274"/>
      <c r="HS37" s="274"/>
      <c r="HT37" s="274"/>
      <c r="HU37" s="274"/>
      <c r="HV37" s="274"/>
      <c r="HW37" s="274"/>
      <c r="HX37" s="274"/>
      <c r="HY37" s="274"/>
      <c r="HZ37" s="274"/>
      <c r="IA37" s="274"/>
      <c r="IB37" s="274"/>
      <c r="IC37" s="274"/>
      <c r="ID37" s="274"/>
      <c r="IE37" s="274"/>
      <c r="IF37" s="274"/>
    </row>
    <row r="38" spans="1:240" s="600" customFormat="1" ht="57.75" hidden="1" customHeight="1">
      <c r="A38" s="651" t="s">
        <v>128</v>
      </c>
      <c r="B38" s="650" t="s">
        <v>131</v>
      </c>
      <c r="C38" s="614" t="s">
        <v>97</v>
      </c>
      <c r="D38" s="614" t="s">
        <v>97</v>
      </c>
      <c r="E38" s="614" t="s">
        <v>97</v>
      </c>
      <c r="F38" s="612">
        <f>F39+F41+F42</f>
        <v>0</v>
      </c>
      <c r="G38" s="612">
        <f>G39+G41+G42</f>
        <v>0</v>
      </c>
      <c r="H38" s="614" t="s">
        <v>97</v>
      </c>
      <c r="I38" s="614" t="s">
        <v>97</v>
      </c>
      <c r="J38" s="612">
        <f>J39+J41+J42</f>
        <v>0</v>
      </c>
      <c r="K38" s="612">
        <f>K39+K41+K42</f>
        <v>0</v>
      </c>
      <c r="L38" s="612">
        <v>0</v>
      </c>
      <c r="M38" s="606" t="s">
        <v>97</v>
      </c>
      <c r="N38" s="606" t="s">
        <v>97</v>
      </c>
      <c r="O38" s="614" t="s">
        <v>97</v>
      </c>
      <c r="P38" s="614" t="s">
        <v>97</v>
      </c>
      <c r="Q38" s="606" t="s">
        <v>97</v>
      </c>
      <c r="R38" s="606" t="s">
        <v>97</v>
      </c>
      <c r="S38" s="614" t="s">
        <v>97</v>
      </c>
      <c r="T38" s="612">
        <v>0</v>
      </c>
      <c r="U38" s="612">
        <v>0</v>
      </c>
      <c r="V38" s="614" t="s">
        <v>97</v>
      </c>
      <c r="W38" s="614" t="s">
        <v>97</v>
      </c>
      <c r="X38" s="612">
        <v>0</v>
      </c>
      <c r="Y38" s="612">
        <v>0</v>
      </c>
      <c r="Z38" s="614" t="s">
        <v>97</v>
      </c>
      <c r="AA38" s="606" t="s">
        <v>97</v>
      </c>
      <c r="AB38" s="606" t="s">
        <v>97</v>
      </c>
      <c r="AC38" s="614" t="s">
        <v>97</v>
      </c>
      <c r="AD38" s="614" t="s">
        <v>97</v>
      </c>
      <c r="AE38" s="606" t="s">
        <v>97</v>
      </c>
      <c r="AF38" s="606" t="s">
        <v>97</v>
      </c>
      <c r="AG38" s="614" t="s">
        <v>97</v>
      </c>
      <c r="AH38" s="612">
        <v>0</v>
      </c>
      <c r="AI38" s="606">
        <v>0</v>
      </c>
      <c r="AJ38" s="612">
        <v>0</v>
      </c>
      <c r="AK38" s="614" t="s">
        <v>97</v>
      </c>
      <c r="AL38" s="612">
        <v>0</v>
      </c>
      <c r="AM38" s="612">
        <v>0</v>
      </c>
      <c r="AN38" s="614" t="s">
        <v>97</v>
      </c>
      <c r="AO38" s="612" t="s">
        <v>97</v>
      </c>
      <c r="AP38" s="606" t="s">
        <v>97</v>
      </c>
      <c r="AQ38" s="614" t="s">
        <v>97</v>
      </c>
      <c r="AR38" s="614" t="s">
        <v>97</v>
      </c>
      <c r="AS38" s="606" t="s">
        <v>97</v>
      </c>
      <c r="AT38" s="606" t="s">
        <v>97</v>
      </c>
      <c r="AU38" s="606" t="s">
        <v>97</v>
      </c>
      <c r="AV38" s="612">
        <v>0</v>
      </c>
      <c r="AW38" s="612">
        <v>0</v>
      </c>
      <c r="AX38" s="612" t="s">
        <v>97</v>
      </c>
      <c r="AY38" s="614" t="s">
        <v>97</v>
      </c>
      <c r="AZ38" s="612">
        <v>0</v>
      </c>
      <c r="BA38" s="612">
        <v>0</v>
      </c>
      <c r="BB38" s="614" t="s">
        <v>97</v>
      </c>
      <c r="BC38" s="606" t="s">
        <v>97</v>
      </c>
      <c r="BD38" s="606" t="s">
        <v>97</v>
      </c>
      <c r="BE38" s="606" t="s">
        <v>97</v>
      </c>
      <c r="BF38" s="606" t="s">
        <v>97</v>
      </c>
      <c r="BG38" s="606" t="s">
        <v>97</v>
      </c>
      <c r="BH38" s="606" t="s">
        <v>97</v>
      </c>
      <c r="BI38" s="606" t="s">
        <v>97</v>
      </c>
      <c r="BJ38" s="612">
        <v>0</v>
      </c>
      <c r="BK38" s="612">
        <f t="shared" si="13"/>
        <v>0</v>
      </c>
      <c r="BL38" s="612">
        <v>0</v>
      </c>
      <c r="BM38" s="614" t="s">
        <v>97</v>
      </c>
      <c r="BN38" s="612">
        <f t="shared" si="14"/>
        <v>0</v>
      </c>
      <c r="BO38" s="612">
        <v>0</v>
      </c>
      <c r="BP38" s="612">
        <v>0</v>
      </c>
      <c r="BQ38" s="606" t="s">
        <v>97</v>
      </c>
      <c r="BR38" s="606" t="s">
        <v>97</v>
      </c>
      <c r="BS38" s="606" t="s">
        <v>97</v>
      </c>
      <c r="BT38" s="606" t="s">
        <v>97</v>
      </c>
      <c r="BU38" s="606" t="s">
        <v>97</v>
      </c>
      <c r="BV38" s="606" t="s">
        <v>97</v>
      </c>
      <c r="BW38" s="605" t="s">
        <v>97</v>
      </c>
      <c r="BX38" s="608">
        <v>0</v>
      </c>
      <c r="BY38" s="670"/>
      <c r="BZ38" s="670"/>
      <c r="CA38" s="670"/>
      <c r="CB38" s="670"/>
      <c r="CC38" s="670"/>
      <c r="CD38" s="670"/>
      <c r="CE38" s="606" t="s">
        <v>97</v>
      </c>
      <c r="CF38" s="606" t="s">
        <v>97</v>
      </c>
      <c r="CG38" s="606" t="s">
        <v>97</v>
      </c>
      <c r="CH38" s="606" t="s">
        <v>97</v>
      </c>
      <c r="CI38" s="606" t="s">
        <v>97</v>
      </c>
      <c r="CJ38" s="606" t="s">
        <v>97</v>
      </c>
      <c r="CK38" s="605" t="s">
        <v>97</v>
      </c>
      <c r="CL38" s="607">
        <f t="shared" si="6"/>
        <v>0</v>
      </c>
      <c r="CM38" s="607">
        <f t="shared" si="8"/>
        <v>0</v>
      </c>
      <c r="CN38" s="607" t="s">
        <v>97</v>
      </c>
      <c r="CO38" s="607" t="s">
        <v>97</v>
      </c>
      <c r="CP38" s="607">
        <f t="shared" si="15"/>
        <v>0</v>
      </c>
      <c r="CQ38" s="607">
        <f t="shared" si="7"/>
        <v>0</v>
      </c>
      <c r="CR38" s="866" t="s">
        <v>97</v>
      </c>
      <c r="CS38" s="606" t="s">
        <v>97</v>
      </c>
      <c r="CT38" s="606" t="s">
        <v>97</v>
      </c>
      <c r="CU38" s="606" t="s">
        <v>97</v>
      </c>
      <c r="CV38" s="606" t="s">
        <v>97</v>
      </c>
      <c r="CW38" s="606" t="s">
        <v>97</v>
      </c>
      <c r="CX38" s="605" t="s">
        <v>97</v>
      </c>
      <c r="CY38" s="689" t="s">
        <v>97</v>
      </c>
      <c r="CZ38" s="656" t="s">
        <v>97</v>
      </c>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N38" s="274"/>
      <c r="EO38" s="274"/>
      <c r="EP38" s="274"/>
      <c r="EQ38" s="274"/>
      <c r="ER38" s="274"/>
      <c r="ES38" s="274"/>
      <c r="ET38" s="274"/>
      <c r="EU38" s="274"/>
      <c r="EV38" s="274"/>
      <c r="EW38" s="274"/>
      <c r="EX38" s="274"/>
      <c r="EY38" s="274"/>
      <c r="EZ38" s="274"/>
      <c r="FA38" s="274"/>
      <c r="FB38" s="274"/>
      <c r="FC38" s="274"/>
      <c r="FD38" s="274"/>
      <c r="FE38" s="274"/>
      <c r="FF38" s="274"/>
      <c r="FG38" s="274"/>
      <c r="FH38" s="274"/>
      <c r="FI38" s="274"/>
      <c r="FJ38" s="274"/>
      <c r="FK38" s="274"/>
      <c r="FL38" s="274"/>
      <c r="FM38" s="274"/>
      <c r="FN38" s="274"/>
      <c r="FO38" s="274"/>
      <c r="FP38" s="274"/>
      <c r="FQ38" s="274"/>
      <c r="FR38" s="274"/>
      <c r="FS38" s="274"/>
      <c r="FT38" s="274"/>
      <c r="FU38" s="274"/>
      <c r="FV38" s="274"/>
      <c r="FW38" s="274"/>
      <c r="FX38" s="274"/>
      <c r="FY38" s="274"/>
      <c r="FZ38" s="274"/>
      <c r="GA38" s="274"/>
      <c r="GB38" s="274"/>
      <c r="GC38" s="274"/>
      <c r="GD38" s="274"/>
      <c r="GE38" s="274"/>
      <c r="GF38" s="274"/>
      <c r="GG38" s="274"/>
      <c r="GH38" s="274"/>
      <c r="GI38" s="274"/>
      <c r="GJ38" s="274"/>
      <c r="GK38" s="274"/>
      <c r="GL38" s="274"/>
      <c r="GM38" s="274"/>
      <c r="GN38" s="274"/>
      <c r="GO38" s="274"/>
      <c r="GP38" s="274"/>
      <c r="GQ38" s="274"/>
      <c r="GR38" s="274"/>
      <c r="GS38" s="274"/>
      <c r="GT38" s="274"/>
      <c r="GU38" s="274"/>
      <c r="GV38" s="274"/>
      <c r="GW38" s="274"/>
      <c r="GX38" s="274"/>
      <c r="GY38" s="274"/>
      <c r="GZ38" s="274"/>
      <c r="HA38" s="274"/>
      <c r="HB38" s="274"/>
      <c r="HC38" s="274"/>
      <c r="HD38" s="274"/>
      <c r="HE38" s="274"/>
      <c r="HF38" s="274"/>
      <c r="HG38" s="274"/>
      <c r="HH38" s="274"/>
      <c r="HI38" s="274"/>
      <c r="HJ38" s="274"/>
      <c r="HK38" s="274"/>
      <c r="HL38" s="274"/>
      <c r="HM38" s="274"/>
      <c r="HN38" s="274"/>
      <c r="HO38" s="274"/>
      <c r="HP38" s="274"/>
      <c r="HQ38" s="274"/>
      <c r="HR38" s="274"/>
      <c r="HS38" s="274"/>
      <c r="HT38" s="274"/>
      <c r="HU38" s="274"/>
      <c r="HV38" s="274"/>
      <c r="HW38" s="274"/>
      <c r="HX38" s="274"/>
      <c r="HY38" s="274"/>
      <c r="HZ38" s="274"/>
      <c r="IA38" s="274"/>
      <c r="IB38" s="274"/>
      <c r="IC38" s="274"/>
      <c r="ID38" s="274"/>
      <c r="IE38" s="274"/>
      <c r="IF38" s="274"/>
    </row>
    <row r="39" spans="1:240" s="600" customFormat="1" ht="66" hidden="1" customHeight="1">
      <c r="A39" s="651" t="s">
        <v>128</v>
      </c>
      <c r="B39" s="650" t="s">
        <v>132</v>
      </c>
      <c r="C39" s="614" t="s">
        <v>97</v>
      </c>
      <c r="D39" s="614" t="str">
        <f>D40</f>
        <v>нд</v>
      </c>
      <c r="E39" s="614" t="s">
        <v>97</v>
      </c>
      <c r="F39" s="612">
        <f>F40</f>
        <v>0</v>
      </c>
      <c r="G39" s="612">
        <f>G40</f>
        <v>0</v>
      </c>
      <c r="H39" s="614" t="s">
        <v>97</v>
      </c>
      <c r="I39" s="614" t="s">
        <v>97</v>
      </c>
      <c r="J39" s="612">
        <f>J40</f>
        <v>0</v>
      </c>
      <c r="K39" s="612">
        <f>K40</f>
        <v>0</v>
      </c>
      <c r="L39" s="612">
        <v>0</v>
      </c>
      <c r="M39" s="606" t="s">
        <v>97</v>
      </c>
      <c r="N39" s="606" t="s">
        <v>97</v>
      </c>
      <c r="O39" s="614" t="s">
        <v>97</v>
      </c>
      <c r="P39" s="614" t="s">
        <v>97</v>
      </c>
      <c r="Q39" s="606" t="s">
        <v>97</v>
      </c>
      <c r="R39" s="606" t="s">
        <v>97</v>
      </c>
      <c r="S39" s="614" t="s">
        <v>97</v>
      </c>
      <c r="T39" s="612">
        <v>0</v>
      </c>
      <c r="U39" s="612">
        <v>0</v>
      </c>
      <c r="V39" s="614" t="s">
        <v>97</v>
      </c>
      <c r="W39" s="614" t="s">
        <v>97</v>
      </c>
      <c r="X39" s="612">
        <v>0</v>
      </c>
      <c r="Y39" s="612">
        <v>0</v>
      </c>
      <c r="Z39" s="614" t="s">
        <v>97</v>
      </c>
      <c r="AA39" s="606" t="s">
        <v>97</v>
      </c>
      <c r="AB39" s="606" t="s">
        <v>97</v>
      </c>
      <c r="AC39" s="614" t="s">
        <v>97</v>
      </c>
      <c r="AD39" s="614" t="s">
        <v>97</v>
      </c>
      <c r="AE39" s="606" t="s">
        <v>97</v>
      </c>
      <c r="AF39" s="606" t="s">
        <v>97</v>
      </c>
      <c r="AG39" s="614" t="s">
        <v>97</v>
      </c>
      <c r="AH39" s="612">
        <v>0</v>
      </c>
      <c r="AI39" s="606">
        <v>0</v>
      </c>
      <c r="AJ39" s="612">
        <v>0</v>
      </c>
      <c r="AK39" s="614" t="s">
        <v>97</v>
      </c>
      <c r="AL39" s="612">
        <v>0</v>
      </c>
      <c r="AM39" s="612">
        <v>0</v>
      </c>
      <c r="AN39" s="614" t="s">
        <v>97</v>
      </c>
      <c r="AO39" s="612" t="s">
        <v>97</v>
      </c>
      <c r="AP39" s="606" t="s">
        <v>97</v>
      </c>
      <c r="AQ39" s="614" t="s">
        <v>97</v>
      </c>
      <c r="AR39" s="614" t="s">
        <v>97</v>
      </c>
      <c r="AS39" s="606" t="s">
        <v>97</v>
      </c>
      <c r="AT39" s="606" t="s">
        <v>97</v>
      </c>
      <c r="AU39" s="606" t="s">
        <v>97</v>
      </c>
      <c r="AV39" s="612">
        <v>0</v>
      </c>
      <c r="AW39" s="612">
        <v>0</v>
      </c>
      <c r="AX39" s="612" t="s">
        <v>97</v>
      </c>
      <c r="AY39" s="614" t="s">
        <v>97</v>
      </c>
      <c r="AZ39" s="612">
        <v>0</v>
      </c>
      <c r="BA39" s="612">
        <v>0</v>
      </c>
      <c r="BB39" s="614" t="s">
        <v>97</v>
      </c>
      <c r="BC39" s="606" t="s">
        <v>97</v>
      </c>
      <c r="BD39" s="606" t="s">
        <v>97</v>
      </c>
      <c r="BE39" s="606" t="s">
        <v>97</v>
      </c>
      <c r="BF39" s="606" t="s">
        <v>97</v>
      </c>
      <c r="BG39" s="606" t="s">
        <v>97</v>
      </c>
      <c r="BH39" s="606" t="s">
        <v>97</v>
      </c>
      <c r="BI39" s="606" t="s">
        <v>97</v>
      </c>
      <c r="BJ39" s="612">
        <v>0</v>
      </c>
      <c r="BK39" s="612">
        <f t="shared" si="13"/>
        <v>0</v>
      </c>
      <c r="BL39" s="612">
        <v>0</v>
      </c>
      <c r="BM39" s="614" t="s">
        <v>97</v>
      </c>
      <c r="BN39" s="612">
        <f t="shared" si="14"/>
        <v>0</v>
      </c>
      <c r="BO39" s="612">
        <v>0</v>
      </c>
      <c r="BP39" s="612">
        <v>0</v>
      </c>
      <c r="BQ39" s="606" t="s">
        <v>97</v>
      </c>
      <c r="BR39" s="606" t="s">
        <v>97</v>
      </c>
      <c r="BS39" s="606" t="s">
        <v>97</v>
      </c>
      <c r="BT39" s="606" t="s">
        <v>97</v>
      </c>
      <c r="BU39" s="606" t="s">
        <v>97</v>
      </c>
      <c r="BV39" s="606" t="s">
        <v>97</v>
      </c>
      <c r="BW39" s="605" t="s">
        <v>97</v>
      </c>
      <c r="BX39" s="608">
        <v>0</v>
      </c>
      <c r="BY39" s="670"/>
      <c r="BZ39" s="670"/>
      <c r="CA39" s="670"/>
      <c r="CB39" s="670"/>
      <c r="CC39" s="670"/>
      <c r="CD39" s="670"/>
      <c r="CE39" s="606" t="s">
        <v>97</v>
      </c>
      <c r="CF39" s="606" t="s">
        <v>97</v>
      </c>
      <c r="CG39" s="606" t="s">
        <v>97</v>
      </c>
      <c r="CH39" s="606" t="s">
        <v>97</v>
      </c>
      <c r="CI39" s="606" t="s">
        <v>97</v>
      </c>
      <c r="CJ39" s="606" t="s">
        <v>97</v>
      </c>
      <c r="CK39" s="605" t="s">
        <v>97</v>
      </c>
      <c r="CL39" s="607">
        <f t="shared" si="6"/>
        <v>0</v>
      </c>
      <c r="CM39" s="607">
        <f t="shared" si="8"/>
        <v>0</v>
      </c>
      <c r="CN39" s="607" t="s">
        <v>97</v>
      </c>
      <c r="CO39" s="607" t="s">
        <v>97</v>
      </c>
      <c r="CP39" s="607">
        <f t="shared" si="15"/>
        <v>0</v>
      </c>
      <c r="CQ39" s="607">
        <f t="shared" si="7"/>
        <v>0</v>
      </c>
      <c r="CR39" s="866" t="s">
        <v>97</v>
      </c>
      <c r="CS39" s="606" t="s">
        <v>97</v>
      </c>
      <c r="CT39" s="606" t="s">
        <v>97</v>
      </c>
      <c r="CU39" s="606" t="s">
        <v>97</v>
      </c>
      <c r="CV39" s="606" t="s">
        <v>97</v>
      </c>
      <c r="CW39" s="606" t="s">
        <v>97</v>
      </c>
      <c r="CX39" s="605" t="s">
        <v>97</v>
      </c>
      <c r="CY39" s="689" t="s">
        <v>97</v>
      </c>
      <c r="CZ39" s="656" t="s">
        <v>97</v>
      </c>
      <c r="DA39" s="274"/>
      <c r="DB39" s="274"/>
      <c r="DC39" s="274"/>
      <c r="DD39" s="274"/>
      <c r="DE39" s="274"/>
      <c r="DF39" s="274"/>
      <c r="DG39" s="274"/>
      <c r="DH39" s="274"/>
      <c r="DI39" s="274"/>
      <c r="DJ39" s="274"/>
      <c r="DK39" s="274"/>
      <c r="DL39" s="274"/>
      <c r="DM39" s="274"/>
      <c r="DN39" s="274"/>
      <c r="DO39" s="274"/>
      <c r="DP39" s="274"/>
      <c r="DQ39" s="274"/>
      <c r="DR39" s="274"/>
      <c r="DS39" s="274"/>
      <c r="DT39" s="274"/>
      <c r="DU39" s="274"/>
      <c r="DV39" s="274"/>
      <c r="DW39" s="274"/>
      <c r="DX39" s="274"/>
      <c r="DY39" s="274"/>
      <c r="DZ39" s="274"/>
      <c r="EA39" s="274"/>
      <c r="EB39" s="274"/>
      <c r="EC39" s="274"/>
      <c r="ED39" s="274"/>
      <c r="EE39" s="274"/>
      <c r="EF39" s="274"/>
      <c r="EG39" s="274"/>
      <c r="EH39" s="274"/>
      <c r="EI39" s="274"/>
      <c r="EJ39" s="274"/>
      <c r="EK39" s="274"/>
      <c r="EL39" s="274"/>
      <c r="EN39" s="274"/>
      <c r="EO39" s="274"/>
      <c r="EP39" s="274"/>
      <c r="EQ39" s="274"/>
      <c r="ER39" s="274"/>
      <c r="ES39" s="274"/>
      <c r="ET39" s="274"/>
      <c r="EU39" s="274"/>
      <c r="EV39" s="274"/>
      <c r="EW39" s="274"/>
      <c r="EX39" s="274"/>
      <c r="EY39" s="274"/>
      <c r="EZ39" s="274"/>
      <c r="FA39" s="274"/>
      <c r="FB39" s="274"/>
      <c r="FC39" s="274"/>
      <c r="FD39" s="274"/>
      <c r="FE39" s="274"/>
      <c r="FF39" s="274"/>
      <c r="FG39" s="274"/>
      <c r="FH39" s="274"/>
      <c r="FI39" s="274"/>
      <c r="FJ39" s="274"/>
      <c r="FK39" s="274"/>
      <c r="FL39" s="274"/>
      <c r="FM39" s="274"/>
      <c r="FN39" s="274"/>
      <c r="FO39" s="274"/>
      <c r="FP39" s="274"/>
      <c r="FQ39" s="274"/>
      <c r="FR39" s="274"/>
      <c r="FS39" s="274"/>
      <c r="FT39" s="274"/>
      <c r="FU39" s="274"/>
      <c r="FV39" s="274"/>
      <c r="FW39" s="274"/>
      <c r="FX39" s="274"/>
      <c r="FY39" s="274"/>
      <c r="FZ39" s="274"/>
      <c r="GA39" s="274"/>
      <c r="GB39" s="274"/>
      <c r="GC39" s="274"/>
      <c r="GD39" s="274"/>
      <c r="GE39" s="274"/>
      <c r="GF39" s="274"/>
      <c r="GG39" s="274"/>
      <c r="GH39" s="274"/>
      <c r="GI39" s="274"/>
      <c r="GJ39" s="274"/>
      <c r="GK39" s="274"/>
      <c r="GL39" s="274"/>
      <c r="GM39" s="274"/>
      <c r="GN39" s="274"/>
      <c r="GO39" s="274"/>
      <c r="GP39" s="274"/>
      <c r="GQ39" s="274"/>
      <c r="GR39" s="274"/>
      <c r="GS39" s="274"/>
      <c r="GT39" s="274"/>
      <c r="GU39" s="274"/>
      <c r="GV39" s="274"/>
      <c r="GW39" s="274"/>
      <c r="GX39" s="274"/>
      <c r="GY39" s="274"/>
      <c r="GZ39" s="274"/>
      <c r="HA39" s="274"/>
      <c r="HB39" s="274"/>
      <c r="HC39" s="274"/>
      <c r="HD39" s="274"/>
      <c r="HE39" s="274"/>
      <c r="HF39" s="274"/>
      <c r="HG39" s="274"/>
      <c r="HH39" s="274"/>
      <c r="HI39" s="274"/>
      <c r="HJ39" s="274"/>
      <c r="HK39" s="274"/>
      <c r="HL39" s="274"/>
      <c r="HM39" s="274"/>
      <c r="HN39" s="274"/>
      <c r="HO39" s="274"/>
      <c r="HP39" s="274"/>
      <c r="HQ39" s="274"/>
      <c r="HR39" s="274"/>
      <c r="HS39" s="274"/>
      <c r="HT39" s="274"/>
      <c r="HU39" s="274"/>
      <c r="HV39" s="274"/>
      <c r="HW39" s="274"/>
      <c r="HX39" s="274"/>
      <c r="HY39" s="274"/>
      <c r="HZ39" s="274"/>
      <c r="IA39" s="274"/>
      <c r="IB39" s="274"/>
      <c r="IC39" s="274"/>
      <c r="ID39" s="274"/>
      <c r="IE39" s="274"/>
      <c r="IF39" s="274"/>
    </row>
    <row r="40" spans="1:240" s="600" customFormat="1" ht="35.25" hidden="1" customHeight="1">
      <c r="A40" s="651" t="s">
        <v>133</v>
      </c>
      <c r="B40" s="650" t="s">
        <v>129</v>
      </c>
      <c r="C40" s="614" t="s">
        <v>97</v>
      </c>
      <c r="D40" s="614" t="s">
        <v>97</v>
      </c>
      <c r="E40" s="614" t="s">
        <v>97</v>
      </c>
      <c r="F40" s="612">
        <f>F41+F43+F44</f>
        <v>0</v>
      </c>
      <c r="G40" s="612">
        <f>G41+G43+G44</f>
        <v>0</v>
      </c>
      <c r="H40" s="614" t="s">
        <v>97</v>
      </c>
      <c r="I40" s="614" t="s">
        <v>97</v>
      </c>
      <c r="J40" s="612">
        <f>J41+J43+J44</f>
        <v>0</v>
      </c>
      <c r="K40" s="612">
        <f>K41+K43+K44</f>
        <v>0</v>
      </c>
      <c r="L40" s="612">
        <v>0</v>
      </c>
      <c r="M40" s="606" t="s">
        <v>97</v>
      </c>
      <c r="N40" s="606" t="s">
        <v>97</v>
      </c>
      <c r="O40" s="614" t="s">
        <v>97</v>
      </c>
      <c r="P40" s="614" t="s">
        <v>97</v>
      </c>
      <c r="Q40" s="606" t="s">
        <v>97</v>
      </c>
      <c r="R40" s="606" t="s">
        <v>97</v>
      </c>
      <c r="S40" s="614" t="s">
        <v>97</v>
      </c>
      <c r="T40" s="612">
        <v>0</v>
      </c>
      <c r="U40" s="612">
        <v>0</v>
      </c>
      <c r="V40" s="614" t="s">
        <v>97</v>
      </c>
      <c r="W40" s="614" t="s">
        <v>97</v>
      </c>
      <c r="X40" s="612">
        <v>0</v>
      </c>
      <c r="Y40" s="612">
        <v>0</v>
      </c>
      <c r="Z40" s="614" t="s">
        <v>97</v>
      </c>
      <c r="AA40" s="606" t="s">
        <v>97</v>
      </c>
      <c r="AB40" s="606" t="s">
        <v>97</v>
      </c>
      <c r="AC40" s="614" t="s">
        <v>97</v>
      </c>
      <c r="AD40" s="614" t="s">
        <v>97</v>
      </c>
      <c r="AE40" s="606" t="s">
        <v>97</v>
      </c>
      <c r="AF40" s="606" t="s">
        <v>97</v>
      </c>
      <c r="AG40" s="614" t="s">
        <v>97</v>
      </c>
      <c r="AH40" s="612">
        <v>0</v>
      </c>
      <c r="AI40" s="606">
        <v>0</v>
      </c>
      <c r="AJ40" s="612">
        <v>0</v>
      </c>
      <c r="AK40" s="614" t="s">
        <v>97</v>
      </c>
      <c r="AL40" s="612">
        <v>0</v>
      </c>
      <c r="AM40" s="612">
        <v>0</v>
      </c>
      <c r="AN40" s="614" t="s">
        <v>97</v>
      </c>
      <c r="AO40" s="612" t="s">
        <v>97</v>
      </c>
      <c r="AP40" s="606" t="s">
        <v>97</v>
      </c>
      <c r="AQ40" s="614" t="s">
        <v>97</v>
      </c>
      <c r="AR40" s="614" t="s">
        <v>97</v>
      </c>
      <c r="AS40" s="606" t="s">
        <v>97</v>
      </c>
      <c r="AT40" s="606" t="s">
        <v>97</v>
      </c>
      <c r="AU40" s="606" t="s">
        <v>97</v>
      </c>
      <c r="AV40" s="612">
        <v>0</v>
      </c>
      <c r="AW40" s="612">
        <v>0</v>
      </c>
      <c r="AX40" s="612" t="s">
        <v>97</v>
      </c>
      <c r="AY40" s="614" t="s">
        <v>97</v>
      </c>
      <c r="AZ40" s="612">
        <v>0</v>
      </c>
      <c r="BA40" s="612">
        <v>0</v>
      </c>
      <c r="BB40" s="614" t="s">
        <v>97</v>
      </c>
      <c r="BC40" s="606" t="s">
        <v>97</v>
      </c>
      <c r="BD40" s="606" t="s">
        <v>97</v>
      </c>
      <c r="BE40" s="606" t="s">
        <v>97</v>
      </c>
      <c r="BF40" s="606" t="s">
        <v>97</v>
      </c>
      <c r="BG40" s="606" t="s">
        <v>97</v>
      </c>
      <c r="BH40" s="606" t="s">
        <v>97</v>
      </c>
      <c r="BI40" s="606" t="s">
        <v>97</v>
      </c>
      <c r="BJ40" s="612">
        <v>0</v>
      </c>
      <c r="BK40" s="612">
        <f t="shared" si="13"/>
        <v>0</v>
      </c>
      <c r="BL40" s="612">
        <v>0</v>
      </c>
      <c r="BM40" s="614" t="s">
        <v>97</v>
      </c>
      <c r="BN40" s="612">
        <f t="shared" si="14"/>
        <v>0</v>
      </c>
      <c r="BO40" s="612">
        <v>0</v>
      </c>
      <c r="BP40" s="612">
        <v>0</v>
      </c>
      <c r="BQ40" s="606" t="s">
        <v>97</v>
      </c>
      <c r="BR40" s="606" t="s">
        <v>97</v>
      </c>
      <c r="BS40" s="606" t="s">
        <v>97</v>
      </c>
      <c r="BT40" s="606" t="s">
        <v>97</v>
      </c>
      <c r="BU40" s="606" t="s">
        <v>97</v>
      </c>
      <c r="BV40" s="606" t="s">
        <v>97</v>
      </c>
      <c r="BW40" s="605" t="s">
        <v>97</v>
      </c>
      <c r="BX40" s="608">
        <v>0</v>
      </c>
      <c r="BY40" s="670"/>
      <c r="BZ40" s="670"/>
      <c r="CA40" s="670"/>
      <c r="CB40" s="670"/>
      <c r="CC40" s="670"/>
      <c r="CD40" s="670"/>
      <c r="CE40" s="606" t="s">
        <v>97</v>
      </c>
      <c r="CF40" s="606" t="s">
        <v>97</v>
      </c>
      <c r="CG40" s="606" t="s">
        <v>97</v>
      </c>
      <c r="CH40" s="606" t="s">
        <v>97</v>
      </c>
      <c r="CI40" s="606" t="s">
        <v>97</v>
      </c>
      <c r="CJ40" s="606" t="s">
        <v>97</v>
      </c>
      <c r="CK40" s="605" t="s">
        <v>97</v>
      </c>
      <c r="CL40" s="607">
        <f t="shared" si="6"/>
        <v>0</v>
      </c>
      <c r="CM40" s="607">
        <f t="shared" si="8"/>
        <v>0</v>
      </c>
      <c r="CN40" s="607" t="s">
        <v>97</v>
      </c>
      <c r="CO40" s="607" t="s">
        <v>97</v>
      </c>
      <c r="CP40" s="607">
        <f t="shared" si="15"/>
        <v>0</v>
      </c>
      <c r="CQ40" s="607">
        <f t="shared" si="7"/>
        <v>0</v>
      </c>
      <c r="CR40" s="866" t="s">
        <v>97</v>
      </c>
      <c r="CS40" s="606" t="s">
        <v>97</v>
      </c>
      <c r="CT40" s="606" t="s">
        <v>97</v>
      </c>
      <c r="CU40" s="606" t="s">
        <v>97</v>
      </c>
      <c r="CV40" s="606" t="s">
        <v>97</v>
      </c>
      <c r="CW40" s="606" t="s">
        <v>97</v>
      </c>
      <c r="CX40" s="605" t="s">
        <v>97</v>
      </c>
      <c r="CY40" s="689" t="s">
        <v>97</v>
      </c>
      <c r="CZ40" s="656" t="s">
        <v>97</v>
      </c>
      <c r="DA40" s="274"/>
      <c r="DB40" s="274"/>
      <c r="DC40" s="274"/>
      <c r="DD40" s="274"/>
      <c r="DE40" s="274"/>
      <c r="DF40" s="274"/>
      <c r="DG40" s="274"/>
      <c r="DH40" s="274"/>
      <c r="DI40" s="274"/>
      <c r="DJ40" s="274"/>
      <c r="DK40" s="274"/>
      <c r="DL40" s="274"/>
      <c r="DM40" s="274"/>
      <c r="DN40" s="274"/>
      <c r="DO40" s="274"/>
      <c r="DP40" s="274"/>
      <c r="DQ40" s="274"/>
      <c r="DR40" s="274"/>
      <c r="DS40" s="274"/>
      <c r="DT40" s="274"/>
      <c r="DU40" s="274"/>
      <c r="DV40" s="274"/>
      <c r="DW40" s="274"/>
      <c r="DX40" s="274"/>
      <c r="DY40" s="274"/>
      <c r="DZ40" s="274"/>
      <c r="EA40" s="274"/>
      <c r="EB40" s="274"/>
      <c r="EC40" s="274"/>
      <c r="ED40" s="274"/>
      <c r="EE40" s="274"/>
      <c r="EF40" s="274"/>
      <c r="EG40" s="274"/>
      <c r="EH40" s="274"/>
      <c r="EI40" s="274"/>
      <c r="EJ40" s="274"/>
      <c r="EK40" s="274"/>
      <c r="EL40" s="274"/>
      <c r="EN40" s="274"/>
      <c r="EO40" s="274"/>
      <c r="EP40" s="274"/>
      <c r="EQ40" s="274"/>
      <c r="ER40" s="274"/>
      <c r="ES40" s="274"/>
      <c r="ET40" s="274"/>
      <c r="EU40" s="274"/>
      <c r="EV40" s="274"/>
      <c r="EW40" s="274"/>
      <c r="EX40" s="274"/>
      <c r="EY40" s="274"/>
      <c r="EZ40" s="274"/>
      <c r="FA40" s="274"/>
      <c r="FB40" s="274"/>
      <c r="FC40" s="274"/>
      <c r="FD40" s="274"/>
      <c r="FE40" s="274"/>
      <c r="FF40" s="274"/>
      <c r="FG40" s="274"/>
      <c r="FH40" s="274"/>
      <c r="FI40" s="274"/>
      <c r="FJ40" s="274"/>
      <c r="FK40" s="274"/>
      <c r="FL40" s="274"/>
      <c r="FM40" s="274"/>
      <c r="FN40" s="274"/>
      <c r="FO40" s="274"/>
      <c r="FP40" s="274"/>
      <c r="FQ40" s="274"/>
      <c r="FR40" s="274"/>
      <c r="FS40" s="274"/>
      <c r="FT40" s="274"/>
      <c r="FU40" s="274"/>
      <c r="FV40" s="274"/>
      <c r="FW40" s="274"/>
      <c r="FX40" s="274"/>
      <c r="FY40" s="274"/>
      <c r="FZ40" s="274"/>
      <c r="GA40" s="274"/>
      <c r="GB40" s="274"/>
      <c r="GC40" s="274"/>
      <c r="GD40" s="274"/>
      <c r="GE40" s="274"/>
      <c r="GF40" s="274"/>
      <c r="GG40" s="274"/>
      <c r="GH40" s="274"/>
      <c r="GI40" s="274"/>
      <c r="GJ40" s="274"/>
      <c r="GK40" s="274"/>
      <c r="GL40" s="274"/>
      <c r="GM40" s="274"/>
      <c r="GN40" s="274"/>
      <c r="GO40" s="274"/>
      <c r="GP40" s="274"/>
      <c r="GQ40" s="274"/>
      <c r="GR40" s="274"/>
      <c r="GS40" s="274"/>
      <c r="GT40" s="274"/>
      <c r="GU40" s="274"/>
      <c r="GV40" s="274"/>
      <c r="GW40" s="274"/>
      <c r="GX40" s="274"/>
      <c r="GY40" s="274"/>
      <c r="GZ40" s="274"/>
      <c r="HA40" s="274"/>
      <c r="HB40" s="274"/>
      <c r="HC40" s="274"/>
      <c r="HD40" s="274"/>
      <c r="HE40" s="274"/>
      <c r="HF40" s="274"/>
      <c r="HG40" s="274"/>
      <c r="HH40" s="274"/>
      <c r="HI40" s="274"/>
      <c r="HJ40" s="274"/>
      <c r="HK40" s="274"/>
      <c r="HL40" s="274"/>
      <c r="HM40" s="274"/>
      <c r="HN40" s="274"/>
      <c r="HO40" s="274"/>
      <c r="HP40" s="274"/>
      <c r="HQ40" s="274"/>
      <c r="HR40" s="274"/>
      <c r="HS40" s="274"/>
      <c r="HT40" s="274"/>
      <c r="HU40" s="274"/>
      <c r="HV40" s="274"/>
      <c r="HW40" s="274"/>
      <c r="HX40" s="274"/>
      <c r="HY40" s="274"/>
      <c r="HZ40" s="274"/>
      <c r="IA40" s="274"/>
      <c r="IB40" s="274"/>
      <c r="IC40" s="274"/>
      <c r="ID40" s="274"/>
      <c r="IE40" s="274"/>
      <c r="IF40" s="274"/>
    </row>
    <row r="41" spans="1:240" s="600" customFormat="1" ht="64.5" hidden="1" customHeight="1">
      <c r="A41" s="651" t="s">
        <v>133</v>
      </c>
      <c r="B41" s="650" t="s">
        <v>130</v>
      </c>
      <c r="C41" s="614" t="s">
        <v>97</v>
      </c>
      <c r="D41" s="614" t="str">
        <f>D42</f>
        <v>нд</v>
      </c>
      <c r="E41" s="614" t="s">
        <v>97</v>
      </c>
      <c r="F41" s="612">
        <f>F42</f>
        <v>0</v>
      </c>
      <c r="G41" s="612">
        <f>G42</f>
        <v>0</v>
      </c>
      <c r="H41" s="614" t="s">
        <v>97</v>
      </c>
      <c r="I41" s="614" t="s">
        <v>97</v>
      </c>
      <c r="J41" s="612">
        <f>J42</f>
        <v>0</v>
      </c>
      <c r="K41" s="612">
        <f>K42</f>
        <v>0</v>
      </c>
      <c r="L41" s="612">
        <v>0</v>
      </c>
      <c r="M41" s="606" t="s">
        <v>97</v>
      </c>
      <c r="N41" s="606" t="s">
        <v>97</v>
      </c>
      <c r="O41" s="614" t="s">
        <v>97</v>
      </c>
      <c r="P41" s="614" t="s">
        <v>97</v>
      </c>
      <c r="Q41" s="606" t="s">
        <v>97</v>
      </c>
      <c r="R41" s="606" t="s">
        <v>97</v>
      </c>
      <c r="S41" s="614" t="s">
        <v>97</v>
      </c>
      <c r="T41" s="612">
        <f>SUM(T42:T44)</f>
        <v>0</v>
      </c>
      <c r="U41" s="612">
        <f>SUM(U42:U44)</f>
        <v>0</v>
      </c>
      <c r="V41" s="614" t="s">
        <v>97</v>
      </c>
      <c r="W41" s="614" t="s">
        <v>97</v>
      </c>
      <c r="X41" s="612">
        <f>SUM(X42:X44)</f>
        <v>0</v>
      </c>
      <c r="Y41" s="612">
        <f>SUM(Y42:Y44)</f>
        <v>0</v>
      </c>
      <c r="Z41" s="614" t="s">
        <v>97</v>
      </c>
      <c r="AA41" s="606" t="s">
        <v>97</v>
      </c>
      <c r="AB41" s="606" t="s">
        <v>97</v>
      </c>
      <c r="AC41" s="614" t="s">
        <v>97</v>
      </c>
      <c r="AD41" s="614" t="s">
        <v>97</v>
      </c>
      <c r="AE41" s="606" t="s">
        <v>97</v>
      </c>
      <c r="AF41" s="606" t="s">
        <v>97</v>
      </c>
      <c r="AG41" s="614" t="s">
        <v>97</v>
      </c>
      <c r="AH41" s="612">
        <f>SUM(AH42:AH44)</f>
        <v>0</v>
      </c>
      <c r="AI41" s="606">
        <f>SUM(AI42:AI44)</f>
        <v>0</v>
      </c>
      <c r="AJ41" s="612">
        <v>0</v>
      </c>
      <c r="AK41" s="614" t="s">
        <v>97</v>
      </c>
      <c r="AL41" s="612">
        <f>SUM(AL42:AL44)</f>
        <v>0</v>
      </c>
      <c r="AM41" s="612">
        <f>SUM(AM42:AM44)</f>
        <v>0</v>
      </c>
      <c r="AN41" s="614" t="s">
        <v>97</v>
      </c>
      <c r="AO41" s="612" t="s">
        <v>97</v>
      </c>
      <c r="AP41" s="606" t="s">
        <v>97</v>
      </c>
      <c r="AQ41" s="614" t="s">
        <v>97</v>
      </c>
      <c r="AR41" s="614" t="s">
        <v>97</v>
      </c>
      <c r="AS41" s="606" t="s">
        <v>97</v>
      </c>
      <c r="AT41" s="606" t="s">
        <v>97</v>
      </c>
      <c r="AU41" s="606" t="s">
        <v>97</v>
      </c>
      <c r="AV41" s="612">
        <f>SUM(AV42:AV44)</f>
        <v>0</v>
      </c>
      <c r="AW41" s="612">
        <f>SUM(AW42:AW44)</f>
        <v>0</v>
      </c>
      <c r="AX41" s="612" t="s">
        <v>97</v>
      </c>
      <c r="AY41" s="614" t="s">
        <v>97</v>
      </c>
      <c r="AZ41" s="612">
        <f>SUM(AZ42:AZ44)</f>
        <v>0</v>
      </c>
      <c r="BA41" s="612">
        <f>SUM(BA42:BA44)</f>
        <v>0</v>
      </c>
      <c r="BB41" s="614" t="s">
        <v>97</v>
      </c>
      <c r="BC41" s="606" t="s">
        <v>97</v>
      </c>
      <c r="BD41" s="606" t="s">
        <v>97</v>
      </c>
      <c r="BE41" s="606" t="s">
        <v>97</v>
      </c>
      <c r="BF41" s="606" t="s">
        <v>97</v>
      </c>
      <c r="BG41" s="606" t="s">
        <v>97</v>
      </c>
      <c r="BH41" s="606" t="s">
        <v>97</v>
      </c>
      <c r="BI41" s="606" t="s">
        <v>97</v>
      </c>
      <c r="BJ41" s="612">
        <f>SUM(BJ42:BJ44)</f>
        <v>0</v>
      </c>
      <c r="BK41" s="612">
        <f t="shared" si="13"/>
        <v>0</v>
      </c>
      <c r="BL41" s="612">
        <v>0</v>
      </c>
      <c r="BM41" s="614" t="s">
        <v>97</v>
      </c>
      <c r="BN41" s="612">
        <f t="shared" si="14"/>
        <v>0</v>
      </c>
      <c r="BO41" s="612">
        <f>SUM(BO42:BO44)</f>
        <v>0</v>
      </c>
      <c r="BP41" s="612">
        <v>0</v>
      </c>
      <c r="BQ41" s="606" t="s">
        <v>97</v>
      </c>
      <c r="BR41" s="606" t="s">
        <v>97</v>
      </c>
      <c r="BS41" s="606" t="s">
        <v>97</v>
      </c>
      <c r="BT41" s="606" t="s">
        <v>97</v>
      </c>
      <c r="BU41" s="606" t="s">
        <v>97</v>
      </c>
      <c r="BV41" s="606" t="s">
        <v>97</v>
      </c>
      <c r="BW41" s="605" t="s">
        <v>97</v>
      </c>
      <c r="BX41" s="608">
        <v>0</v>
      </c>
      <c r="BY41" s="670"/>
      <c r="BZ41" s="670"/>
      <c r="CA41" s="670"/>
      <c r="CB41" s="670"/>
      <c r="CC41" s="670"/>
      <c r="CD41" s="670"/>
      <c r="CE41" s="606" t="s">
        <v>97</v>
      </c>
      <c r="CF41" s="606" t="s">
        <v>97</v>
      </c>
      <c r="CG41" s="606" t="s">
        <v>97</v>
      </c>
      <c r="CH41" s="606" t="s">
        <v>97</v>
      </c>
      <c r="CI41" s="606" t="s">
        <v>97</v>
      </c>
      <c r="CJ41" s="606" t="s">
        <v>97</v>
      </c>
      <c r="CK41" s="605" t="s">
        <v>97</v>
      </c>
      <c r="CL41" s="607">
        <f t="shared" si="6"/>
        <v>0</v>
      </c>
      <c r="CM41" s="607">
        <f t="shared" si="8"/>
        <v>0</v>
      </c>
      <c r="CN41" s="607" t="s">
        <v>97</v>
      </c>
      <c r="CO41" s="607" t="s">
        <v>97</v>
      </c>
      <c r="CP41" s="607">
        <f t="shared" si="15"/>
        <v>0</v>
      </c>
      <c r="CQ41" s="607">
        <f t="shared" si="7"/>
        <v>0</v>
      </c>
      <c r="CR41" s="866" t="s">
        <v>97</v>
      </c>
      <c r="CS41" s="606" t="s">
        <v>97</v>
      </c>
      <c r="CT41" s="606" t="s">
        <v>97</v>
      </c>
      <c r="CU41" s="606" t="s">
        <v>97</v>
      </c>
      <c r="CV41" s="606" t="s">
        <v>97</v>
      </c>
      <c r="CW41" s="606" t="s">
        <v>97</v>
      </c>
      <c r="CX41" s="605" t="s">
        <v>97</v>
      </c>
      <c r="CY41" s="689" t="s">
        <v>97</v>
      </c>
      <c r="CZ41" s="656" t="s">
        <v>97</v>
      </c>
    </row>
    <row r="42" spans="1:240" s="600" customFormat="1" ht="52.5" hidden="1" customHeight="1">
      <c r="A42" s="651" t="s">
        <v>133</v>
      </c>
      <c r="B42" s="650" t="s">
        <v>131</v>
      </c>
      <c r="C42" s="614" t="s">
        <v>97</v>
      </c>
      <c r="D42" s="614" t="s">
        <v>97</v>
      </c>
      <c r="E42" s="614" t="s">
        <v>97</v>
      </c>
      <c r="F42" s="612">
        <f>F43+F45+F46</f>
        <v>0</v>
      </c>
      <c r="G42" s="612">
        <f>G43+G45+G46</f>
        <v>0</v>
      </c>
      <c r="H42" s="614" t="s">
        <v>97</v>
      </c>
      <c r="I42" s="614" t="s">
        <v>97</v>
      </c>
      <c r="J42" s="612">
        <f>J43+J45+J46</f>
        <v>0</v>
      </c>
      <c r="K42" s="612">
        <f>K43+K45+K46</f>
        <v>0</v>
      </c>
      <c r="L42" s="612">
        <v>0</v>
      </c>
      <c r="M42" s="606" t="s">
        <v>97</v>
      </c>
      <c r="N42" s="606" t="s">
        <v>97</v>
      </c>
      <c r="O42" s="614" t="s">
        <v>97</v>
      </c>
      <c r="P42" s="614" t="s">
        <v>97</v>
      </c>
      <c r="Q42" s="606" t="s">
        <v>97</v>
      </c>
      <c r="R42" s="606" t="s">
        <v>97</v>
      </c>
      <c r="S42" s="614" t="s">
        <v>97</v>
      </c>
      <c r="T42" s="612">
        <v>0</v>
      </c>
      <c r="U42" s="612">
        <v>0</v>
      </c>
      <c r="V42" s="614" t="s">
        <v>97</v>
      </c>
      <c r="W42" s="614" t="s">
        <v>97</v>
      </c>
      <c r="X42" s="612">
        <v>0</v>
      </c>
      <c r="Y42" s="612">
        <v>0</v>
      </c>
      <c r="Z42" s="614" t="s">
        <v>97</v>
      </c>
      <c r="AA42" s="606" t="s">
        <v>97</v>
      </c>
      <c r="AB42" s="606" t="s">
        <v>97</v>
      </c>
      <c r="AC42" s="614" t="s">
        <v>97</v>
      </c>
      <c r="AD42" s="614" t="s">
        <v>97</v>
      </c>
      <c r="AE42" s="606" t="s">
        <v>97</v>
      </c>
      <c r="AF42" s="606" t="s">
        <v>97</v>
      </c>
      <c r="AG42" s="614" t="s">
        <v>97</v>
      </c>
      <c r="AH42" s="612">
        <v>0</v>
      </c>
      <c r="AI42" s="606">
        <v>0</v>
      </c>
      <c r="AJ42" s="612">
        <v>0</v>
      </c>
      <c r="AK42" s="614" t="s">
        <v>97</v>
      </c>
      <c r="AL42" s="612">
        <v>0</v>
      </c>
      <c r="AM42" s="612">
        <v>0</v>
      </c>
      <c r="AN42" s="614" t="s">
        <v>97</v>
      </c>
      <c r="AO42" s="612" t="s">
        <v>97</v>
      </c>
      <c r="AP42" s="606" t="s">
        <v>97</v>
      </c>
      <c r="AQ42" s="614" t="s">
        <v>97</v>
      </c>
      <c r="AR42" s="614" t="s">
        <v>97</v>
      </c>
      <c r="AS42" s="606" t="s">
        <v>97</v>
      </c>
      <c r="AT42" s="606" t="s">
        <v>97</v>
      </c>
      <c r="AU42" s="606" t="s">
        <v>97</v>
      </c>
      <c r="AV42" s="612">
        <v>0</v>
      </c>
      <c r="AW42" s="612">
        <v>0</v>
      </c>
      <c r="AX42" s="612" t="s">
        <v>97</v>
      </c>
      <c r="AY42" s="614" t="s">
        <v>97</v>
      </c>
      <c r="AZ42" s="612">
        <v>0</v>
      </c>
      <c r="BA42" s="612">
        <v>0</v>
      </c>
      <c r="BB42" s="614" t="s">
        <v>97</v>
      </c>
      <c r="BC42" s="606" t="s">
        <v>97</v>
      </c>
      <c r="BD42" s="606" t="s">
        <v>97</v>
      </c>
      <c r="BE42" s="606" t="s">
        <v>97</v>
      </c>
      <c r="BF42" s="606" t="s">
        <v>97</v>
      </c>
      <c r="BG42" s="606" t="s">
        <v>97</v>
      </c>
      <c r="BH42" s="606" t="s">
        <v>97</v>
      </c>
      <c r="BI42" s="606" t="s">
        <v>97</v>
      </c>
      <c r="BJ42" s="612">
        <v>0</v>
      </c>
      <c r="BK42" s="612">
        <f t="shared" si="13"/>
        <v>0</v>
      </c>
      <c r="BL42" s="612">
        <v>0</v>
      </c>
      <c r="BM42" s="614" t="s">
        <v>97</v>
      </c>
      <c r="BN42" s="612">
        <f t="shared" si="14"/>
        <v>0</v>
      </c>
      <c r="BO42" s="612">
        <v>0</v>
      </c>
      <c r="BP42" s="612">
        <v>0</v>
      </c>
      <c r="BQ42" s="606" t="s">
        <v>97</v>
      </c>
      <c r="BR42" s="606" t="s">
        <v>97</v>
      </c>
      <c r="BS42" s="606" t="s">
        <v>97</v>
      </c>
      <c r="BT42" s="606" t="s">
        <v>97</v>
      </c>
      <c r="BU42" s="606" t="s">
        <v>97</v>
      </c>
      <c r="BV42" s="606" t="s">
        <v>97</v>
      </c>
      <c r="BW42" s="605" t="s">
        <v>97</v>
      </c>
      <c r="BX42" s="608">
        <v>0</v>
      </c>
      <c r="BY42" s="670"/>
      <c r="BZ42" s="670"/>
      <c r="CA42" s="670"/>
      <c r="CB42" s="670"/>
      <c r="CC42" s="670"/>
      <c r="CD42" s="670"/>
      <c r="CE42" s="606" t="s">
        <v>97</v>
      </c>
      <c r="CF42" s="606" t="s">
        <v>97</v>
      </c>
      <c r="CG42" s="606" t="s">
        <v>97</v>
      </c>
      <c r="CH42" s="606" t="s">
        <v>97</v>
      </c>
      <c r="CI42" s="606" t="s">
        <v>97</v>
      </c>
      <c r="CJ42" s="606" t="s">
        <v>97</v>
      </c>
      <c r="CK42" s="605" t="s">
        <v>97</v>
      </c>
      <c r="CL42" s="607">
        <f t="shared" si="6"/>
        <v>0</v>
      </c>
      <c r="CM42" s="607">
        <f t="shared" si="8"/>
        <v>0</v>
      </c>
      <c r="CN42" s="607" t="s">
        <v>97</v>
      </c>
      <c r="CO42" s="607" t="s">
        <v>97</v>
      </c>
      <c r="CP42" s="607">
        <f t="shared" si="15"/>
        <v>0</v>
      </c>
      <c r="CQ42" s="607">
        <f t="shared" si="7"/>
        <v>0</v>
      </c>
      <c r="CR42" s="866" t="s">
        <v>97</v>
      </c>
      <c r="CS42" s="606" t="s">
        <v>97</v>
      </c>
      <c r="CT42" s="606" t="s">
        <v>97</v>
      </c>
      <c r="CU42" s="606" t="s">
        <v>97</v>
      </c>
      <c r="CV42" s="606" t="s">
        <v>97</v>
      </c>
      <c r="CW42" s="606" t="s">
        <v>97</v>
      </c>
      <c r="CX42" s="605" t="s">
        <v>97</v>
      </c>
      <c r="CY42" s="689" t="s">
        <v>97</v>
      </c>
      <c r="CZ42" s="656" t="s">
        <v>97</v>
      </c>
    </row>
    <row r="43" spans="1:240" s="600" customFormat="1" ht="47.25" hidden="1" customHeight="1">
      <c r="A43" s="651" t="s">
        <v>133</v>
      </c>
      <c r="B43" s="650" t="s">
        <v>134</v>
      </c>
      <c r="C43" s="614" t="s">
        <v>97</v>
      </c>
      <c r="D43" s="614" t="str">
        <f>D44</f>
        <v>нд</v>
      </c>
      <c r="E43" s="614" t="s">
        <v>97</v>
      </c>
      <c r="F43" s="612">
        <f>F44</f>
        <v>0</v>
      </c>
      <c r="G43" s="612">
        <f>G44</f>
        <v>0</v>
      </c>
      <c r="H43" s="614" t="s">
        <v>97</v>
      </c>
      <c r="I43" s="614" t="s">
        <v>97</v>
      </c>
      <c r="J43" s="612">
        <f>J44</f>
        <v>0</v>
      </c>
      <c r="K43" s="612">
        <f>K44</f>
        <v>0</v>
      </c>
      <c r="L43" s="612">
        <v>0</v>
      </c>
      <c r="M43" s="606" t="s">
        <v>97</v>
      </c>
      <c r="N43" s="606" t="s">
        <v>97</v>
      </c>
      <c r="O43" s="614" t="s">
        <v>97</v>
      </c>
      <c r="P43" s="614" t="s">
        <v>97</v>
      </c>
      <c r="Q43" s="606" t="s">
        <v>97</v>
      </c>
      <c r="R43" s="606" t="s">
        <v>97</v>
      </c>
      <c r="S43" s="614" t="s">
        <v>97</v>
      </c>
      <c r="T43" s="612">
        <v>0</v>
      </c>
      <c r="U43" s="612">
        <v>0</v>
      </c>
      <c r="V43" s="614" t="s">
        <v>97</v>
      </c>
      <c r="W43" s="614" t="s">
        <v>97</v>
      </c>
      <c r="X43" s="612">
        <v>0</v>
      </c>
      <c r="Y43" s="612">
        <v>0</v>
      </c>
      <c r="Z43" s="614" t="s">
        <v>97</v>
      </c>
      <c r="AA43" s="606" t="s">
        <v>97</v>
      </c>
      <c r="AB43" s="606" t="s">
        <v>97</v>
      </c>
      <c r="AC43" s="614" t="s">
        <v>97</v>
      </c>
      <c r="AD43" s="614" t="s">
        <v>97</v>
      </c>
      <c r="AE43" s="606" t="s">
        <v>97</v>
      </c>
      <c r="AF43" s="606" t="s">
        <v>97</v>
      </c>
      <c r="AG43" s="614" t="s">
        <v>97</v>
      </c>
      <c r="AH43" s="612">
        <v>0</v>
      </c>
      <c r="AI43" s="606">
        <v>0</v>
      </c>
      <c r="AJ43" s="612">
        <v>0</v>
      </c>
      <c r="AK43" s="614" t="s">
        <v>97</v>
      </c>
      <c r="AL43" s="612">
        <v>0</v>
      </c>
      <c r="AM43" s="612">
        <v>0</v>
      </c>
      <c r="AN43" s="614" t="s">
        <v>97</v>
      </c>
      <c r="AO43" s="612" t="s">
        <v>97</v>
      </c>
      <c r="AP43" s="606" t="s">
        <v>97</v>
      </c>
      <c r="AQ43" s="614" t="s">
        <v>97</v>
      </c>
      <c r="AR43" s="614" t="s">
        <v>97</v>
      </c>
      <c r="AS43" s="606" t="s">
        <v>97</v>
      </c>
      <c r="AT43" s="606" t="s">
        <v>97</v>
      </c>
      <c r="AU43" s="606" t="s">
        <v>97</v>
      </c>
      <c r="AV43" s="612">
        <v>0</v>
      </c>
      <c r="AW43" s="612">
        <v>0</v>
      </c>
      <c r="AX43" s="612" t="s">
        <v>97</v>
      </c>
      <c r="AY43" s="614" t="s">
        <v>97</v>
      </c>
      <c r="AZ43" s="612">
        <v>0</v>
      </c>
      <c r="BA43" s="612">
        <v>0</v>
      </c>
      <c r="BB43" s="614" t="s">
        <v>97</v>
      </c>
      <c r="BC43" s="606" t="s">
        <v>97</v>
      </c>
      <c r="BD43" s="606" t="s">
        <v>97</v>
      </c>
      <c r="BE43" s="606" t="s">
        <v>97</v>
      </c>
      <c r="BF43" s="606" t="s">
        <v>97</v>
      </c>
      <c r="BG43" s="606" t="s">
        <v>97</v>
      </c>
      <c r="BH43" s="606" t="s">
        <v>97</v>
      </c>
      <c r="BI43" s="606" t="s">
        <v>97</v>
      </c>
      <c r="BJ43" s="612">
        <v>0</v>
      </c>
      <c r="BK43" s="612">
        <f t="shared" si="13"/>
        <v>0</v>
      </c>
      <c r="BL43" s="612">
        <v>0</v>
      </c>
      <c r="BM43" s="614" t="s">
        <v>97</v>
      </c>
      <c r="BN43" s="612">
        <f t="shared" si="14"/>
        <v>0</v>
      </c>
      <c r="BO43" s="612">
        <v>0</v>
      </c>
      <c r="BP43" s="612">
        <v>0</v>
      </c>
      <c r="BQ43" s="606" t="s">
        <v>97</v>
      </c>
      <c r="BR43" s="606" t="s">
        <v>97</v>
      </c>
      <c r="BS43" s="606" t="s">
        <v>97</v>
      </c>
      <c r="BT43" s="606" t="s">
        <v>97</v>
      </c>
      <c r="BU43" s="606" t="s">
        <v>97</v>
      </c>
      <c r="BV43" s="606" t="s">
        <v>97</v>
      </c>
      <c r="BW43" s="605" t="s">
        <v>97</v>
      </c>
      <c r="BX43" s="608">
        <v>0</v>
      </c>
      <c r="BY43" s="670"/>
      <c r="BZ43" s="670"/>
      <c r="CA43" s="670"/>
      <c r="CB43" s="670"/>
      <c r="CC43" s="670"/>
      <c r="CD43" s="670"/>
      <c r="CE43" s="606" t="s">
        <v>97</v>
      </c>
      <c r="CF43" s="606" t="s">
        <v>97</v>
      </c>
      <c r="CG43" s="606" t="s">
        <v>97</v>
      </c>
      <c r="CH43" s="606" t="s">
        <v>97</v>
      </c>
      <c r="CI43" s="606" t="s">
        <v>97</v>
      </c>
      <c r="CJ43" s="606" t="s">
        <v>97</v>
      </c>
      <c r="CK43" s="605" t="s">
        <v>97</v>
      </c>
      <c r="CL43" s="607">
        <f t="shared" si="6"/>
        <v>0</v>
      </c>
      <c r="CM43" s="607">
        <f t="shared" si="8"/>
        <v>0</v>
      </c>
      <c r="CN43" s="607" t="s">
        <v>97</v>
      </c>
      <c r="CO43" s="607" t="s">
        <v>97</v>
      </c>
      <c r="CP43" s="607">
        <f t="shared" si="15"/>
        <v>0</v>
      </c>
      <c r="CQ43" s="607">
        <f t="shared" si="7"/>
        <v>0</v>
      </c>
      <c r="CR43" s="866" t="s">
        <v>97</v>
      </c>
      <c r="CS43" s="606" t="s">
        <v>97</v>
      </c>
      <c r="CT43" s="606" t="s">
        <v>97</v>
      </c>
      <c r="CU43" s="606" t="s">
        <v>97</v>
      </c>
      <c r="CV43" s="606" t="s">
        <v>97</v>
      </c>
      <c r="CW43" s="606" t="s">
        <v>97</v>
      </c>
      <c r="CX43" s="605" t="s">
        <v>97</v>
      </c>
      <c r="CY43" s="689" t="s">
        <v>97</v>
      </c>
      <c r="CZ43" s="656" t="s">
        <v>97</v>
      </c>
    </row>
    <row r="44" spans="1:240" s="600" customFormat="1" ht="50.25" hidden="1" customHeight="1">
      <c r="A44" s="651" t="s">
        <v>135</v>
      </c>
      <c r="B44" s="650" t="s">
        <v>136</v>
      </c>
      <c r="C44" s="614" t="s">
        <v>97</v>
      </c>
      <c r="D44" s="614" t="s">
        <v>97</v>
      </c>
      <c r="E44" s="614" t="s">
        <v>97</v>
      </c>
      <c r="F44" s="612">
        <f>F45+F47+F48</f>
        <v>0</v>
      </c>
      <c r="G44" s="612">
        <f>G45+G47+G48</f>
        <v>0</v>
      </c>
      <c r="H44" s="614" t="s">
        <v>97</v>
      </c>
      <c r="I44" s="614" t="s">
        <v>97</v>
      </c>
      <c r="J44" s="612">
        <f>J45+J47+J48</f>
        <v>0</v>
      </c>
      <c r="K44" s="612">
        <f>K45+K47+K48</f>
        <v>0</v>
      </c>
      <c r="L44" s="612">
        <v>0</v>
      </c>
      <c r="M44" s="606" t="s">
        <v>97</v>
      </c>
      <c r="N44" s="606" t="s">
        <v>97</v>
      </c>
      <c r="O44" s="614" t="s">
        <v>97</v>
      </c>
      <c r="P44" s="614" t="s">
        <v>97</v>
      </c>
      <c r="Q44" s="606" t="s">
        <v>97</v>
      </c>
      <c r="R44" s="606" t="s">
        <v>97</v>
      </c>
      <c r="S44" s="614" t="s">
        <v>97</v>
      </c>
      <c r="T44" s="612">
        <v>0</v>
      </c>
      <c r="U44" s="612">
        <v>0</v>
      </c>
      <c r="V44" s="614" t="s">
        <v>97</v>
      </c>
      <c r="W44" s="614" t="s">
        <v>97</v>
      </c>
      <c r="X44" s="612">
        <v>0</v>
      </c>
      <c r="Y44" s="612">
        <v>0</v>
      </c>
      <c r="Z44" s="614" t="s">
        <v>97</v>
      </c>
      <c r="AA44" s="606" t="s">
        <v>97</v>
      </c>
      <c r="AB44" s="606" t="s">
        <v>97</v>
      </c>
      <c r="AC44" s="614" t="s">
        <v>97</v>
      </c>
      <c r="AD44" s="614" t="s">
        <v>97</v>
      </c>
      <c r="AE44" s="606" t="s">
        <v>97</v>
      </c>
      <c r="AF44" s="606" t="s">
        <v>97</v>
      </c>
      <c r="AG44" s="614" t="s">
        <v>97</v>
      </c>
      <c r="AH44" s="612">
        <v>0</v>
      </c>
      <c r="AI44" s="606">
        <v>0</v>
      </c>
      <c r="AJ44" s="612">
        <v>0</v>
      </c>
      <c r="AK44" s="614" t="s">
        <v>97</v>
      </c>
      <c r="AL44" s="612">
        <v>0</v>
      </c>
      <c r="AM44" s="612">
        <v>0</v>
      </c>
      <c r="AN44" s="614" t="s">
        <v>97</v>
      </c>
      <c r="AO44" s="612" t="s">
        <v>97</v>
      </c>
      <c r="AP44" s="606" t="s">
        <v>97</v>
      </c>
      <c r="AQ44" s="614" t="s">
        <v>97</v>
      </c>
      <c r="AR44" s="614" t="s">
        <v>97</v>
      </c>
      <c r="AS44" s="606" t="s">
        <v>97</v>
      </c>
      <c r="AT44" s="606" t="s">
        <v>97</v>
      </c>
      <c r="AU44" s="606" t="s">
        <v>97</v>
      </c>
      <c r="AV44" s="612">
        <v>0</v>
      </c>
      <c r="AW44" s="612">
        <v>0</v>
      </c>
      <c r="AX44" s="612" t="s">
        <v>97</v>
      </c>
      <c r="AY44" s="614" t="s">
        <v>97</v>
      </c>
      <c r="AZ44" s="612">
        <v>0</v>
      </c>
      <c r="BA44" s="612">
        <v>0</v>
      </c>
      <c r="BB44" s="614" t="s">
        <v>97</v>
      </c>
      <c r="BC44" s="606" t="s">
        <v>97</v>
      </c>
      <c r="BD44" s="606" t="s">
        <v>97</v>
      </c>
      <c r="BE44" s="606" t="s">
        <v>97</v>
      </c>
      <c r="BF44" s="606" t="s">
        <v>97</v>
      </c>
      <c r="BG44" s="606" t="s">
        <v>97</v>
      </c>
      <c r="BH44" s="606" t="s">
        <v>97</v>
      </c>
      <c r="BI44" s="606" t="s">
        <v>97</v>
      </c>
      <c r="BJ44" s="612">
        <v>0</v>
      </c>
      <c r="BK44" s="612">
        <f t="shared" si="13"/>
        <v>0</v>
      </c>
      <c r="BL44" s="612">
        <v>0</v>
      </c>
      <c r="BM44" s="614" t="s">
        <v>97</v>
      </c>
      <c r="BN44" s="612">
        <f t="shared" si="14"/>
        <v>0</v>
      </c>
      <c r="BO44" s="612">
        <v>0</v>
      </c>
      <c r="BP44" s="612">
        <v>0</v>
      </c>
      <c r="BQ44" s="606" t="s">
        <v>97</v>
      </c>
      <c r="BR44" s="606" t="s">
        <v>97</v>
      </c>
      <c r="BS44" s="606" t="s">
        <v>97</v>
      </c>
      <c r="BT44" s="606" t="s">
        <v>97</v>
      </c>
      <c r="BU44" s="606" t="s">
        <v>97</v>
      </c>
      <c r="BV44" s="606" t="s">
        <v>97</v>
      </c>
      <c r="BW44" s="605" t="s">
        <v>97</v>
      </c>
      <c r="BX44" s="608">
        <v>0</v>
      </c>
      <c r="BY44" s="670"/>
      <c r="BZ44" s="670"/>
      <c r="CA44" s="670"/>
      <c r="CB44" s="670"/>
      <c r="CC44" s="670"/>
      <c r="CD44" s="670"/>
      <c r="CE44" s="606" t="s">
        <v>97</v>
      </c>
      <c r="CF44" s="606" t="s">
        <v>97</v>
      </c>
      <c r="CG44" s="606" t="s">
        <v>97</v>
      </c>
      <c r="CH44" s="606" t="s">
        <v>97</v>
      </c>
      <c r="CI44" s="606" t="s">
        <v>97</v>
      </c>
      <c r="CJ44" s="606" t="s">
        <v>97</v>
      </c>
      <c r="CK44" s="605" t="s">
        <v>97</v>
      </c>
      <c r="CL44" s="607">
        <f t="shared" si="6"/>
        <v>0</v>
      </c>
      <c r="CM44" s="607">
        <f t="shared" si="8"/>
        <v>0</v>
      </c>
      <c r="CN44" s="607" t="s">
        <v>97</v>
      </c>
      <c r="CO44" s="607" t="s">
        <v>97</v>
      </c>
      <c r="CP44" s="607">
        <f t="shared" si="15"/>
        <v>0</v>
      </c>
      <c r="CQ44" s="607">
        <f t="shared" si="7"/>
        <v>0</v>
      </c>
      <c r="CR44" s="866" t="s">
        <v>97</v>
      </c>
      <c r="CS44" s="606" t="s">
        <v>97</v>
      </c>
      <c r="CT44" s="606" t="s">
        <v>97</v>
      </c>
      <c r="CU44" s="606" t="s">
        <v>97</v>
      </c>
      <c r="CV44" s="606" t="s">
        <v>97</v>
      </c>
      <c r="CW44" s="606" t="s">
        <v>97</v>
      </c>
      <c r="CX44" s="605" t="s">
        <v>97</v>
      </c>
      <c r="CY44" s="689" t="s">
        <v>97</v>
      </c>
      <c r="CZ44" s="656" t="s">
        <v>97</v>
      </c>
    </row>
    <row r="45" spans="1:240" s="600" customFormat="1" ht="54" hidden="1" customHeight="1">
      <c r="A45" s="651" t="s">
        <v>137</v>
      </c>
      <c r="B45" s="650" t="s">
        <v>138</v>
      </c>
      <c r="C45" s="614" t="s">
        <v>97</v>
      </c>
      <c r="D45" s="614" t="str">
        <f>D46</f>
        <v>нд</v>
      </c>
      <c r="E45" s="614" t="s">
        <v>97</v>
      </c>
      <c r="F45" s="612">
        <f>F46</f>
        <v>0</v>
      </c>
      <c r="G45" s="612">
        <f>G46</f>
        <v>0</v>
      </c>
      <c r="H45" s="614" t="s">
        <v>97</v>
      </c>
      <c r="I45" s="614" t="s">
        <v>97</v>
      </c>
      <c r="J45" s="612">
        <f>J46</f>
        <v>0</v>
      </c>
      <c r="K45" s="612">
        <f>K46</f>
        <v>0</v>
      </c>
      <c r="L45" s="612">
        <v>0</v>
      </c>
      <c r="M45" s="606" t="s">
        <v>97</v>
      </c>
      <c r="N45" s="606" t="s">
        <v>97</v>
      </c>
      <c r="O45" s="614" t="s">
        <v>97</v>
      </c>
      <c r="P45" s="614" t="s">
        <v>97</v>
      </c>
      <c r="Q45" s="606" t="s">
        <v>97</v>
      </c>
      <c r="R45" s="606" t="s">
        <v>97</v>
      </c>
      <c r="S45" s="614" t="s">
        <v>97</v>
      </c>
      <c r="T45" s="612">
        <f>SUM(T46:T47)</f>
        <v>0</v>
      </c>
      <c r="U45" s="612">
        <v>0</v>
      </c>
      <c r="V45" s="614" t="s">
        <v>97</v>
      </c>
      <c r="W45" s="614" t="s">
        <v>97</v>
      </c>
      <c r="X45" s="612">
        <v>0</v>
      </c>
      <c r="Y45" s="612">
        <f>SUM(Y46:Y47)</f>
        <v>0</v>
      </c>
      <c r="Z45" s="614" t="s">
        <v>97</v>
      </c>
      <c r="AA45" s="606" t="s">
        <v>97</v>
      </c>
      <c r="AB45" s="606" t="s">
        <v>97</v>
      </c>
      <c r="AC45" s="614" t="s">
        <v>97</v>
      </c>
      <c r="AD45" s="614" t="s">
        <v>97</v>
      </c>
      <c r="AE45" s="606" t="s">
        <v>97</v>
      </c>
      <c r="AF45" s="606" t="s">
        <v>97</v>
      </c>
      <c r="AG45" s="614" t="s">
        <v>97</v>
      </c>
      <c r="AH45" s="612">
        <f>SUM(AH46:AH47)</f>
        <v>0</v>
      </c>
      <c r="AI45" s="606">
        <v>0</v>
      </c>
      <c r="AJ45" s="612">
        <v>0</v>
      </c>
      <c r="AK45" s="614" t="s">
        <v>97</v>
      </c>
      <c r="AL45" s="612">
        <v>0</v>
      </c>
      <c r="AM45" s="612">
        <f>SUM(AM46:AM47)</f>
        <v>0</v>
      </c>
      <c r="AN45" s="614" t="s">
        <v>97</v>
      </c>
      <c r="AO45" s="612" t="s">
        <v>97</v>
      </c>
      <c r="AP45" s="606" t="s">
        <v>97</v>
      </c>
      <c r="AQ45" s="614" t="s">
        <v>97</v>
      </c>
      <c r="AR45" s="614" t="s">
        <v>97</v>
      </c>
      <c r="AS45" s="606" t="s">
        <v>97</v>
      </c>
      <c r="AT45" s="606" t="s">
        <v>97</v>
      </c>
      <c r="AU45" s="606" t="s">
        <v>97</v>
      </c>
      <c r="AV45" s="612">
        <v>0</v>
      </c>
      <c r="AW45" s="612">
        <v>0</v>
      </c>
      <c r="AX45" s="612" t="s">
        <v>97</v>
      </c>
      <c r="AY45" s="614" t="s">
        <v>97</v>
      </c>
      <c r="AZ45" s="612">
        <v>0</v>
      </c>
      <c r="BA45" s="612">
        <f>SUM(BA46:BA47)</f>
        <v>0</v>
      </c>
      <c r="BB45" s="614" t="s">
        <v>97</v>
      </c>
      <c r="BC45" s="606" t="s">
        <v>97</v>
      </c>
      <c r="BD45" s="606" t="s">
        <v>97</v>
      </c>
      <c r="BE45" s="606" t="s">
        <v>97</v>
      </c>
      <c r="BF45" s="606" t="s">
        <v>97</v>
      </c>
      <c r="BG45" s="606" t="s">
        <v>97</v>
      </c>
      <c r="BH45" s="606" t="s">
        <v>97</v>
      </c>
      <c r="BI45" s="606" t="s">
        <v>97</v>
      </c>
      <c r="BJ45" s="612">
        <f>SUM(BJ46:BJ47)</f>
        <v>0</v>
      </c>
      <c r="BK45" s="612">
        <f t="shared" si="13"/>
        <v>0</v>
      </c>
      <c r="BL45" s="612">
        <v>0</v>
      </c>
      <c r="BM45" s="614" t="s">
        <v>97</v>
      </c>
      <c r="BN45" s="612">
        <f t="shared" si="14"/>
        <v>0</v>
      </c>
      <c r="BO45" s="612">
        <f>SUM(BO46:BO47)</f>
        <v>0</v>
      </c>
      <c r="BP45" s="612">
        <v>0</v>
      </c>
      <c r="BQ45" s="606" t="s">
        <v>97</v>
      </c>
      <c r="BR45" s="606" t="s">
        <v>97</v>
      </c>
      <c r="BS45" s="606" t="s">
        <v>97</v>
      </c>
      <c r="BT45" s="606" t="s">
        <v>97</v>
      </c>
      <c r="BU45" s="606" t="s">
        <v>97</v>
      </c>
      <c r="BV45" s="606" t="s">
        <v>97</v>
      </c>
      <c r="BW45" s="605" t="s">
        <v>97</v>
      </c>
      <c r="BX45" s="608">
        <v>0</v>
      </c>
      <c r="BY45" s="670"/>
      <c r="BZ45" s="670"/>
      <c r="CA45" s="670"/>
      <c r="CB45" s="670"/>
      <c r="CC45" s="670"/>
      <c r="CD45" s="670"/>
      <c r="CE45" s="606" t="s">
        <v>97</v>
      </c>
      <c r="CF45" s="606" t="s">
        <v>97</v>
      </c>
      <c r="CG45" s="606" t="s">
        <v>97</v>
      </c>
      <c r="CH45" s="606" t="s">
        <v>97</v>
      </c>
      <c r="CI45" s="606" t="s">
        <v>97</v>
      </c>
      <c r="CJ45" s="606" t="s">
        <v>97</v>
      </c>
      <c r="CK45" s="605" t="s">
        <v>97</v>
      </c>
      <c r="CL45" s="607">
        <f t="shared" si="6"/>
        <v>0</v>
      </c>
      <c r="CM45" s="607">
        <f t="shared" si="8"/>
        <v>0</v>
      </c>
      <c r="CN45" s="607" t="s">
        <v>97</v>
      </c>
      <c r="CO45" s="607" t="s">
        <v>97</v>
      </c>
      <c r="CP45" s="607">
        <f t="shared" si="15"/>
        <v>0</v>
      </c>
      <c r="CQ45" s="607">
        <f t="shared" si="7"/>
        <v>0</v>
      </c>
      <c r="CR45" s="866" t="s">
        <v>97</v>
      </c>
      <c r="CS45" s="606" t="s">
        <v>97</v>
      </c>
      <c r="CT45" s="606" t="s">
        <v>97</v>
      </c>
      <c r="CU45" s="606" t="s">
        <v>97</v>
      </c>
      <c r="CV45" s="606" t="s">
        <v>97</v>
      </c>
      <c r="CW45" s="606" t="s">
        <v>97</v>
      </c>
      <c r="CX45" s="605" t="s">
        <v>97</v>
      </c>
      <c r="CY45" s="689" t="s">
        <v>97</v>
      </c>
      <c r="CZ45" s="656" t="s">
        <v>97</v>
      </c>
    </row>
    <row r="46" spans="1:240" s="600" customFormat="1" ht="50.25" customHeight="1">
      <c r="A46" s="651" t="s">
        <v>139</v>
      </c>
      <c r="B46" s="650" t="s">
        <v>140</v>
      </c>
      <c r="C46" s="614" t="s">
        <v>97</v>
      </c>
      <c r="D46" s="614" t="s">
        <v>97</v>
      </c>
      <c r="E46" s="614" t="s">
        <v>97</v>
      </c>
      <c r="F46" s="612">
        <f>F47+F49+F50</f>
        <v>0</v>
      </c>
      <c r="G46" s="612">
        <v>0</v>
      </c>
      <c r="H46" s="614" t="s">
        <v>97</v>
      </c>
      <c r="I46" s="614" t="s">
        <v>97</v>
      </c>
      <c r="J46" s="612">
        <v>0</v>
      </c>
      <c r="K46" s="612">
        <v>0</v>
      </c>
      <c r="L46" s="612" t="s">
        <v>97</v>
      </c>
      <c r="M46" s="606" t="s">
        <v>97</v>
      </c>
      <c r="N46" s="606" t="s">
        <v>97</v>
      </c>
      <c r="O46" s="614" t="s">
        <v>97</v>
      </c>
      <c r="P46" s="614" t="s">
        <v>97</v>
      </c>
      <c r="Q46" s="606" t="s">
        <v>97</v>
      </c>
      <c r="R46" s="606" t="s">
        <v>97</v>
      </c>
      <c r="S46" s="614" t="s">
        <v>97</v>
      </c>
      <c r="T46" s="612">
        <v>0</v>
      </c>
      <c r="U46" s="612">
        <v>0</v>
      </c>
      <c r="V46" s="614" t="s">
        <v>97</v>
      </c>
      <c r="W46" s="614" t="s">
        <v>97</v>
      </c>
      <c r="X46" s="612">
        <v>0</v>
      </c>
      <c r="Y46" s="612">
        <v>0</v>
      </c>
      <c r="Z46" s="614" t="s">
        <v>97</v>
      </c>
      <c r="AA46" s="606" t="s">
        <v>97</v>
      </c>
      <c r="AB46" s="606" t="s">
        <v>97</v>
      </c>
      <c r="AC46" s="614" t="s">
        <v>97</v>
      </c>
      <c r="AD46" s="614" t="s">
        <v>97</v>
      </c>
      <c r="AE46" s="606" t="s">
        <v>97</v>
      </c>
      <c r="AF46" s="606" t="s">
        <v>97</v>
      </c>
      <c r="AG46" s="614" t="s">
        <v>97</v>
      </c>
      <c r="AH46" s="612">
        <v>0</v>
      </c>
      <c r="AI46" s="606">
        <v>0</v>
      </c>
      <c r="AJ46" s="612">
        <v>0</v>
      </c>
      <c r="AK46" s="614" t="s">
        <v>97</v>
      </c>
      <c r="AL46" s="612">
        <v>0</v>
      </c>
      <c r="AM46" s="612">
        <v>0</v>
      </c>
      <c r="AN46" s="614" t="s">
        <v>97</v>
      </c>
      <c r="AO46" s="612" t="s">
        <v>97</v>
      </c>
      <c r="AP46" s="606" t="s">
        <v>97</v>
      </c>
      <c r="AQ46" s="614" t="s">
        <v>97</v>
      </c>
      <c r="AR46" s="614" t="s">
        <v>97</v>
      </c>
      <c r="AS46" s="606" t="s">
        <v>97</v>
      </c>
      <c r="AT46" s="606" t="s">
        <v>97</v>
      </c>
      <c r="AU46" s="606" t="s">
        <v>97</v>
      </c>
      <c r="AV46" s="612">
        <v>0</v>
      </c>
      <c r="AW46" s="612">
        <v>0</v>
      </c>
      <c r="AX46" s="612">
        <v>0</v>
      </c>
      <c r="AY46" s="614" t="s">
        <v>97</v>
      </c>
      <c r="AZ46" s="612">
        <v>0</v>
      </c>
      <c r="BA46" s="612">
        <v>0</v>
      </c>
      <c r="BB46" s="614" t="s">
        <v>97</v>
      </c>
      <c r="BC46" s="606" t="s">
        <v>97</v>
      </c>
      <c r="BD46" s="606" t="s">
        <v>97</v>
      </c>
      <c r="BE46" s="606" t="s">
        <v>97</v>
      </c>
      <c r="BF46" s="606" t="s">
        <v>97</v>
      </c>
      <c r="BG46" s="606" t="s">
        <v>97</v>
      </c>
      <c r="BH46" s="606" t="s">
        <v>97</v>
      </c>
      <c r="BI46" s="606" t="s">
        <v>97</v>
      </c>
      <c r="BJ46" s="612">
        <v>0</v>
      </c>
      <c r="BK46" s="612">
        <v>0</v>
      </c>
      <c r="BL46" s="612">
        <v>0</v>
      </c>
      <c r="BM46" s="614" t="s">
        <v>97</v>
      </c>
      <c r="BN46" s="612">
        <v>0</v>
      </c>
      <c r="BO46" s="612">
        <v>0</v>
      </c>
      <c r="BP46" s="612">
        <v>0</v>
      </c>
      <c r="BQ46" s="606" t="s">
        <v>97</v>
      </c>
      <c r="BR46" s="606" t="s">
        <v>97</v>
      </c>
      <c r="BS46" s="606" t="s">
        <v>97</v>
      </c>
      <c r="BT46" s="606" t="s">
        <v>97</v>
      </c>
      <c r="BU46" s="606" t="s">
        <v>97</v>
      </c>
      <c r="BV46" s="606" t="s">
        <v>97</v>
      </c>
      <c r="BW46" s="605" t="s">
        <v>97</v>
      </c>
      <c r="BX46" s="608">
        <v>0</v>
      </c>
      <c r="BY46" s="612">
        <v>0</v>
      </c>
      <c r="BZ46" s="612">
        <v>0</v>
      </c>
      <c r="CA46" s="614" t="s">
        <v>97</v>
      </c>
      <c r="CB46" s="614" t="s">
        <v>97</v>
      </c>
      <c r="CC46" s="612">
        <v>0</v>
      </c>
      <c r="CD46" s="612">
        <v>0</v>
      </c>
      <c r="CE46" s="606" t="s">
        <v>97</v>
      </c>
      <c r="CF46" s="606" t="s">
        <v>97</v>
      </c>
      <c r="CG46" s="606" t="s">
        <v>97</v>
      </c>
      <c r="CH46" s="606" t="s">
        <v>97</v>
      </c>
      <c r="CI46" s="606" t="s">
        <v>97</v>
      </c>
      <c r="CJ46" s="606" t="s">
        <v>97</v>
      </c>
      <c r="CK46" s="605" t="s">
        <v>97</v>
      </c>
      <c r="CL46" s="607">
        <f t="shared" si="6"/>
        <v>0</v>
      </c>
      <c r="CM46" s="607">
        <f t="shared" si="8"/>
        <v>0</v>
      </c>
      <c r="CN46" s="607" t="s">
        <v>97</v>
      </c>
      <c r="CO46" s="607" t="s">
        <v>97</v>
      </c>
      <c r="CP46" s="607" t="s">
        <v>97</v>
      </c>
      <c r="CQ46" s="607">
        <f t="shared" si="7"/>
        <v>0</v>
      </c>
      <c r="CR46" s="866" t="s">
        <v>97</v>
      </c>
      <c r="CS46" s="606" t="s">
        <v>97</v>
      </c>
      <c r="CT46" s="606" t="s">
        <v>97</v>
      </c>
      <c r="CU46" s="606" t="s">
        <v>97</v>
      </c>
      <c r="CV46" s="606" t="s">
        <v>97</v>
      </c>
      <c r="CW46" s="606" t="s">
        <v>97</v>
      </c>
      <c r="CX46" s="605" t="s">
        <v>97</v>
      </c>
      <c r="CY46" s="689" t="s">
        <v>97</v>
      </c>
      <c r="CZ46" s="656" t="s">
        <v>97</v>
      </c>
    </row>
    <row r="47" spans="1:240" s="879" customFormat="1" ht="31.5">
      <c r="A47" s="646" t="s">
        <v>141</v>
      </c>
      <c r="B47" s="645" t="s">
        <v>142</v>
      </c>
      <c r="C47" s="868" t="s">
        <v>97</v>
      </c>
      <c r="D47" s="869">
        <f>D51+D69</f>
        <v>55.707000000000001</v>
      </c>
      <c r="E47" s="243" t="s">
        <v>97</v>
      </c>
      <c r="F47" s="869">
        <f>F51+F69</f>
        <v>0</v>
      </c>
      <c r="G47" s="869">
        <f>G51+G69</f>
        <v>0</v>
      </c>
      <c r="H47" s="868" t="s">
        <v>97</v>
      </c>
      <c r="I47" s="868" t="s">
        <v>97</v>
      </c>
      <c r="J47" s="869">
        <f>J52+J69</f>
        <v>0</v>
      </c>
      <c r="K47" s="869">
        <f>K52+K69</f>
        <v>0</v>
      </c>
      <c r="L47" s="870" t="str">
        <f>L69</f>
        <v>нд</v>
      </c>
      <c r="M47" s="871" t="s">
        <v>97</v>
      </c>
      <c r="N47" s="871" t="s">
        <v>97</v>
      </c>
      <c r="O47" s="243" t="s">
        <v>97</v>
      </c>
      <c r="P47" s="243" t="s">
        <v>97</v>
      </c>
      <c r="Q47" s="871" t="s">
        <v>97</v>
      </c>
      <c r="R47" s="871" t="s">
        <v>97</v>
      </c>
      <c r="S47" s="243" t="s">
        <v>97</v>
      </c>
      <c r="T47" s="869">
        <f>T49+T52+T69</f>
        <v>0</v>
      </c>
      <c r="U47" s="869">
        <f>U52+U69</f>
        <v>11.192200000000001</v>
      </c>
      <c r="V47" s="868" t="s">
        <v>97</v>
      </c>
      <c r="W47" s="868" t="s">
        <v>97</v>
      </c>
      <c r="X47" s="869">
        <f>X52+X69</f>
        <v>12</v>
      </c>
      <c r="Y47" s="869">
        <v>0</v>
      </c>
      <c r="Z47" s="868">
        <f>Z69</f>
        <v>313</v>
      </c>
      <c r="AA47" s="871" t="s">
        <v>97</v>
      </c>
      <c r="AB47" s="871" t="s">
        <v>97</v>
      </c>
      <c r="AC47" s="243" t="s">
        <v>97</v>
      </c>
      <c r="AD47" s="243" t="s">
        <v>97</v>
      </c>
      <c r="AE47" s="871" t="s">
        <v>97</v>
      </c>
      <c r="AF47" s="871" t="s">
        <v>97</v>
      </c>
      <c r="AG47" s="243" t="s">
        <v>97</v>
      </c>
      <c r="AH47" s="869">
        <f>AH49+AH52+AH69</f>
        <v>0</v>
      </c>
      <c r="AI47" s="869">
        <f>AI52+AI69</f>
        <v>10.8195</v>
      </c>
      <c r="AJ47" s="637">
        <v>0</v>
      </c>
      <c r="AK47" s="868" t="s">
        <v>97</v>
      </c>
      <c r="AL47" s="869">
        <f>AL52+AL69</f>
        <v>11.15</v>
      </c>
      <c r="AM47" s="869">
        <f>AM49+AM52+AM69</f>
        <v>0</v>
      </c>
      <c r="AN47" s="868">
        <f>AN51</f>
        <v>302</v>
      </c>
      <c r="AO47" s="872" t="s">
        <v>97</v>
      </c>
      <c r="AP47" s="871" t="s">
        <v>97</v>
      </c>
      <c r="AQ47" s="243" t="s">
        <v>97</v>
      </c>
      <c r="AR47" s="243" t="s">
        <v>97</v>
      </c>
      <c r="AS47" s="871" t="s">
        <v>97</v>
      </c>
      <c r="AT47" s="871" t="s">
        <v>97</v>
      </c>
      <c r="AU47" s="871" t="s">
        <v>97</v>
      </c>
      <c r="AV47" s="869">
        <f>AV49+AV52+AV69</f>
        <v>0</v>
      </c>
      <c r="AW47" s="869">
        <f>AW52+AW69</f>
        <v>10.616000000000001</v>
      </c>
      <c r="AX47" s="872">
        <v>0</v>
      </c>
      <c r="AY47" s="243" t="s">
        <v>97</v>
      </c>
      <c r="AZ47" s="869">
        <f>AZ52+AZ69</f>
        <v>9.8000000000000007</v>
      </c>
      <c r="BA47" s="869">
        <f>BA49+BA52+BA69</f>
        <v>0</v>
      </c>
      <c r="BB47" s="870">
        <f>BB52+BB69</f>
        <v>400</v>
      </c>
      <c r="BC47" s="871" t="s">
        <v>97</v>
      </c>
      <c r="BD47" s="871" t="s">
        <v>97</v>
      </c>
      <c r="BE47" s="871" t="s">
        <v>97</v>
      </c>
      <c r="BF47" s="871" t="s">
        <v>97</v>
      </c>
      <c r="BG47" s="871" t="s">
        <v>97</v>
      </c>
      <c r="BH47" s="871" t="s">
        <v>97</v>
      </c>
      <c r="BI47" s="871" t="s">
        <v>97</v>
      </c>
      <c r="BJ47" s="869">
        <f>BJ49+BJ52+BJ69</f>
        <v>0</v>
      </c>
      <c r="BK47" s="872">
        <f>BK52+BK69</f>
        <v>12.361800000000002</v>
      </c>
      <c r="BL47" s="637">
        <v>0</v>
      </c>
      <c r="BM47" s="243" t="s">
        <v>97</v>
      </c>
      <c r="BN47" s="872">
        <f>BN52+BN69</f>
        <v>12.5</v>
      </c>
      <c r="BO47" s="872">
        <v>0</v>
      </c>
      <c r="BP47" s="873">
        <f>BP69</f>
        <v>411</v>
      </c>
      <c r="BQ47" s="871" t="s">
        <v>97</v>
      </c>
      <c r="BR47" s="871" t="s">
        <v>97</v>
      </c>
      <c r="BS47" s="871" t="s">
        <v>97</v>
      </c>
      <c r="BT47" s="871" t="s">
        <v>97</v>
      </c>
      <c r="BU47" s="871" t="s">
        <v>97</v>
      </c>
      <c r="BV47" s="871" t="s">
        <v>97</v>
      </c>
      <c r="BW47" s="874" t="s">
        <v>97</v>
      </c>
      <c r="BX47" s="832">
        <v>0</v>
      </c>
      <c r="BY47" s="869">
        <f>BY51+BY69</f>
        <v>10.718399999999999</v>
      </c>
      <c r="BZ47" s="869">
        <f>BZ51+BZ69</f>
        <v>0</v>
      </c>
      <c r="CA47" s="869">
        <v>0</v>
      </c>
      <c r="CB47" s="869">
        <f>CB52+CB69</f>
        <v>10</v>
      </c>
      <c r="CC47" s="869">
        <v>0</v>
      </c>
      <c r="CD47" s="870">
        <f>CD52+CD69</f>
        <v>428</v>
      </c>
      <c r="CE47" s="871" t="s">
        <v>97</v>
      </c>
      <c r="CF47" s="871" t="s">
        <v>97</v>
      </c>
      <c r="CG47" s="871" t="s">
        <v>97</v>
      </c>
      <c r="CH47" s="871" t="s">
        <v>97</v>
      </c>
      <c r="CI47" s="871" t="s">
        <v>97</v>
      </c>
      <c r="CJ47" s="871" t="s">
        <v>97</v>
      </c>
      <c r="CK47" s="874" t="s">
        <v>97</v>
      </c>
      <c r="CL47" s="832">
        <f t="shared" si="6"/>
        <v>0</v>
      </c>
      <c r="CM47" s="832">
        <f>U47+AI47+AW47+BK47+BY47</f>
        <v>55.707900000000009</v>
      </c>
      <c r="CN47" s="832" t="s">
        <v>97</v>
      </c>
      <c r="CO47" s="832" t="s">
        <v>97</v>
      </c>
      <c r="CP47" s="832">
        <f>CP51</f>
        <v>55.449999999999996</v>
      </c>
      <c r="CQ47" s="832">
        <f t="shared" si="7"/>
        <v>0</v>
      </c>
      <c r="CR47" s="875">
        <f>Z47+AN47+BB47+BP47+CD47</f>
        <v>1854</v>
      </c>
      <c r="CS47" s="871" t="s">
        <v>97</v>
      </c>
      <c r="CT47" s="871" t="s">
        <v>97</v>
      </c>
      <c r="CU47" s="871" t="s">
        <v>97</v>
      </c>
      <c r="CV47" s="871" t="s">
        <v>97</v>
      </c>
      <c r="CW47" s="871" t="s">
        <v>97</v>
      </c>
      <c r="CX47" s="874" t="s">
        <v>97</v>
      </c>
      <c r="CY47" s="876" t="s">
        <v>97</v>
      </c>
      <c r="CZ47" s="877" t="s">
        <v>97</v>
      </c>
      <c r="DA47" s="878"/>
      <c r="DB47" s="878"/>
      <c r="DC47" s="878"/>
      <c r="DD47" s="878"/>
      <c r="DE47" s="878"/>
      <c r="DF47" s="878"/>
      <c r="DG47" s="878"/>
      <c r="DH47" s="878"/>
      <c r="DI47" s="878"/>
      <c r="DJ47" s="878"/>
    </row>
    <row r="48" spans="1:240" s="604" customFormat="1" ht="47.25">
      <c r="A48" s="651" t="s">
        <v>143</v>
      </c>
      <c r="B48" s="650" t="s">
        <v>144</v>
      </c>
      <c r="C48" s="614" t="s">
        <v>97</v>
      </c>
      <c r="D48" s="612">
        <v>0</v>
      </c>
      <c r="E48" s="614" t="s">
        <v>97</v>
      </c>
      <c r="F48" s="612">
        <f>F49+F72+F79</f>
        <v>0</v>
      </c>
      <c r="G48" s="612">
        <f>G49+G79</f>
        <v>0</v>
      </c>
      <c r="H48" s="614" t="s">
        <v>97</v>
      </c>
      <c r="I48" s="614" t="s">
        <v>97</v>
      </c>
      <c r="J48" s="612">
        <v>0</v>
      </c>
      <c r="K48" s="612">
        <v>0</v>
      </c>
      <c r="L48" s="614" t="s">
        <v>97</v>
      </c>
      <c r="M48" s="606" t="s">
        <v>97</v>
      </c>
      <c r="N48" s="606" t="s">
        <v>97</v>
      </c>
      <c r="O48" s="614" t="s">
        <v>97</v>
      </c>
      <c r="P48" s="614" t="s">
        <v>97</v>
      </c>
      <c r="Q48" s="606" t="s">
        <v>97</v>
      </c>
      <c r="R48" s="606" t="s">
        <v>97</v>
      </c>
      <c r="S48" s="614" t="s">
        <v>97</v>
      </c>
      <c r="T48" s="612">
        <f>T49+T72+T79</f>
        <v>0</v>
      </c>
      <c r="U48" s="612">
        <v>0</v>
      </c>
      <c r="V48" s="614" t="s">
        <v>97</v>
      </c>
      <c r="W48" s="614" t="s">
        <v>97</v>
      </c>
      <c r="X48" s="612">
        <f>X49+X72+X79</f>
        <v>0</v>
      </c>
      <c r="Y48" s="612">
        <v>0</v>
      </c>
      <c r="Z48" s="614" t="s">
        <v>97</v>
      </c>
      <c r="AA48" s="606" t="s">
        <v>97</v>
      </c>
      <c r="AB48" s="606" t="s">
        <v>97</v>
      </c>
      <c r="AC48" s="614" t="s">
        <v>97</v>
      </c>
      <c r="AD48" s="614" t="s">
        <v>97</v>
      </c>
      <c r="AE48" s="606" t="s">
        <v>97</v>
      </c>
      <c r="AF48" s="606" t="s">
        <v>97</v>
      </c>
      <c r="AG48" s="614" t="s">
        <v>97</v>
      </c>
      <c r="AH48" s="612">
        <v>0</v>
      </c>
      <c r="AI48" s="606">
        <v>0</v>
      </c>
      <c r="AJ48" s="612">
        <v>0</v>
      </c>
      <c r="AK48" s="614" t="s">
        <v>97</v>
      </c>
      <c r="AL48" s="612">
        <f>AL49</f>
        <v>0</v>
      </c>
      <c r="AM48" s="612">
        <f>AM49+AM72+AM79</f>
        <v>0</v>
      </c>
      <c r="AN48" s="614" t="s">
        <v>97</v>
      </c>
      <c r="AO48" s="612" t="s">
        <v>97</v>
      </c>
      <c r="AP48" s="606" t="s">
        <v>97</v>
      </c>
      <c r="AQ48" s="614" t="s">
        <v>97</v>
      </c>
      <c r="AR48" s="614" t="s">
        <v>97</v>
      </c>
      <c r="AS48" s="606" t="s">
        <v>97</v>
      </c>
      <c r="AT48" s="606" t="s">
        <v>97</v>
      </c>
      <c r="AU48" s="606" t="s">
        <v>97</v>
      </c>
      <c r="AV48" s="612">
        <v>0</v>
      </c>
      <c r="AW48" s="612">
        <v>0</v>
      </c>
      <c r="AX48" s="612">
        <v>0</v>
      </c>
      <c r="AY48" s="614" t="s">
        <v>97</v>
      </c>
      <c r="AZ48" s="612">
        <v>0</v>
      </c>
      <c r="BA48" s="612">
        <f>BA49+BA72+BA79</f>
        <v>0</v>
      </c>
      <c r="BB48" s="614" t="s">
        <v>97</v>
      </c>
      <c r="BC48" s="606" t="s">
        <v>97</v>
      </c>
      <c r="BD48" s="606" t="s">
        <v>97</v>
      </c>
      <c r="BE48" s="606" t="s">
        <v>97</v>
      </c>
      <c r="BF48" s="606" t="s">
        <v>97</v>
      </c>
      <c r="BG48" s="606" t="s">
        <v>97</v>
      </c>
      <c r="BH48" s="606" t="s">
        <v>97</v>
      </c>
      <c r="BI48" s="606" t="s">
        <v>97</v>
      </c>
      <c r="BJ48" s="612">
        <f>BJ49+BJ72+BJ79</f>
        <v>0</v>
      </c>
      <c r="BK48" s="612">
        <v>0</v>
      </c>
      <c r="BL48" s="612">
        <v>0</v>
      </c>
      <c r="BM48" s="614" t="s">
        <v>97</v>
      </c>
      <c r="BN48" s="612">
        <v>0</v>
      </c>
      <c r="BO48" s="612">
        <v>0</v>
      </c>
      <c r="BP48" s="612" t="s">
        <v>97</v>
      </c>
      <c r="BQ48" s="606" t="s">
        <v>97</v>
      </c>
      <c r="BR48" s="606" t="s">
        <v>97</v>
      </c>
      <c r="BS48" s="606" t="s">
        <v>97</v>
      </c>
      <c r="BT48" s="606" t="s">
        <v>97</v>
      </c>
      <c r="BU48" s="606" t="s">
        <v>97</v>
      </c>
      <c r="BV48" s="606" t="s">
        <v>97</v>
      </c>
      <c r="BW48" s="605" t="s">
        <v>97</v>
      </c>
      <c r="BX48" s="607">
        <v>0</v>
      </c>
      <c r="BY48" s="661">
        <v>0</v>
      </c>
      <c r="BZ48" s="661">
        <f t="shared" ref="BZ48:CD48" si="16">BZ51</f>
        <v>0</v>
      </c>
      <c r="CA48" s="661">
        <f t="shared" si="16"/>
        <v>0</v>
      </c>
      <c r="CB48" s="661">
        <v>0</v>
      </c>
      <c r="CC48" s="661">
        <f t="shared" si="16"/>
        <v>0</v>
      </c>
      <c r="CD48" s="661">
        <f t="shared" si="16"/>
        <v>0</v>
      </c>
      <c r="CE48" s="606" t="s">
        <v>97</v>
      </c>
      <c r="CF48" s="606" t="s">
        <v>97</v>
      </c>
      <c r="CG48" s="606" t="s">
        <v>97</v>
      </c>
      <c r="CH48" s="606" t="s">
        <v>97</v>
      </c>
      <c r="CI48" s="606" t="s">
        <v>97</v>
      </c>
      <c r="CJ48" s="606" t="s">
        <v>97</v>
      </c>
      <c r="CK48" s="605" t="s">
        <v>97</v>
      </c>
      <c r="CL48" s="607">
        <f t="shared" si="6"/>
        <v>0</v>
      </c>
      <c r="CM48" s="607">
        <f>U48+AI48+AW48+BK48+BY48</f>
        <v>0</v>
      </c>
      <c r="CN48" s="607" t="s">
        <v>97</v>
      </c>
      <c r="CO48" s="607" t="s">
        <v>97</v>
      </c>
      <c r="CP48" s="607">
        <f>CB48++BN48+AZ48+AL48+X48</f>
        <v>0</v>
      </c>
      <c r="CQ48" s="607">
        <f t="shared" si="7"/>
        <v>0</v>
      </c>
      <c r="CR48" s="607" t="s">
        <v>97</v>
      </c>
      <c r="CS48" s="606" t="s">
        <v>97</v>
      </c>
      <c r="CT48" s="606" t="s">
        <v>97</v>
      </c>
      <c r="CU48" s="606" t="s">
        <v>97</v>
      </c>
      <c r="CV48" s="606" t="s">
        <v>97</v>
      </c>
      <c r="CW48" s="606" t="s">
        <v>97</v>
      </c>
      <c r="CX48" s="605" t="s">
        <v>97</v>
      </c>
      <c r="CY48" s="689" t="s">
        <v>97</v>
      </c>
      <c r="CZ48" s="656" t="s">
        <v>97</v>
      </c>
    </row>
    <row r="49" spans="1:240" s="709" customFormat="1">
      <c r="A49" s="708" t="s">
        <v>145</v>
      </c>
      <c r="B49" s="707" t="s">
        <v>146</v>
      </c>
      <c r="C49" s="706" t="s">
        <v>97</v>
      </c>
      <c r="D49" s="705" t="s">
        <v>97</v>
      </c>
      <c r="E49" s="614" t="s">
        <v>97</v>
      </c>
      <c r="F49" s="705">
        <f>F51</f>
        <v>0</v>
      </c>
      <c r="G49" s="705">
        <f>G51</f>
        <v>0</v>
      </c>
      <c r="H49" s="706" t="s">
        <v>97</v>
      </c>
      <c r="I49" s="706" t="s">
        <v>97</v>
      </c>
      <c r="J49" s="705">
        <f>J51</f>
        <v>0</v>
      </c>
      <c r="K49" s="705">
        <v>0</v>
      </c>
      <c r="L49" s="706" t="s">
        <v>97</v>
      </c>
      <c r="M49" s="606" t="s">
        <v>97</v>
      </c>
      <c r="N49" s="606" t="s">
        <v>97</v>
      </c>
      <c r="O49" s="614" t="s">
        <v>97</v>
      </c>
      <c r="P49" s="614" t="s">
        <v>97</v>
      </c>
      <c r="Q49" s="606" t="s">
        <v>97</v>
      </c>
      <c r="R49" s="606" t="s">
        <v>97</v>
      </c>
      <c r="S49" s="614" t="s">
        <v>97</v>
      </c>
      <c r="T49" s="705">
        <v>0</v>
      </c>
      <c r="U49" s="705">
        <v>0</v>
      </c>
      <c r="V49" s="706" t="s">
        <v>97</v>
      </c>
      <c r="W49" s="706" t="s">
        <v>97</v>
      </c>
      <c r="X49" s="705">
        <v>0</v>
      </c>
      <c r="Y49" s="705">
        <v>0</v>
      </c>
      <c r="Z49" s="706" t="s">
        <v>97</v>
      </c>
      <c r="AA49" s="606" t="s">
        <v>97</v>
      </c>
      <c r="AB49" s="606" t="s">
        <v>97</v>
      </c>
      <c r="AC49" s="614" t="s">
        <v>97</v>
      </c>
      <c r="AD49" s="614" t="s">
        <v>97</v>
      </c>
      <c r="AE49" s="606" t="s">
        <v>97</v>
      </c>
      <c r="AF49" s="606" t="s">
        <v>97</v>
      </c>
      <c r="AG49" s="614" t="s">
        <v>97</v>
      </c>
      <c r="AH49" s="705">
        <v>0</v>
      </c>
      <c r="AI49" s="705">
        <f>AI64+AI65</f>
        <v>0</v>
      </c>
      <c r="AJ49" s="612">
        <v>0</v>
      </c>
      <c r="AK49" s="706" t="s">
        <v>97</v>
      </c>
      <c r="AL49" s="705">
        <v>0</v>
      </c>
      <c r="AM49" s="705">
        <v>0</v>
      </c>
      <c r="AN49" s="706" t="str">
        <f>AN64</f>
        <v>нд</v>
      </c>
      <c r="AO49" s="612" t="s">
        <v>97</v>
      </c>
      <c r="AP49" s="606" t="s">
        <v>97</v>
      </c>
      <c r="AQ49" s="614" t="s">
        <v>97</v>
      </c>
      <c r="AR49" s="614" t="s">
        <v>97</v>
      </c>
      <c r="AS49" s="606" t="s">
        <v>97</v>
      </c>
      <c r="AT49" s="606" t="s">
        <v>97</v>
      </c>
      <c r="AU49" s="606" t="s">
        <v>97</v>
      </c>
      <c r="AV49" s="705">
        <f>SUM(AV53:AV66)</f>
        <v>0</v>
      </c>
      <c r="AW49" s="705">
        <v>0</v>
      </c>
      <c r="AX49" s="705">
        <f>SUM(AX53:AX66)</f>
        <v>0</v>
      </c>
      <c r="AY49" s="705">
        <f>SUM(AY53:AY66)</f>
        <v>0</v>
      </c>
      <c r="AZ49" s="705">
        <v>0</v>
      </c>
      <c r="BA49" s="705">
        <f>SUM(BA53:BA66)</f>
        <v>0</v>
      </c>
      <c r="BB49" s="705">
        <f>SUM(BB53:BB66)</f>
        <v>0</v>
      </c>
      <c r="BC49" s="606" t="s">
        <v>97</v>
      </c>
      <c r="BD49" s="606" t="s">
        <v>97</v>
      </c>
      <c r="BE49" s="606" t="s">
        <v>97</v>
      </c>
      <c r="BF49" s="606" t="s">
        <v>97</v>
      </c>
      <c r="BG49" s="606" t="s">
        <v>97</v>
      </c>
      <c r="BH49" s="606" t="s">
        <v>97</v>
      </c>
      <c r="BI49" s="606" t="s">
        <v>97</v>
      </c>
      <c r="BJ49" s="705">
        <v>0</v>
      </c>
      <c r="BK49" s="612">
        <v>0</v>
      </c>
      <c r="BL49" s="612">
        <v>0</v>
      </c>
      <c r="BM49" s="706" t="s">
        <v>97</v>
      </c>
      <c r="BN49" s="612">
        <v>0</v>
      </c>
      <c r="BO49" s="705">
        <v>0</v>
      </c>
      <c r="BP49" s="705" t="s">
        <v>97</v>
      </c>
      <c r="BQ49" s="606" t="s">
        <v>97</v>
      </c>
      <c r="BR49" s="606" t="s">
        <v>97</v>
      </c>
      <c r="BS49" s="606" t="s">
        <v>97</v>
      </c>
      <c r="BT49" s="606" t="s">
        <v>97</v>
      </c>
      <c r="BU49" s="606" t="s">
        <v>97</v>
      </c>
      <c r="BV49" s="606" t="s">
        <v>97</v>
      </c>
      <c r="BW49" s="605" t="s">
        <v>97</v>
      </c>
      <c r="BX49" s="608">
        <v>0</v>
      </c>
      <c r="BY49" s="661">
        <v>0</v>
      </c>
      <c r="BZ49" s="612">
        <v>0</v>
      </c>
      <c r="CA49" s="614" t="s">
        <v>97</v>
      </c>
      <c r="CB49" s="682" t="s">
        <v>97</v>
      </c>
      <c r="CC49" s="612">
        <v>0</v>
      </c>
      <c r="CD49" s="682" t="s">
        <v>97</v>
      </c>
      <c r="CE49" s="606" t="s">
        <v>97</v>
      </c>
      <c r="CF49" s="606" t="s">
        <v>97</v>
      </c>
      <c r="CG49" s="606" t="s">
        <v>97</v>
      </c>
      <c r="CH49" s="606" t="s">
        <v>97</v>
      </c>
      <c r="CI49" s="606" t="s">
        <v>97</v>
      </c>
      <c r="CJ49" s="606" t="s">
        <v>97</v>
      </c>
      <c r="CK49" s="605" t="s">
        <v>97</v>
      </c>
      <c r="CL49" s="607">
        <f t="shared" si="6"/>
        <v>0</v>
      </c>
      <c r="CM49" s="607">
        <f>U49+AI49+AW49+BK49+BY49</f>
        <v>0</v>
      </c>
      <c r="CN49" s="607" t="s">
        <v>97</v>
      </c>
      <c r="CO49" s="607" t="s">
        <v>97</v>
      </c>
      <c r="CP49" s="607" t="s">
        <v>97</v>
      </c>
      <c r="CQ49" s="607">
        <f t="shared" si="7"/>
        <v>0</v>
      </c>
      <c r="CR49" s="607" t="s">
        <v>97</v>
      </c>
      <c r="CS49" s="606" t="s">
        <v>97</v>
      </c>
      <c r="CT49" s="606" t="s">
        <v>97</v>
      </c>
      <c r="CU49" s="606" t="s">
        <v>97</v>
      </c>
      <c r="CV49" s="606" t="s">
        <v>97</v>
      </c>
      <c r="CW49" s="606" t="s">
        <v>97</v>
      </c>
      <c r="CX49" s="605" t="s">
        <v>97</v>
      </c>
      <c r="CY49" s="689" t="s">
        <v>97</v>
      </c>
      <c r="CZ49" s="704" t="s">
        <v>97</v>
      </c>
      <c r="DA49" s="600"/>
      <c r="DB49" s="600"/>
      <c r="DC49" s="600"/>
      <c r="DD49" s="600"/>
      <c r="DE49" s="600"/>
      <c r="DF49" s="600"/>
      <c r="DG49" s="600"/>
      <c r="DH49" s="600"/>
      <c r="DI49" s="600"/>
      <c r="DJ49" s="600"/>
    </row>
    <row r="50" spans="1:240" s="600" customFormat="1" ht="31.5">
      <c r="A50" s="651" t="s">
        <v>148</v>
      </c>
      <c r="B50" s="650" t="s">
        <v>149</v>
      </c>
      <c r="C50" s="614" t="s">
        <v>97</v>
      </c>
      <c r="D50" s="614" t="s">
        <v>97</v>
      </c>
      <c r="E50" s="614" t="s">
        <v>97</v>
      </c>
      <c r="F50" s="612">
        <v>0</v>
      </c>
      <c r="G50" s="612">
        <v>0</v>
      </c>
      <c r="H50" s="614" t="s">
        <v>97</v>
      </c>
      <c r="I50" s="614" t="s">
        <v>97</v>
      </c>
      <c r="J50" s="612">
        <v>0</v>
      </c>
      <c r="K50" s="612">
        <v>0</v>
      </c>
      <c r="L50" s="614" t="s">
        <v>97</v>
      </c>
      <c r="M50" s="606" t="s">
        <v>97</v>
      </c>
      <c r="N50" s="606" t="s">
        <v>97</v>
      </c>
      <c r="O50" s="614" t="s">
        <v>97</v>
      </c>
      <c r="P50" s="614" t="s">
        <v>97</v>
      </c>
      <c r="Q50" s="606" t="s">
        <v>97</v>
      </c>
      <c r="R50" s="606" t="s">
        <v>97</v>
      </c>
      <c r="S50" s="614" t="s">
        <v>97</v>
      </c>
      <c r="T50" s="606">
        <v>0</v>
      </c>
      <c r="U50" s="606">
        <v>0</v>
      </c>
      <c r="V50" s="619" t="s">
        <v>97</v>
      </c>
      <c r="W50" s="619" t="s">
        <v>97</v>
      </c>
      <c r="X50" s="606">
        <v>0</v>
      </c>
      <c r="Y50" s="606">
        <v>0</v>
      </c>
      <c r="Z50" s="619" t="s">
        <v>97</v>
      </c>
      <c r="AA50" s="606" t="s">
        <v>97</v>
      </c>
      <c r="AB50" s="606" t="s">
        <v>97</v>
      </c>
      <c r="AC50" s="614" t="s">
        <v>97</v>
      </c>
      <c r="AD50" s="614" t="s">
        <v>97</v>
      </c>
      <c r="AE50" s="606" t="s">
        <v>97</v>
      </c>
      <c r="AF50" s="606" t="s">
        <v>97</v>
      </c>
      <c r="AG50" s="614" t="s">
        <v>97</v>
      </c>
      <c r="AH50" s="612">
        <v>0</v>
      </c>
      <c r="AI50" s="606">
        <v>0</v>
      </c>
      <c r="AJ50" s="612">
        <v>0</v>
      </c>
      <c r="AK50" s="614" t="s">
        <v>97</v>
      </c>
      <c r="AL50" s="612">
        <v>0</v>
      </c>
      <c r="AM50" s="612">
        <v>0</v>
      </c>
      <c r="AN50" s="614" t="s">
        <v>97</v>
      </c>
      <c r="AO50" s="612" t="s">
        <v>97</v>
      </c>
      <c r="AP50" s="606" t="s">
        <v>97</v>
      </c>
      <c r="AQ50" s="614" t="s">
        <v>97</v>
      </c>
      <c r="AR50" s="614" t="s">
        <v>97</v>
      </c>
      <c r="AS50" s="606" t="s">
        <v>97</v>
      </c>
      <c r="AT50" s="606" t="s">
        <v>97</v>
      </c>
      <c r="AU50" s="606" t="s">
        <v>97</v>
      </c>
      <c r="AV50" s="612">
        <v>0</v>
      </c>
      <c r="AW50" s="612">
        <v>0</v>
      </c>
      <c r="AX50" s="612">
        <v>0</v>
      </c>
      <c r="AY50" s="614" t="s">
        <v>97</v>
      </c>
      <c r="AZ50" s="612">
        <v>0</v>
      </c>
      <c r="BA50" s="612">
        <v>0</v>
      </c>
      <c r="BB50" s="614" t="s">
        <v>97</v>
      </c>
      <c r="BC50" s="606" t="s">
        <v>97</v>
      </c>
      <c r="BD50" s="606" t="s">
        <v>97</v>
      </c>
      <c r="BE50" s="606" t="s">
        <v>97</v>
      </c>
      <c r="BF50" s="606" t="s">
        <v>97</v>
      </c>
      <c r="BG50" s="606" t="s">
        <v>97</v>
      </c>
      <c r="BH50" s="606" t="s">
        <v>97</v>
      </c>
      <c r="BI50" s="606" t="s">
        <v>97</v>
      </c>
      <c r="BJ50" s="612">
        <v>0</v>
      </c>
      <c r="BK50" s="612">
        <v>0</v>
      </c>
      <c r="BL50" s="612">
        <v>0</v>
      </c>
      <c r="BM50" s="614" t="s">
        <v>97</v>
      </c>
      <c r="BN50" s="612">
        <v>0</v>
      </c>
      <c r="BO50" s="612">
        <v>0</v>
      </c>
      <c r="BP50" s="612" t="s">
        <v>97</v>
      </c>
      <c r="BQ50" s="606" t="s">
        <v>97</v>
      </c>
      <c r="BR50" s="606" t="s">
        <v>97</v>
      </c>
      <c r="BS50" s="606" t="s">
        <v>97</v>
      </c>
      <c r="BT50" s="606" t="s">
        <v>97</v>
      </c>
      <c r="BU50" s="606" t="s">
        <v>97</v>
      </c>
      <c r="BV50" s="606" t="s">
        <v>97</v>
      </c>
      <c r="BW50" s="605" t="s">
        <v>97</v>
      </c>
      <c r="BX50" s="608">
        <v>0</v>
      </c>
      <c r="BY50" s="661">
        <v>0</v>
      </c>
      <c r="BZ50" s="612">
        <v>0</v>
      </c>
      <c r="CA50" s="614" t="s">
        <v>97</v>
      </c>
      <c r="CB50" s="682" t="s">
        <v>97</v>
      </c>
      <c r="CC50" s="612">
        <v>0</v>
      </c>
      <c r="CD50" s="682" t="s">
        <v>97</v>
      </c>
      <c r="CE50" s="606" t="s">
        <v>97</v>
      </c>
      <c r="CF50" s="606" t="s">
        <v>97</v>
      </c>
      <c r="CG50" s="606" t="s">
        <v>97</v>
      </c>
      <c r="CH50" s="606" t="s">
        <v>97</v>
      </c>
      <c r="CI50" s="606" t="s">
        <v>97</v>
      </c>
      <c r="CJ50" s="606" t="s">
        <v>97</v>
      </c>
      <c r="CK50" s="605" t="s">
        <v>97</v>
      </c>
      <c r="CL50" s="607">
        <f t="shared" si="6"/>
        <v>0</v>
      </c>
      <c r="CM50" s="607">
        <f t="shared" si="8"/>
        <v>0</v>
      </c>
      <c r="CN50" s="607" t="s">
        <v>97</v>
      </c>
      <c r="CO50" s="607" t="s">
        <v>97</v>
      </c>
      <c r="CP50" s="607" t="s">
        <v>97</v>
      </c>
      <c r="CQ50" s="607">
        <f t="shared" si="7"/>
        <v>0</v>
      </c>
      <c r="CR50" s="607" t="s">
        <v>97</v>
      </c>
      <c r="CS50" s="606" t="s">
        <v>97</v>
      </c>
      <c r="CT50" s="606" t="s">
        <v>97</v>
      </c>
      <c r="CU50" s="606" t="s">
        <v>97</v>
      </c>
      <c r="CV50" s="606" t="s">
        <v>97</v>
      </c>
      <c r="CW50" s="606" t="s">
        <v>97</v>
      </c>
      <c r="CX50" s="605" t="s">
        <v>97</v>
      </c>
      <c r="CY50" s="689" t="s">
        <v>97</v>
      </c>
      <c r="CZ50" s="704" t="s">
        <v>97</v>
      </c>
      <c r="DA50" s="274"/>
      <c r="DB50" s="274"/>
      <c r="DC50" s="274"/>
      <c r="DD50" s="274"/>
      <c r="DE50" s="274"/>
      <c r="DF50" s="274"/>
      <c r="DG50" s="274"/>
      <c r="DH50" s="274"/>
      <c r="DI50" s="274"/>
      <c r="DJ50" s="274"/>
      <c r="DK50" s="274"/>
      <c r="DL50" s="274"/>
      <c r="DM50" s="274"/>
      <c r="DN50" s="274"/>
      <c r="DO50" s="274"/>
      <c r="DP50" s="274"/>
      <c r="DQ50" s="274"/>
      <c r="DR50" s="274"/>
      <c r="DS50" s="274"/>
      <c r="DT50" s="274"/>
      <c r="DU50" s="274"/>
      <c r="DV50" s="274"/>
      <c r="DW50" s="274"/>
      <c r="DX50" s="274"/>
      <c r="DY50" s="274"/>
      <c r="DZ50" s="274"/>
      <c r="EA50" s="274"/>
      <c r="EB50" s="274"/>
      <c r="EC50" s="274"/>
      <c r="ED50" s="274"/>
      <c r="EE50" s="274"/>
      <c r="EF50" s="274"/>
      <c r="EG50" s="274"/>
      <c r="EH50" s="274"/>
      <c r="EI50" s="274"/>
      <c r="EJ50" s="274"/>
      <c r="EK50" s="274"/>
      <c r="EL50" s="274"/>
      <c r="EN50" s="274"/>
      <c r="EO50" s="274"/>
      <c r="EP50" s="274"/>
      <c r="EQ50" s="274"/>
      <c r="ER50" s="274"/>
      <c r="ES50" s="274"/>
      <c r="ET50" s="274"/>
      <c r="EU50" s="274"/>
      <c r="EV50" s="274"/>
      <c r="EW50" s="274"/>
      <c r="EX50" s="274"/>
      <c r="EY50" s="274"/>
      <c r="EZ50" s="274"/>
      <c r="FA50" s="274"/>
      <c r="FB50" s="274"/>
      <c r="FC50" s="274"/>
      <c r="FD50" s="274"/>
      <c r="FE50" s="274"/>
      <c r="FF50" s="274"/>
      <c r="FG50" s="274"/>
      <c r="FH50" s="274"/>
      <c r="FI50" s="274"/>
      <c r="FJ50" s="274"/>
      <c r="FK50" s="274"/>
      <c r="FL50" s="274"/>
      <c r="FM50" s="274"/>
      <c r="FN50" s="274"/>
      <c r="FO50" s="274"/>
      <c r="FP50" s="274"/>
      <c r="FQ50" s="274"/>
      <c r="FR50" s="274"/>
      <c r="FS50" s="274"/>
      <c r="FT50" s="274"/>
      <c r="FU50" s="274"/>
      <c r="FV50" s="274"/>
      <c r="FW50" s="274"/>
      <c r="FX50" s="274"/>
      <c r="FY50" s="274"/>
      <c r="FZ50" s="274"/>
      <c r="GA50" s="274"/>
      <c r="GB50" s="274"/>
      <c r="GC50" s="274"/>
      <c r="GD50" s="274"/>
      <c r="GE50" s="274"/>
      <c r="GF50" s="274"/>
      <c r="GG50" s="274"/>
      <c r="GH50" s="274"/>
      <c r="GI50" s="274"/>
      <c r="GJ50" s="274"/>
      <c r="GK50" s="274"/>
      <c r="GL50" s="274"/>
      <c r="GM50" s="274"/>
      <c r="GN50" s="274"/>
      <c r="GO50" s="274"/>
      <c r="GP50" s="274"/>
      <c r="GQ50" s="274"/>
      <c r="GR50" s="274"/>
      <c r="GS50" s="274"/>
      <c r="GT50" s="274"/>
      <c r="GU50" s="274"/>
      <c r="GV50" s="274"/>
      <c r="GW50" s="274"/>
      <c r="GX50" s="274"/>
      <c r="GY50" s="274"/>
      <c r="GZ50" s="274"/>
      <c r="HA50" s="274"/>
      <c r="HB50" s="274"/>
      <c r="HC50" s="274"/>
      <c r="HD50" s="274"/>
      <c r="HE50" s="274"/>
      <c r="HF50" s="274"/>
      <c r="HG50" s="274"/>
      <c r="HH50" s="274"/>
      <c r="HI50" s="274"/>
      <c r="HJ50" s="274"/>
      <c r="HK50" s="274"/>
      <c r="HL50" s="274"/>
      <c r="HM50" s="274"/>
      <c r="HN50" s="274"/>
      <c r="HO50" s="274"/>
      <c r="HP50" s="274"/>
      <c r="HQ50" s="274"/>
      <c r="HR50" s="274"/>
      <c r="HS50" s="274"/>
      <c r="HT50" s="274"/>
      <c r="HU50" s="274"/>
      <c r="HV50" s="274"/>
      <c r="HW50" s="274"/>
      <c r="HX50" s="274"/>
      <c r="HY50" s="274"/>
      <c r="HZ50" s="274"/>
      <c r="IA50" s="274"/>
      <c r="IB50" s="274"/>
      <c r="IC50" s="274"/>
      <c r="ID50" s="274"/>
      <c r="IE50" s="274"/>
      <c r="IF50" s="274"/>
    </row>
    <row r="51" spans="1:240" s="924" customFormat="1" ht="31.5">
      <c r="A51" s="646" t="s">
        <v>150</v>
      </c>
      <c r="B51" s="645" t="s">
        <v>151</v>
      </c>
      <c r="C51" s="644" t="s">
        <v>97</v>
      </c>
      <c r="D51" s="641">
        <f>D52</f>
        <v>43.125</v>
      </c>
      <c r="E51" s="585" t="s">
        <v>97</v>
      </c>
      <c r="F51" s="641">
        <f>F52</f>
        <v>0</v>
      </c>
      <c r="G51" s="641">
        <f>G52</f>
        <v>0</v>
      </c>
      <c r="H51" s="644" t="s">
        <v>97</v>
      </c>
      <c r="I51" s="644" t="s">
        <v>97</v>
      </c>
      <c r="J51" s="641">
        <f>J52</f>
        <v>0</v>
      </c>
      <c r="K51" s="641">
        <f>K52</f>
        <v>0</v>
      </c>
      <c r="L51" s="644" t="s">
        <v>97</v>
      </c>
      <c r="M51" s="631" t="s">
        <v>97</v>
      </c>
      <c r="N51" s="631" t="s">
        <v>97</v>
      </c>
      <c r="O51" s="585" t="s">
        <v>97</v>
      </c>
      <c r="P51" s="585" t="s">
        <v>97</v>
      </c>
      <c r="Q51" s="631" t="s">
        <v>97</v>
      </c>
      <c r="R51" s="631" t="s">
        <v>97</v>
      </c>
      <c r="S51" s="585" t="s">
        <v>97</v>
      </c>
      <c r="T51" s="641">
        <v>0</v>
      </c>
      <c r="U51" s="641">
        <f>U52</f>
        <v>8.8202000000000016</v>
      </c>
      <c r="V51" s="644" t="s">
        <v>97</v>
      </c>
      <c r="W51" s="644" t="s">
        <v>97</v>
      </c>
      <c r="X51" s="641">
        <f>X52</f>
        <v>12</v>
      </c>
      <c r="Y51" s="641">
        <v>0</v>
      </c>
      <c r="Z51" s="644" t="s">
        <v>97</v>
      </c>
      <c r="AA51" s="631" t="s">
        <v>97</v>
      </c>
      <c r="AB51" s="631" t="s">
        <v>97</v>
      </c>
      <c r="AC51" s="585" t="s">
        <v>97</v>
      </c>
      <c r="AD51" s="585" t="s">
        <v>97</v>
      </c>
      <c r="AE51" s="631" t="s">
        <v>97</v>
      </c>
      <c r="AF51" s="631" t="s">
        <v>97</v>
      </c>
      <c r="AG51" s="585" t="s">
        <v>97</v>
      </c>
      <c r="AH51" s="641">
        <v>0</v>
      </c>
      <c r="AI51" s="641">
        <f>AI52</f>
        <v>8.3774999999999995</v>
      </c>
      <c r="AJ51" s="637">
        <v>0</v>
      </c>
      <c r="AK51" s="644" t="s">
        <v>97</v>
      </c>
      <c r="AL51" s="641">
        <f>AL52</f>
        <v>11.15</v>
      </c>
      <c r="AM51" s="641">
        <v>0</v>
      </c>
      <c r="AN51" s="644">
        <f>AN52</f>
        <v>302</v>
      </c>
      <c r="AO51" s="637" t="s">
        <v>97</v>
      </c>
      <c r="AP51" s="631" t="s">
        <v>97</v>
      </c>
      <c r="AQ51" s="585" t="s">
        <v>97</v>
      </c>
      <c r="AR51" s="585" t="s">
        <v>97</v>
      </c>
      <c r="AS51" s="631" t="s">
        <v>97</v>
      </c>
      <c r="AT51" s="631" t="s">
        <v>97</v>
      </c>
      <c r="AU51" s="631" t="s">
        <v>97</v>
      </c>
      <c r="AV51" s="641">
        <v>0</v>
      </c>
      <c r="AW51" s="641">
        <f>AW52+AW68</f>
        <v>8.1010000000000009</v>
      </c>
      <c r="AX51" s="641">
        <v>0</v>
      </c>
      <c r="AY51" s="641" t="s">
        <v>97</v>
      </c>
      <c r="AZ51" s="641">
        <f>AZ52+AZ68</f>
        <v>9.8000000000000007</v>
      </c>
      <c r="BA51" s="641">
        <f>BA52+BA68</f>
        <v>0</v>
      </c>
      <c r="BB51" s="641" t="s">
        <v>97</v>
      </c>
      <c r="BC51" s="631" t="s">
        <v>97</v>
      </c>
      <c r="BD51" s="631" t="s">
        <v>97</v>
      </c>
      <c r="BE51" s="631" t="s">
        <v>97</v>
      </c>
      <c r="BF51" s="631" t="s">
        <v>97</v>
      </c>
      <c r="BG51" s="631" t="s">
        <v>97</v>
      </c>
      <c r="BH51" s="631" t="s">
        <v>97</v>
      </c>
      <c r="BI51" s="631" t="s">
        <v>97</v>
      </c>
      <c r="BJ51" s="641">
        <v>0</v>
      </c>
      <c r="BK51" s="637">
        <f>BK52</f>
        <v>9.7728000000000019</v>
      </c>
      <c r="BL51" s="637">
        <v>0</v>
      </c>
      <c r="BM51" s="644" t="s">
        <v>97</v>
      </c>
      <c r="BN51" s="637">
        <f>BN52</f>
        <v>12.5</v>
      </c>
      <c r="BO51" s="641">
        <v>0</v>
      </c>
      <c r="BP51" s="641" t="s">
        <v>97</v>
      </c>
      <c r="BQ51" s="631" t="s">
        <v>97</v>
      </c>
      <c r="BR51" s="631" t="s">
        <v>97</v>
      </c>
      <c r="BS51" s="631" t="s">
        <v>97</v>
      </c>
      <c r="BT51" s="631" t="s">
        <v>97</v>
      </c>
      <c r="BU51" s="631" t="s">
        <v>97</v>
      </c>
      <c r="BV51" s="631" t="s">
        <v>97</v>
      </c>
      <c r="BW51" s="630" t="s">
        <v>97</v>
      </c>
      <c r="BX51" s="950">
        <v>0</v>
      </c>
      <c r="BY51" s="632">
        <f t="shared" ref="BY51:CD51" si="17">BY52</f>
        <v>8.0533999999999999</v>
      </c>
      <c r="BZ51" s="632">
        <f t="shared" si="17"/>
        <v>0</v>
      </c>
      <c r="CA51" s="632">
        <f t="shared" si="17"/>
        <v>0</v>
      </c>
      <c r="CB51" s="632">
        <f t="shared" si="17"/>
        <v>10</v>
      </c>
      <c r="CC51" s="632">
        <f t="shared" si="17"/>
        <v>0</v>
      </c>
      <c r="CD51" s="632">
        <f t="shared" si="17"/>
        <v>0</v>
      </c>
      <c r="CE51" s="631" t="s">
        <v>97</v>
      </c>
      <c r="CF51" s="631" t="s">
        <v>97</v>
      </c>
      <c r="CG51" s="631" t="s">
        <v>97</v>
      </c>
      <c r="CH51" s="631" t="s">
        <v>97</v>
      </c>
      <c r="CI51" s="631" t="s">
        <v>97</v>
      </c>
      <c r="CJ51" s="631" t="s">
        <v>97</v>
      </c>
      <c r="CK51" s="630" t="s">
        <v>97</v>
      </c>
      <c r="CL51" s="632">
        <f t="shared" si="6"/>
        <v>0</v>
      </c>
      <c r="CM51" s="632">
        <f t="shared" si="8"/>
        <v>43.124900000000011</v>
      </c>
      <c r="CN51" s="632" t="s">
        <v>97</v>
      </c>
      <c r="CO51" s="632" t="s">
        <v>97</v>
      </c>
      <c r="CP51" s="632">
        <f>CB51++BN51+AZ51+AL51+X51</f>
        <v>55.449999999999996</v>
      </c>
      <c r="CQ51" s="632">
        <f t="shared" si="7"/>
        <v>0</v>
      </c>
      <c r="CR51" s="632" t="s">
        <v>97</v>
      </c>
      <c r="CS51" s="631" t="s">
        <v>97</v>
      </c>
      <c r="CT51" s="631" t="s">
        <v>97</v>
      </c>
      <c r="CU51" s="631" t="s">
        <v>97</v>
      </c>
      <c r="CV51" s="631" t="s">
        <v>97</v>
      </c>
      <c r="CW51" s="631" t="s">
        <v>97</v>
      </c>
      <c r="CX51" s="630" t="s">
        <v>97</v>
      </c>
      <c r="CY51" s="701" t="s">
        <v>97</v>
      </c>
      <c r="CZ51" s="700" t="s">
        <v>97</v>
      </c>
      <c r="DA51" s="717"/>
      <c r="DB51" s="717"/>
      <c r="DC51" s="717"/>
      <c r="DD51" s="717"/>
      <c r="DE51" s="717"/>
      <c r="DF51" s="717"/>
      <c r="DG51" s="717"/>
      <c r="DH51" s="717"/>
      <c r="DI51" s="717"/>
      <c r="DJ51" s="717"/>
    </row>
    <row r="52" spans="1:240" s="698" customFormat="1" ht="30.75" customHeight="1">
      <c r="A52" s="646" t="s">
        <v>152</v>
      </c>
      <c r="B52" s="679" t="s">
        <v>153</v>
      </c>
      <c r="C52" s="644" t="s">
        <v>97</v>
      </c>
      <c r="D52" s="641">
        <f>SUM(D53:D68)</f>
        <v>43.125</v>
      </c>
      <c r="E52" s="585" t="s">
        <v>97</v>
      </c>
      <c r="F52" s="636">
        <f>SUM(F53:F67)</f>
        <v>0</v>
      </c>
      <c r="G52" s="636">
        <f>SUM(G53:G67)</f>
        <v>0</v>
      </c>
      <c r="H52" s="638" t="s">
        <v>97</v>
      </c>
      <c r="I52" s="638" t="s">
        <v>97</v>
      </c>
      <c r="J52" s="641">
        <f>SUM(J53:J68)</f>
        <v>0</v>
      </c>
      <c r="K52" s="636">
        <v>0</v>
      </c>
      <c r="L52" s="638" t="s">
        <v>97</v>
      </c>
      <c r="M52" s="631" t="s">
        <v>97</v>
      </c>
      <c r="N52" s="631" t="s">
        <v>97</v>
      </c>
      <c r="O52" s="585" t="s">
        <v>97</v>
      </c>
      <c r="P52" s="585" t="s">
        <v>97</v>
      </c>
      <c r="Q52" s="631" t="s">
        <v>97</v>
      </c>
      <c r="R52" s="631" t="s">
        <v>97</v>
      </c>
      <c r="S52" s="585" t="s">
        <v>97</v>
      </c>
      <c r="T52" s="636">
        <v>0</v>
      </c>
      <c r="U52" s="641">
        <f>U53+U54+U55+U56</f>
        <v>8.8202000000000016</v>
      </c>
      <c r="V52" s="638" t="s">
        <v>97</v>
      </c>
      <c r="W52" s="638" t="s">
        <v>97</v>
      </c>
      <c r="X52" s="641">
        <f>SUM(X53:X68)</f>
        <v>12</v>
      </c>
      <c r="Y52" s="636">
        <v>0</v>
      </c>
      <c r="Z52" s="638" t="s">
        <v>97</v>
      </c>
      <c r="AA52" s="631" t="s">
        <v>97</v>
      </c>
      <c r="AB52" s="631" t="s">
        <v>97</v>
      </c>
      <c r="AC52" s="585" t="s">
        <v>97</v>
      </c>
      <c r="AD52" s="585" t="s">
        <v>97</v>
      </c>
      <c r="AE52" s="631" t="s">
        <v>97</v>
      </c>
      <c r="AF52" s="631" t="s">
        <v>97</v>
      </c>
      <c r="AG52" s="585" t="s">
        <v>97</v>
      </c>
      <c r="AH52" s="636">
        <v>0</v>
      </c>
      <c r="AI52" s="636">
        <f>AI57+AI58+AI59+AI60</f>
        <v>8.3774999999999995</v>
      </c>
      <c r="AJ52" s="612">
        <v>0</v>
      </c>
      <c r="AK52" s="638" t="s">
        <v>97</v>
      </c>
      <c r="AL52" s="636">
        <f>AL57+AL59</f>
        <v>11.15</v>
      </c>
      <c r="AM52" s="636">
        <v>0</v>
      </c>
      <c r="AN52" s="639">
        <f>AN69</f>
        <v>302</v>
      </c>
      <c r="AO52" s="612" t="s">
        <v>97</v>
      </c>
      <c r="AP52" s="631" t="s">
        <v>97</v>
      </c>
      <c r="AQ52" s="585" t="s">
        <v>97</v>
      </c>
      <c r="AR52" s="585" t="s">
        <v>97</v>
      </c>
      <c r="AS52" s="631" t="s">
        <v>97</v>
      </c>
      <c r="AT52" s="631" t="s">
        <v>97</v>
      </c>
      <c r="AU52" s="631" t="s">
        <v>97</v>
      </c>
      <c r="AV52" s="636">
        <v>0</v>
      </c>
      <c r="AW52" s="636">
        <f t="shared" ref="AW52:BB52" si="18">SUM(AW53:AW67)</f>
        <v>8.1010000000000009</v>
      </c>
      <c r="AX52" s="636">
        <f t="shared" si="18"/>
        <v>0</v>
      </c>
      <c r="AY52" s="636">
        <f t="shared" si="18"/>
        <v>0</v>
      </c>
      <c r="AZ52" s="636">
        <f t="shared" si="18"/>
        <v>9.8000000000000007</v>
      </c>
      <c r="BA52" s="636">
        <f t="shared" si="18"/>
        <v>0</v>
      </c>
      <c r="BB52" s="636">
        <f t="shared" si="18"/>
        <v>0</v>
      </c>
      <c r="BC52" s="631" t="s">
        <v>97</v>
      </c>
      <c r="BD52" s="631" t="s">
        <v>97</v>
      </c>
      <c r="BE52" s="631" t="s">
        <v>97</v>
      </c>
      <c r="BF52" s="631" t="s">
        <v>97</v>
      </c>
      <c r="BG52" s="631" t="s">
        <v>97</v>
      </c>
      <c r="BH52" s="631" t="s">
        <v>97</v>
      </c>
      <c r="BI52" s="631" t="s">
        <v>97</v>
      </c>
      <c r="BJ52" s="636">
        <v>0</v>
      </c>
      <c r="BK52" s="637">
        <f>BK63+BK64+BK65+BK66</f>
        <v>9.7728000000000019</v>
      </c>
      <c r="BL52" s="612">
        <v>0</v>
      </c>
      <c r="BM52" s="638" t="s">
        <v>97</v>
      </c>
      <c r="BN52" s="637">
        <f>BN63+BN65</f>
        <v>12.5</v>
      </c>
      <c r="BO52" s="636">
        <v>0</v>
      </c>
      <c r="BP52" s="636" t="s">
        <v>97</v>
      </c>
      <c r="BQ52" s="631" t="s">
        <v>97</v>
      </c>
      <c r="BR52" s="631" t="s">
        <v>97</v>
      </c>
      <c r="BS52" s="631" t="s">
        <v>97</v>
      </c>
      <c r="BT52" s="631" t="s">
        <v>97</v>
      </c>
      <c r="BU52" s="631" t="s">
        <v>97</v>
      </c>
      <c r="BV52" s="631" t="s">
        <v>97</v>
      </c>
      <c r="BW52" s="630" t="s">
        <v>97</v>
      </c>
      <c r="BX52" s="632">
        <v>0</v>
      </c>
      <c r="BY52" s="702">
        <f t="shared" ref="BY52:CD52" si="19">SUM(BY53:BY68)</f>
        <v>8.0533999999999999</v>
      </c>
      <c r="BZ52" s="702">
        <f t="shared" si="19"/>
        <v>0</v>
      </c>
      <c r="CA52" s="702">
        <f t="shared" si="19"/>
        <v>0</v>
      </c>
      <c r="CB52" s="702">
        <f>SUM(CB53:CB68)</f>
        <v>10</v>
      </c>
      <c r="CC52" s="702">
        <f t="shared" si="19"/>
        <v>0</v>
      </c>
      <c r="CD52" s="702">
        <f t="shared" si="19"/>
        <v>0</v>
      </c>
      <c r="CE52" s="631" t="s">
        <v>97</v>
      </c>
      <c r="CF52" s="631" t="s">
        <v>97</v>
      </c>
      <c r="CG52" s="631" t="s">
        <v>97</v>
      </c>
      <c r="CH52" s="631" t="s">
        <v>97</v>
      </c>
      <c r="CI52" s="631" t="s">
        <v>97</v>
      </c>
      <c r="CJ52" s="631" t="s">
        <v>97</v>
      </c>
      <c r="CK52" s="630" t="s">
        <v>97</v>
      </c>
      <c r="CL52" s="632">
        <f t="shared" si="6"/>
        <v>0</v>
      </c>
      <c r="CM52" s="632">
        <f t="shared" si="8"/>
        <v>43.124900000000011</v>
      </c>
      <c r="CN52" s="632" t="s">
        <v>97</v>
      </c>
      <c r="CO52" s="632" t="s">
        <v>97</v>
      </c>
      <c r="CP52" s="632">
        <f>CB52++BN52+AZ52+AL52+X52</f>
        <v>55.449999999999996</v>
      </c>
      <c r="CQ52" s="632">
        <f t="shared" si="7"/>
        <v>0</v>
      </c>
      <c r="CR52" s="632" t="s">
        <v>97</v>
      </c>
      <c r="CS52" s="631" t="s">
        <v>97</v>
      </c>
      <c r="CT52" s="631" t="s">
        <v>97</v>
      </c>
      <c r="CU52" s="631" t="s">
        <v>97</v>
      </c>
      <c r="CV52" s="631" t="s">
        <v>97</v>
      </c>
      <c r="CW52" s="631" t="s">
        <v>97</v>
      </c>
      <c r="CX52" s="630" t="s">
        <v>97</v>
      </c>
      <c r="CY52" s="701" t="s">
        <v>97</v>
      </c>
      <c r="CZ52" s="700" t="s">
        <v>97</v>
      </c>
      <c r="DA52" s="699"/>
      <c r="DB52" s="699"/>
      <c r="DC52" s="699"/>
      <c r="DD52" s="699"/>
      <c r="DE52" s="699"/>
      <c r="DF52" s="699"/>
      <c r="DG52" s="699"/>
      <c r="DH52" s="699"/>
      <c r="DI52" s="699"/>
      <c r="DJ52" s="699"/>
    </row>
    <row r="53" spans="1:240" s="696" customFormat="1" ht="30">
      <c r="A53" s="685" t="s">
        <v>657</v>
      </c>
      <c r="B53" s="695" t="s">
        <v>857</v>
      </c>
      <c r="C53" s="217" t="s">
        <v>992</v>
      </c>
      <c r="D53" s="615">
        <v>3.8740000000000001</v>
      </c>
      <c r="E53" s="614" t="s">
        <v>97</v>
      </c>
      <c r="F53" s="615">
        <f>SUM(F55:F71)</f>
        <v>0</v>
      </c>
      <c r="G53" s="615">
        <v>0</v>
      </c>
      <c r="H53" s="683" t="s">
        <v>97</v>
      </c>
      <c r="I53" s="683" t="s">
        <v>97</v>
      </c>
      <c r="J53" s="615">
        <v>0</v>
      </c>
      <c r="K53" s="615">
        <v>0</v>
      </c>
      <c r="L53" s="683" t="s">
        <v>97</v>
      </c>
      <c r="M53" s="606" t="s">
        <v>97</v>
      </c>
      <c r="N53" s="606" t="s">
        <v>97</v>
      </c>
      <c r="O53" s="614" t="s">
        <v>97</v>
      </c>
      <c r="P53" s="614" t="s">
        <v>97</v>
      </c>
      <c r="Q53" s="606" t="s">
        <v>97</v>
      </c>
      <c r="R53" s="606" t="s">
        <v>97</v>
      </c>
      <c r="S53" s="614" t="s">
        <v>97</v>
      </c>
      <c r="T53" s="615">
        <f>SUM(T55:T71)</f>
        <v>0</v>
      </c>
      <c r="U53" s="615">
        <v>3.8740000000000001</v>
      </c>
      <c r="V53" s="683" t="s">
        <v>97</v>
      </c>
      <c r="W53" s="683" t="s">
        <v>97</v>
      </c>
      <c r="X53" s="615">
        <v>6.3</v>
      </c>
      <c r="Y53" s="615">
        <f>SUM(Y55:Y71)</f>
        <v>0</v>
      </c>
      <c r="Z53" s="683" t="s">
        <v>97</v>
      </c>
      <c r="AA53" s="606" t="s">
        <v>97</v>
      </c>
      <c r="AB53" s="606" t="s">
        <v>97</v>
      </c>
      <c r="AC53" s="614" t="s">
        <v>97</v>
      </c>
      <c r="AD53" s="614" t="s">
        <v>97</v>
      </c>
      <c r="AE53" s="606" t="s">
        <v>97</v>
      </c>
      <c r="AF53" s="606" t="s">
        <v>97</v>
      </c>
      <c r="AG53" s="614" t="s">
        <v>97</v>
      </c>
      <c r="AH53" s="615">
        <f>SUM(AH55:AH71)</f>
        <v>0</v>
      </c>
      <c r="AI53" s="615">
        <v>0</v>
      </c>
      <c r="AJ53" s="612">
        <v>0</v>
      </c>
      <c r="AK53" s="683" t="s">
        <v>97</v>
      </c>
      <c r="AL53" s="615">
        <v>0</v>
      </c>
      <c r="AM53" s="615">
        <f>SUM(AM55:AM71)</f>
        <v>0</v>
      </c>
      <c r="AN53" s="683" t="s">
        <v>97</v>
      </c>
      <c r="AO53" s="612" t="s">
        <v>97</v>
      </c>
      <c r="AP53" s="606" t="s">
        <v>97</v>
      </c>
      <c r="AQ53" s="614" t="s">
        <v>97</v>
      </c>
      <c r="AR53" s="614" t="s">
        <v>97</v>
      </c>
      <c r="AS53" s="606" t="s">
        <v>97</v>
      </c>
      <c r="AT53" s="606" t="s">
        <v>97</v>
      </c>
      <c r="AU53" s="606" t="s">
        <v>97</v>
      </c>
      <c r="AV53" s="615">
        <v>0</v>
      </c>
      <c r="AW53" s="612">
        <v>0</v>
      </c>
      <c r="AX53" s="880">
        <v>0</v>
      </c>
      <c r="AY53" s="694" t="s">
        <v>97</v>
      </c>
      <c r="AZ53" s="672">
        <v>0</v>
      </c>
      <c r="BA53" s="672">
        <f>SUM(BA55:BA71)</f>
        <v>0</v>
      </c>
      <c r="BB53" s="619" t="s">
        <v>97</v>
      </c>
      <c r="BC53" s="606" t="s">
        <v>97</v>
      </c>
      <c r="BD53" s="606" t="s">
        <v>97</v>
      </c>
      <c r="BE53" s="606" t="s">
        <v>97</v>
      </c>
      <c r="BF53" s="606" t="s">
        <v>97</v>
      </c>
      <c r="BG53" s="606" t="s">
        <v>97</v>
      </c>
      <c r="BH53" s="606" t="s">
        <v>97</v>
      </c>
      <c r="BI53" s="606" t="s">
        <v>97</v>
      </c>
      <c r="BJ53" s="615">
        <f>SUM(BJ55:BJ71)</f>
        <v>0</v>
      </c>
      <c r="BK53" s="612">
        <v>0</v>
      </c>
      <c r="BL53" s="612">
        <v>0</v>
      </c>
      <c r="BM53" s="683" t="s">
        <v>97</v>
      </c>
      <c r="BN53" s="612">
        <v>0</v>
      </c>
      <c r="BO53" s="615">
        <f>SUM(BO55:BO71)</f>
        <v>0</v>
      </c>
      <c r="BP53" s="606">
        <v>0</v>
      </c>
      <c r="BQ53" s="606" t="s">
        <v>97</v>
      </c>
      <c r="BR53" s="606" t="s">
        <v>97</v>
      </c>
      <c r="BS53" s="606" t="s">
        <v>97</v>
      </c>
      <c r="BT53" s="606" t="s">
        <v>97</v>
      </c>
      <c r="BU53" s="606" t="s">
        <v>97</v>
      </c>
      <c r="BV53" s="606" t="s">
        <v>97</v>
      </c>
      <c r="BW53" s="605" t="s">
        <v>97</v>
      </c>
      <c r="BX53" s="608">
        <v>0</v>
      </c>
      <c r="BY53" s="661">
        <v>0</v>
      </c>
      <c r="BZ53" s="612">
        <v>0</v>
      </c>
      <c r="CA53" s="614" t="s">
        <v>97</v>
      </c>
      <c r="CB53" s="682" t="s">
        <v>97</v>
      </c>
      <c r="CC53" s="612">
        <v>0</v>
      </c>
      <c r="CD53" s="682" t="s">
        <v>97</v>
      </c>
      <c r="CE53" s="606" t="s">
        <v>97</v>
      </c>
      <c r="CF53" s="606" t="s">
        <v>97</v>
      </c>
      <c r="CG53" s="606" t="s">
        <v>97</v>
      </c>
      <c r="CH53" s="606" t="s">
        <v>97</v>
      </c>
      <c r="CI53" s="606" t="s">
        <v>97</v>
      </c>
      <c r="CJ53" s="606" t="s">
        <v>97</v>
      </c>
      <c r="CK53" s="605" t="s">
        <v>97</v>
      </c>
      <c r="CL53" s="607">
        <f t="shared" si="6"/>
        <v>0</v>
      </c>
      <c r="CM53" s="607">
        <f t="shared" si="8"/>
        <v>3.8740000000000001</v>
      </c>
      <c r="CN53" s="607" t="s">
        <v>97</v>
      </c>
      <c r="CO53" s="607" t="s">
        <v>97</v>
      </c>
      <c r="CP53" s="607">
        <v>6.3</v>
      </c>
      <c r="CQ53" s="607">
        <f t="shared" si="7"/>
        <v>0</v>
      </c>
      <c r="CR53" s="607" t="s">
        <v>97</v>
      </c>
      <c r="CS53" s="606" t="s">
        <v>97</v>
      </c>
      <c r="CT53" s="606" t="s">
        <v>97</v>
      </c>
      <c r="CU53" s="606" t="s">
        <v>97</v>
      </c>
      <c r="CV53" s="606" t="s">
        <v>97</v>
      </c>
      <c r="CW53" s="606" t="s">
        <v>97</v>
      </c>
      <c r="CX53" s="605" t="s">
        <v>97</v>
      </c>
      <c r="CY53" s="689" t="s">
        <v>97</v>
      </c>
      <c r="CZ53" s="697" t="s">
        <v>97</v>
      </c>
      <c r="DA53" s="692"/>
      <c r="DB53" s="692"/>
      <c r="DC53" s="692"/>
      <c r="DD53" s="692"/>
      <c r="DE53" s="692"/>
      <c r="DF53" s="692"/>
      <c r="DG53" s="692"/>
      <c r="DH53" s="692"/>
      <c r="DI53" s="692"/>
      <c r="DJ53" s="692"/>
      <c r="DK53" s="691"/>
      <c r="DL53" s="691"/>
    </row>
    <row r="54" spans="1:240" s="691" customFormat="1" ht="30">
      <c r="A54" s="685" t="s">
        <v>658</v>
      </c>
      <c r="B54" s="695" t="s">
        <v>857</v>
      </c>
      <c r="C54" s="217" t="s">
        <v>993</v>
      </c>
      <c r="D54" s="615">
        <v>0.77390000000000003</v>
      </c>
      <c r="E54" s="614" t="s">
        <v>97</v>
      </c>
      <c r="F54" s="615">
        <f>SUM(F56:F71)</f>
        <v>0</v>
      </c>
      <c r="G54" s="615">
        <v>0</v>
      </c>
      <c r="H54" s="683" t="s">
        <v>97</v>
      </c>
      <c r="I54" s="683" t="s">
        <v>97</v>
      </c>
      <c r="J54" s="615">
        <v>0</v>
      </c>
      <c r="K54" s="615">
        <v>0</v>
      </c>
      <c r="L54" s="683" t="s">
        <v>97</v>
      </c>
      <c r="M54" s="606" t="s">
        <v>97</v>
      </c>
      <c r="N54" s="606" t="s">
        <v>97</v>
      </c>
      <c r="O54" s="614" t="s">
        <v>97</v>
      </c>
      <c r="P54" s="614" t="s">
        <v>97</v>
      </c>
      <c r="Q54" s="606" t="s">
        <v>97</v>
      </c>
      <c r="R54" s="606" t="s">
        <v>97</v>
      </c>
      <c r="S54" s="614" t="s">
        <v>97</v>
      </c>
      <c r="T54" s="615">
        <f>SUM(T56:T71)</f>
        <v>0</v>
      </c>
      <c r="U54" s="615">
        <v>0.77390000000000003</v>
      </c>
      <c r="V54" s="683" t="s">
        <v>97</v>
      </c>
      <c r="W54" s="683" t="s">
        <v>97</v>
      </c>
      <c r="X54" s="615">
        <v>0</v>
      </c>
      <c r="Y54" s="615">
        <f>SUM(Y56:Y71)</f>
        <v>0</v>
      </c>
      <c r="Z54" s="683" t="s">
        <v>97</v>
      </c>
      <c r="AA54" s="606" t="s">
        <v>97</v>
      </c>
      <c r="AB54" s="606" t="s">
        <v>97</v>
      </c>
      <c r="AC54" s="614" t="s">
        <v>97</v>
      </c>
      <c r="AD54" s="614" t="s">
        <v>97</v>
      </c>
      <c r="AE54" s="606" t="s">
        <v>97</v>
      </c>
      <c r="AF54" s="606" t="s">
        <v>97</v>
      </c>
      <c r="AG54" s="614" t="s">
        <v>97</v>
      </c>
      <c r="AH54" s="615">
        <v>0</v>
      </c>
      <c r="AI54" s="615">
        <v>0</v>
      </c>
      <c r="AJ54" s="612">
        <v>0</v>
      </c>
      <c r="AK54" s="683" t="s">
        <v>97</v>
      </c>
      <c r="AL54" s="615">
        <v>0</v>
      </c>
      <c r="AM54" s="615">
        <f>SUM(AM56:AM71)</f>
        <v>0</v>
      </c>
      <c r="AN54" s="683" t="s">
        <v>97</v>
      </c>
      <c r="AO54" s="612" t="s">
        <v>97</v>
      </c>
      <c r="AP54" s="606" t="s">
        <v>97</v>
      </c>
      <c r="AQ54" s="614" t="s">
        <v>97</v>
      </c>
      <c r="AR54" s="614" t="s">
        <v>97</v>
      </c>
      <c r="AS54" s="606" t="s">
        <v>97</v>
      </c>
      <c r="AT54" s="606" t="s">
        <v>97</v>
      </c>
      <c r="AU54" s="606" t="s">
        <v>97</v>
      </c>
      <c r="AV54" s="615">
        <v>0</v>
      </c>
      <c r="AW54" s="612">
        <v>0</v>
      </c>
      <c r="AX54" s="880">
        <v>0</v>
      </c>
      <c r="AY54" s="694" t="s">
        <v>97</v>
      </c>
      <c r="AZ54" s="672">
        <v>0</v>
      </c>
      <c r="BA54" s="672">
        <f>SUM(BA56:BA71)</f>
        <v>0</v>
      </c>
      <c r="BB54" s="619" t="s">
        <v>97</v>
      </c>
      <c r="BC54" s="606" t="s">
        <v>97</v>
      </c>
      <c r="BD54" s="606" t="s">
        <v>97</v>
      </c>
      <c r="BE54" s="606" t="s">
        <v>97</v>
      </c>
      <c r="BF54" s="606" t="s">
        <v>97</v>
      </c>
      <c r="BG54" s="606" t="s">
        <v>97</v>
      </c>
      <c r="BH54" s="606" t="s">
        <v>97</v>
      </c>
      <c r="BI54" s="606" t="s">
        <v>97</v>
      </c>
      <c r="BJ54" s="615">
        <v>0</v>
      </c>
      <c r="BK54" s="612">
        <v>0</v>
      </c>
      <c r="BL54" s="612">
        <v>0</v>
      </c>
      <c r="BM54" s="683" t="s">
        <v>97</v>
      </c>
      <c r="BN54" s="612">
        <v>0</v>
      </c>
      <c r="BO54" s="615">
        <f>SUM(BO56:BO71)</f>
        <v>0</v>
      </c>
      <c r="BP54" s="606">
        <v>0</v>
      </c>
      <c r="BQ54" s="606" t="s">
        <v>97</v>
      </c>
      <c r="BR54" s="606" t="s">
        <v>97</v>
      </c>
      <c r="BS54" s="606" t="s">
        <v>97</v>
      </c>
      <c r="BT54" s="606" t="s">
        <v>97</v>
      </c>
      <c r="BU54" s="606" t="s">
        <v>97</v>
      </c>
      <c r="BV54" s="606" t="s">
        <v>97</v>
      </c>
      <c r="BW54" s="605" t="s">
        <v>97</v>
      </c>
      <c r="BX54" s="608">
        <v>0</v>
      </c>
      <c r="BY54" s="661">
        <v>0</v>
      </c>
      <c r="BZ54" s="612">
        <v>0</v>
      </c>
      <c r="CA54" s="614" t="s">
        <v>97</v>
      </c>
      <c r="CB54" s="682" t="s">
        <v>97</v>
      </c>
      <c r="CC54" s="612">
        <v>0</v>
      </c>
      <c r="CD54" s="682" t="s">
        <v>97</v>
      </c>
      <c r="CE54" s="606" t="s">
        <v>97</v>
      </c>
      <c r="CF54" s="606" t="s">
        <v>97</v>
      </c>
      <c r="CG54" s="606" t="s">
        <v>97</v>
      </c>
      <c r="CH54" s="606" t="s">
        <v>97</v>
      </c>
      <c r="CI54" s="606" t="s">
        <v>97</v>
      </c>
      <c r="CJ54" s="606" t="s">
        <v>97</v>
      </c>
      <c r="CK54" s="605" t="s">
        <v>97</v>
      </c>
      <c r="CL54" s="607">
        <f t="shared" si="6"/>
        <v>0</v>
      </c>
      <c r="CM54" s="607">
        <f t="shared" si="8"/>
        <v>0.77390000000000003</v>
      </c>
      <c r="CN54" s="607" t="s">
        <v>97</v>
      </c>
      <c r="CO54" s="607" t="s">
        <v>97</v>
      </c>
      <c r="CP54" s="607">
        <v>0</v>
      </c>
      <c r="CQ54" s="607">
        <f t="shared" si="7"/>
        <v>0</v>
      </c>
      <c r="CR54" s="607" t="s">
        <v>97</v>
      </c>
      <c r="CS54" s="606" t="s">
        <v>97</v>
      </c>
      <c r="CT54" s="606" t="s">
        <v>97</v>
      </c>
      <c r="CU54" s="606" t="s">
        <v>97</v>
      </c>
      <c r="CV54" s="606" t="s">
        <v>97</v>
      </c>
      <c r="CW54" s="606" t="s">
        <v>97</v>
      </c>
      <c r="CX54" s="605" t="s">
        <v>97</v>
      </c>
      <c r="CY54" s="689" t="s">
        <v>97</v>
      </c>
      <c r="CZ54" s="693" t="s">
        <v>97</v>
      </c>
      <c r="DA54" s="692"/>
      <c r="DB54" s="692"/>
      <c r="DC54" s="692"/>
      <c r="DD54" s="692"/>
      <c r="DE54" s="692"/>
      <c r="DF54" s="692"/>
      <c r="DG54" s="692"/>
      <c r="DH54" s="692"/>
      <c r="DI54" s="692"/>
      <c r="DJ54" s="692"/>
    </row>
    <row r="55" spans="1:240" s="276" customFormat="1" ht="30">
      <c r="A55" s="685" t="s">
        <v>659</v>
      </c>
      <c r="B55" s="684" t="s">
        <v>858</v>
      </c>
      <c r="C55" s="217" t="s">
        <v>994</v>
      </c>
      <c r="D55" s="615">
        <v>3.524</v>
      </c>
      <c r="E55" s="614" t="s">
        <v>97</v>
      </c>
      <c r="F55" s="615">
        <f t="shared" ref="F55:F101" si="20">SUM(F64:F72)</f>
        <v>0</v>
      </c>
      <c r="G55" s="615">
        <v>0</v>
      </c>
      <c r="H55" s="683" t="s">
        <v>97</v>
      </c>
      <c r="I55" s="683" t="s">
        <v>97</v>
      </c>
      <c r="J55" s="606">
        <v>0</v>
      </c>
      <c r="K55" s="606">
        <v>0</v>
      </c>
      <c r="L55" s="683" t="s">
        <v>97</v>
      </c>
      <c r="M55" s="606" t="s">
        <v>97</v>
      </c>
      <c r="N55" s="606" t="s">
        <v>97</v>
      </c>
      <c r="O55" s="614" t="s">
        <v>97</v>
      </c>
      <c r="P55" s="614" t="s">
        <v>97</v>
      </c>
      <c r="Q55" s="606" t="s">
        <v>97</v>
      </c>
      <c r="R55" s="606" t="s">
        <v>97</v>
      </c>
      <c r="S55" s="614" t="s">
        <v>97</v>
      </c>
      <c r="T55" s="615">
        <f t="shared" ref="T55:T63" si="21">SUM(T64:T72)</f>
        <v>0</v>
      </c>
      <c r="U55" s="615">
        <v>3.524</v>
      </c>
      <c r="V55" s="614" t="s">
        <v>97</v>
      </c>
      <c r="W55" s="614" t="s">
        <v>97</v>
      </c>
      <c r="X55" s="612">
        <v>5.7</v>
      </c>
      <c r="Y55" s="612">
        <v>0</v>
      </c>
      <c r="Z55" s="614" t="s">
        <v>97</v>
      </c>
      <c r="AA55" s="606" t="s">
        <v>97</v>
      </c>
      <c r="AB55" s="606" t="s">
        <v>97</v>
      </c>
      <c r="AC55" s="614" t="s">
        <v>97</v>
      </c>
      <c r="AD55" s="614" t="s">
        <v>97</v>
      </c>
      <c r="AE55" s="606" t="s">
        <v>97</v>
      </c>
      <c r="AF55" s="606" t="s">
        <v>97</v>
      </c>
      <c r="AG55" s="614" t="s">
        <v>97</v>
      </c>
      <c r="AH55" s="612">
        <v>0</v>
      </c>
      <c r="AI55" s="612">
        <v>0</v>
      </c>
      <c r="AJ55" s="612">
        <v>0</v>
      </c>
      <c r="AK55" s="614" t="s">
        <v>97</v>
      </c>
      <c r="AL55" s="612">
        <v>0</v>
      </c>
      <c r="AM55" s="612">
        <v>0</v>
      </c>
      <c r="AN55" s="614" t="s">
        <v>97</v>
      </c>
      <c r="AO55" s="612" t="s">
        <v>97</v>
      </c>
      <c r="AP55" s="606" t="s">
        <v>97</v>
      </c>
      <c r="AQ55" s="614" t="s">
        <v>97</v>
      </c>
      <c r="AR55" s="614" t="s">
        <v>97</v>
      </c>
      <c r="AS55" s="606" t="s">
        <v>97</v>
      </c>
      <c r="AT55" s="606" t="s">
        <v>97</v>
      </c>
      <c r="AU55" s="606" t="s">
        <v>97</v>
      </c>
      <c r="AV55" s="606">
        <v>0</v>
      </c>
      <c r="AW55" s="612">
        <v>0</v>
      </c>
      <c r="AX55" s="881">
        <v>0</v>
      </c>
      <c r="AY55" s="614" t="s">
        <v>97</v>
      </c>
      <c r="AZ55" s="612">
        <v>0</v>
      </c>
      <c r="BA55" s="612">
        <v>0</v>
      </c>
      <c r="BB55" s="619" t="s">
        <v>97</v>
      </c>
      <c r="BC55" s="606" t="s">
        <v>97</v>
      </c>
      <c r="BD55" s="606" t="s">
        <v>97</v>
      </c>
      <c r="BE55" s="606" t="s">
        <v>97</v>
      </c>
      <c r="BF55" s="606" t="s">
        <v>97</v>
      </c>
      <c r="BG55" s="606" t="s">
        <v>97</v>
      </c>
      <c r="BH55" s="606" t="s">
        <v>97</v>
      </c>
      <c r="BI55" s="606" t="s">
        <v>97</v>
      </c>
      <c r="BJ55" s="606">
        <v>0</v>
      </c>
      <c r="BK55" s="612">
        <v>0</v>
      </c>
      <c r="BL55" s="612">
        <v>0</v>
      </c>
      <c r="BM55" s="619" t="s">
        <v>97</v>
      </c>
      <c r="BN55" s="612">
        <v>0</v>
      </c>
      <c r="BO55" s="606">
        <v>0</v>
      </c>
      <c r="BP55" s="606">
        <v>0</v>
      </c>
      <c r="BQ55" s="606" t="s">
        <v>97</v>
      </c>
      <c r="BR55" s="606" t="s">
        <v>97</v>
      </c>
      <c r="BS55" s="606" t="s">
        <v>97</v>
      </c>
      <c r="BT55" s="606" t="s">
        <v>97</v>
      </c>
      <c r="BU55" s="606" t="s">
        <v>97</v>
      </c>
      <c r="BV55" s="606" t="s">
        <v>97</v>
      </c>
      <c r="BW55" s="605" t="s">
        <v>97</v>
      </c>
      <c r="BX55" s="608">
        <v>0</v>
      </c>
      <c r="BY55" s="661">
        <v>0</v>
      </c>
      <c r="BZ55" s="612">
        <v>0</v>
      </c>
      <c r="CA55" s="614" t="s">
        <v>97</v>
      </c>
      <c r="CB55" s="682" t="s">
        <v>97</v>
      </c>
      <c r="CC55" s="612">
        <v>0</v>
      </c>
      <c r="CD55" s="682" t="s">
        <v>97</v>
      </c>
      <c r="CE55" s="606" t="s">
        <v>97</v>
      </c>
      <c r="CF55" s="606" t="s">
        <v>97</v>
      </c>
      <c r="CG55" s="606" t="s">
        <v>97</v>
      </c>
      <c r="CH55" s="606" t="s">
        <v>97</v>
      </c>
      <c r="CI55" s="606" t="s">
        <v>97</v>
      </c>
      <c r="CJ55" s="606" t="s">
        <v>97</v>
      </c>
      <c r="CK55" s="605" t="s">
        <v>97</v>
      </c>
      <c r="CL55" s="607">
        <f t="shared" ref="CL55:CL86" si="22">T55+AH55+AV55+BJ55+BX55</f>
        <v>0</v>
      </c>
      <c r="CM55" s="607">
        <f t="shared" si="8"/>
        <v>3.524</v>
      </c>
      <c r="CN55" s="607" t="s">
        <v>97</v>
      </c>
      <c r="CO55" s="607" t="s">
        <v>97</v>
      </c>
      <c r="CP55" s="607">
        <v>5.7</v>
      </c>
      <c r="CQ55" s="607">
        <f t="shared" si="7"/>
        <v>0</v>
      </c>
      <c r="CR55" s="607" t="s">
        <v>97</v>
      </c>
      <c r="CS55" s="606" t="s">
        <v>97</v>
      </c>
      <c r="CT55" s="606" t="s">
        <v>97</v>
      </c>
      <c r="CU55" s="606" t="s">
        <v>97</v>
      </c>
      <c r="CV55" s="606" t="s">
        <v>97</v>
      </c>
      <c r="CW55" s="606" t="s">
        <v>97</v>
      </c>
      <c r="CX55" s="605" t="s">
        <v>97</v>
      </c>
      <c r="CY55" s="689" t="s">
        <v>97</v>
      </c>
      <c r="CZ55" s="688" t="s">
        <v>97</v>
      </c>
      <c r="DA55" s="274"/>
      <c r="DB55" s="274"/>
      <c r="DC55" s="274"/>
      <c r="DD55" s="274"/>
      <c r="DE55" s="274"/>
      <c r="DF55" s="274"/>
      <c r="DG55" s="274"/>
      <c r="DH55" s="274"/>
      <c r="DI55" s="274"/>
      <c r="DJ55" s="274"/>
    </row>
    <row r="56" spans="1:240" s="276" customFormat="1" ht="30">
      <c r="A56" s="685" t="s">
        <v>660</v>
      </c>
      <c r="B56" s="684" t="s">
        <v>858</v>
      </c>
      <c r="C56" s="217" t="s">
        <v>995</v>
      </c>
      <c r="D56" s="690">
        <v>0.64829999999999999</v>
      </c>
      <c r="E56" s="614" t="s">
        <v>97</v>
      </c>
      <c r="F56" s="615">
        <f t="shared" si="20"/>
        <v>0</v>
      </c>
      <c r="G56" s="615">
        <v>0</v>
      </c>
      <c r="H56" s="683" t="s">
        <v>97</v>
      </c>
      <c r="I56" s="683" t="s">
        <v>97</v>
      </c>
      <c r="J56" s="606">
        <v>0</v>
      </c>
      <c r="K56" s="606">
        <v>0</v>
      </c>
      <c r="L56" s="683" t="s">
        <v>97</v>
      </c>
      <c r="M56" s="606" t="s">
        <v>97</v>
      </c>
      <c r="N56" s="606" t="s">
        <v>97</v>
      </c>
      <c r="O56" s="614" t="s">
        <v>97</v>
      </c>
      <c r="P56" s="614" t="s">
        <v>97</v>
      </c>
      <c r="Q56" s="606" t="s">
        <v>97</v>
      </c>
      <c r="R56" s="606" t="s">
        <v>97</v>
      </c>
      <c r="S56" s="614" t="s">
        <v>97</v>
      </c>
      <c r="T56" s="615">
        <f t="shared" si="21"/>
        <v>0</v>
      </c>
      <c r="U56" s="690">
        <v>0.64829999999999999</v>
      </c>
      <c r="V56" s="614" t="s">
        <v>97</v>
      </c>
      <c r="W56" s="614" t="s">
        <v>97</v>
      </c>
      <c r="X56" s="612">
        <v>0</v>
      </c>
      <c r="Y56" s="612">
        <v>0</v>
      </c>
      <c r="Z56" s="614" t="s">
        <v>97</v>
      </c>
      <c r="AA56" s="606" t="s">
        <v>97</v>
      </c>
      <c r="AB56" s="606" t="s">
        <v>97</v>
      </c>
      <c r="AC56" s="614" t="s">
        <v>97</v>
      </c>
      <c r="AD56" s="614" t="s">
        <v>97</v>
      </c>
      <c r="AE56" s="606" t="s">
        <v>97</v>
      </c>
      <c r="AF56" s="606" t="s">
        <v>97</v>
      </c>
      <c r="AG56" s="614" t="s">
        <v>97</v>
      </c>
      <c r="AH56" s="612">
        <v>0</v>
      </c>
      <c r="AI56" s="612">
        <v>0</v>
      </c>
      <c r="AJ56" s="612">
        <v>0</v>
      </c>
      <c r="AK56" s="614" t="s">
        <v>97</v>
      </c>
      <c r="AL56" s="612">
        <v>0</v>
      </c>
      <c r="AM56" s="612">
        <v>0</v>
      </c>
      <c r="AN56" s="614" t="s">
        <v>97</v>
      </c>
      <c r="AO56" s="612" t="s">
        <v>97</v>
      </c>
      <c r="AP56" s="606" t="s">
        <v>97</v>
      </c>
      <c r="AQ56" s="614" t="s">
        <v>97</v>
      </c>
      <c r="AR56" s="614" t="s">
        <v>97</v>
      </c>
      <c r="AS56" s="606" t="s">
        <v>97</v>
      </c>
      <c r="AT56" s="606" t="s">
        <v>97</v>
      </c>
      <c r="AU56" s="606" t="s">
        <v>97</v>
      </c>
      <c r="AV56" s="606">
        <v>0</v>
      </c>
      <c r="AW56" s="612">
        <v>0</v>
      </c>
      <c r="AX56" s="881">
        <v>0</v>
      </c>
      <c r="AY56" s="614" t="s">
        <v>97</v>
      </c>
      <c r="AZ56" s="612">
        <v>0</v>
      </c>
      <c r="BA56" s="612">
        <v>0</v>
      </c>
      <c r="BB56" s="619" t="s">
        <v>97</v>
      </c>
      <c r="BC56" s="606" t="s">
        <v>97</v>
      </c>
      <c r="BD56" s="606" t="s">
        <v>97</v>
      </c>
      <c r="BE56" s="606" t="s">
        <v>97</v>
      </c>
      <c r="BF56" s="606" t="s">
        <v>97</v>
      </c>
      <c r="BG56" s="606" t="s">
        <v>97</v>
      </c>
      <c r="BH56" s="606" t="s">
        <v>97</v>
      </c>
      <c r="BI56" s="606" t="s">
        <v>97</v>
      </c>
      <c r="BJ56" s="606">
        <v>0</v>
      </c>
      <c r="BK56" s="612">
        <v>0</v>
      </c>
      <c r="BL56" s="612">
        <v>0</v>
      </c>
      <c r="BM56" s="619" t="s">
        <v>97</v>
      </c>
      <c r="BN56" s="612">
        <v>0</v>
      </c>
      <c r="BO56" s="606">
        <v>0</v>
      </c>
      <c r="BP56" s="606">
        <v>0</v>
      </c>
      <c r="BQ56" s="606" t="s">
        <v>97</v>
      </c>
      <c r="BR56" s="606" t="s">
        <v>97</v>
      </c>
      <c r="BS56" s="606" t="s">
        <v>97</v>
      </c>
      <c r="BT56" s="606" t="s">
        <v>97</v>
      </c>
      <c r="BU56" s="606" t="s">
        <v>97</v>
      </c>
      <c r="BV56" s="606" t="s">
        <v>97</v>
      </c>
      <c r="BW56" s="605" t="s">
        <v>97</v>
      </c>
      <c r="BX56" s="608">
        <v>0</v>
      </c>
      <c r="BY56" s="661">
        <v>0</v>
      </c>
      <c r="BZ56" s="612">
        <v>0</v>
      </c>
      <c r="CA56" s="614" t="s">
        <v>97</v>
      </c>
      <c r="CB56" s="682" t="s">
        <v>97</v>
      </c>
      <c r="CC56" s="612">
        <v>0</v>
      </c>
      <c r="CD56" s="682" t="s">
        <v>97</v>
      </c>
      <c r="CE56" s="606" t="s">
        <v>97</v>
      </c>
      <c r="CF56" s="606" t="s">
        <v>97</v>
      </c>
      <c r="CG56" s="606" t="s">
        <v>97</v>
      </c>
      <c r="CH56" s="606" t="s">
        <v>97</v>
      </c>
      <c r="CI56" s="606" t="s">
        <v>97</v>
      </c>
      <c r="CJ56" s="606" t="s">
        <v>97</v>
      </c>
      <c r="CK56" s="605" t="s">
        <v>97</v>
      </c>
      <c r="CL56" s="607">
        <f t="shared" si="22"/>
        <v>0</v>
      </c>
      <c r="CM56" s="607">
        <f t="shared" ref="CM56:CM87" si="23">U56+AI56+AW56+BK56+BY56</f>
        <v>0.64829999999999999</v>
      </c>
      <c r="CN56" s="607" t="s">
        <v>97</v>
      </c>
      <c r="CO56" s="607" t="s">
        <v>97</v>
      </c>
      <c r="CP56" s="607" t="s">
        <v>97</v>
      </c>
      <c r="CQ56" s="607">
        <f t="shared" ref="CQ56:CQ87" si="24">Y56+AM56+BA56+BO56+CC56</f>
        <v>0</v>
      </c>
      <c r="CR56" s="607" t="s">
        <v>97</v>
      </c>
      <c r="CS56" s="606" t="s">
        <v>97</v>
      </c>
      <c r="CT56" s="606" t="s">
        <v>97</v>
      </c>
      <c r="CU56" s="606" t="s">
        <v>97</v>
      </c>
      <c r="CV56" s="606" t="s">
        <v>97</v>
      </c>
      <c r="CW56" s="606" t="s">
        <v>97</v>
      </c>
      <c r="CX56" s="605" t="s">
        <v>97</v>
      </c>
      <c r="CY56" s="689" t="s">
        <v>97</v>
      </c>
      <c r="CZ56" s="688" t="s">
        <v>97</v>
      </c>
      <c r="DA56" s="274"/>
      <c r="DB56" s="274"/>
      <c r="DC56" s="274"/>
      <c r="DD56" s="274"/>
      <c r="DE56" s="274"/>
      <c r="DF56" s="274"/>
      <c r="DG56" s="274"/>
      <c r="DH56" s="274"/>
      <c r="DI56" s="274"/>
      <c r="DJ56" s="274"/>
    </row>
    <row r="57" spans="1:240" s="276" customFormat="1" ht="30">
      <c r="A57" s="685" t="s">
        <v>661</v>
      </c>
      <c r="B57" s="684" t="s">
        <v>859</v>
      </c>
      <c r="C57" s="217" t="s">
        <v>1003</v>
      </c>
      <c r="D57" s="683">
        <v>5.1580000000000004</v>
      </c>
      <c r="E57" s="614" t="s">
        <v>97</v>
      </c>
      <c r="F57" s="615">
        <f t="shared" si="20"/>
        <v>0</v>
      </c>
      <c r="G57" s="615">
        <v>0</v>
      </c>
      <c r="H57" s="683" t="s">
        <v>97</v>
      </c>
      <c r="I57" s="683" t="s">
        <v>97</v>
      </c>
      <c r="J57" s="606">
        <v>0</v>
      </c>
      <c r="K57" s="606">
        <v>0</v>
      </c>
      <c r="L57" s="683" t="s">
        <v>97</v>
      </c>
      <c r="M57" s="606" t="s">
        <v>97</v>
      </c>
      <c r="N57" s="606" t="s">
        <v>97</v>
      </c>
      <c r="O57" s="614" t="s">
        <v>97</v>
      </c>
      <c r="P57" s="614" t="s">
        <v>97</v>
      </c>
      <c r="Q57" s="606" t="s">
        <v>97</v>
      </c>
      <c r="R57" s="606" t="s">
        <v>97</v>
      </c>
      <c r="S57" s="614" t="s">
        <v>97</v>
      </c>
      <c r="T57" s="615">
        <f t="shared" si="21"/>
        <v>0</v>
      </c>
      <c r="U57" s="615">
        <v>0</v>
      </c>
      <c r="V57" s="614" t="s">
        <v>97</v>
      </c>
      <c r="W57" s="614" t="s">
        <v>97</v>
      </c>
      <c r="X57" s="612">
        <v>0</v>
      </c>
      <c r="Y57" s="612">
        <v>0</v>
      </c>
      <c r="Z57" s="614" t="s">
        <v>97</v>
      </c>
      <c r="AA57" s="606" t="s">
        <v>97</v>
      </c>
      <c r="AB57" s="606" t="s">
        <v>97</v>
      </c>
      <c r="AC57" s="614" t="s">
        <v>97</v>
      </c>
      <c r="AD57" s="614" t="s">
        <v>97</v>
      </c>
      <c r="AE57" s="606" t="s">
        <v>97</v>
      </c>
      <c r="AF57" s="606" t="s">
        <v>97</v>
      </c>
      <c r="AG57" s="614" t="s">
        <v>97</v>
      </c>
      <c r="AH57" s="612">
        <v>0</v>
      </c>
      <c r="AI57" s="612">
        <v>5.1580000000000004</v>
      </c>
      <c r="AJ57" s="612">
        <v>0</v>
      </c>
      <c r="AK57" s="614" t="s">
        <v>97</v>
      </c>
      <c r="AL57" s="612">
        <v>8.15</v>
      </c>
      <c r="AM57" s="612">
        <v>0</v>
      </c>
      <c r="AN57" s="614" t="s">
        <v>97</v>
      </c>
      <c r="AO57" s="612" t="s">
        <v>97</v>
      </c>
      <c r="AP57" s="606" t="s">
        <v>97</v>
      </c>
      <c r="AQ57" s="614" t="s">
        <v>97</v>
      </c>
      <c r="AR57" s="614" t="s">
        <v>97</v>
      </c>
      <c r="AS57" s="606" t="s">
        <v>97</v>
      </c>
      <c r="AT57" s="606" t="s">
        <v>97</v>
      </c>
      <c r="AU57" s="606" t="s">
        <v>97</v>
      </c>
      <c r="AV57" s="606">
        <v>0</v>
      </c>
      <c r="AW57" s="612">
        <v>0</v>
      </c>
      <c r="AX57" s="881">
        <v>0</v>
      </c>
      <c r="AY57" s="614" t="s">
        <v>97</v>
      </c>
      <c r="AZ57" s="612">
        <v>0</v>
      </c>
      <c r="BA57" s="612">
        <v>0</v>
      </c>
      <c r="BB57" s="619" t="s">
        <v>97</v>
      </c>
      <c r="BC57" s="606" t="s">
        <v>97</v>
      </c>
      <c r="BD57" s="606" t="s">
        <v>97</v>
      </c>
      <c r="BE57" s="606" t="s">
        <v>97</v>
      </c>
      <c r="BF57" s="606" t="s">
        <v>97</v>
      </c>
      <c r="BG57" s="606" t="s">
        <v>97</v>
      </c>
      <c r="BH57" s="606" t="s">
        <v>97</v>
      </c>
      <c r="BI57" s="606" t="s">
        <v>97</v>
      </c>
      <c r="BJ57" s="606">
        <v>0</v>
      </c>
      <c r="BK57" s="612">
        <v>0</v>
      </c>
      <c r="BL57" s="612">
        <v>0</v>
      </c>
      <c r="BM57" s="619" t="s">
        <v>97</v>
      </c>
      <c r="BN57" s="612">
        <v>0</v>
      </c>
      <c r="BO57" s="606">
        <v>0</v>
      </c>
      <c r="BP57" s="606">
        <v>0</v>
      </c>
      <c r="BQ57" s="606" t="s">
        <v>97</v>
      </c>
      <c r="BR57" s="606" t="s">
        <v>97</v>
      </c>
      <c r="BS57" s="606" t="s">
        <v>97</v>
      </c>
      <c r="BT57" s="606" t="s">
        <v>97</v>
      </c>
      <c r="BU57" s="606" t="s">
        <v>97</v>
      </c>
      <c r="BV57" s="606" t="s">
        <v>97</v>
      </c>
      <c r="BW57" s="605" t="s">
        <v>97</v>
      </c>
      <c r="BX57" s="608">
        <v>0</v>
      </c>
      <c r="BY57" s="661">
        <v>0</v>
      </c>
      <c r="BZ57" s="612">
        <v>0</v>
      </c>
      <c r="CA57" s="614" t="s">
        <v>97</v>
      </c>
      <c r="CB57" s="682" t="s">
        <v>97</v>
      </c>
      <c r="CC57" s="612">
        <v>0</v>
      </c>
      <c r="CD57" s="682" t="s">
        <v>97</v>
      </c>
      <c r="CE57" s="606" t="s">
        <v>97</v>
      </c>
      <c r="CF57" s="606" t="s">
        <v>97</v>
      </c>
      <c r="CG57" s="606" t="s">
        <v>97</v>
      </c>
      <c r="CH57" s="606" t="s">
        <v>97</v>
      </c>
      <c r="CI57" s="606" t="s">
        <v>97</v>
      </c>
      <c r="CJ57" s="606" t="s">
        <v>97</v>
      </c>
      <c r="CK57" s="605" t="s">
        <v>97</v>
      </c>
      <c r="CL57" s="607">
        <f t="shared" si="22"/>
        <v>0</v>
      </c>
      <c r="CM57" s="607">
        <f t="shared" si="23"/>
        <v>5.1580000000000004</v>
      </c>
      <c r="CN57" s="607" t="s">
        <v>97</v>
      </c>
      <c r="CO57" s="607" t="s">
        <v>97</v>
      </c>
      <c r="CP57" s="607">
        <v>8.15</v>
      </c>
      <c r="CQ57" s="607">
        <f t="shared" si="24"/>
        <v>0</v>
      </c>
      <c r="CR57" s="607" t="s">
        <v>97</v>
      </c>
      <c r="CS57" s="606" t="s">
        <v>97</v>
      </c>
      <c r="CT57" s="606" t="s">
        <v>97</v>
      </c>
      <c r="CU57" s="606" t="s">
        <v>97</v>
      </c>
      <c r="CV57" s="606" t="s">
        <v>97</v>
      </c>
      <c r="CW57" s="606" t="s">
        <v>97</v>
      </c>
      <c r="CX57" s="606" t="s">
        <v>97</v>
      </c>
      <c r="CY57" s="687" t="s">
        <v>97</v>
      </c>
      <c r="CZ57" s="681" t="s">
        <v>97</v>
      </c>
      <c r="DA57" s="274"/>
      <c r="DB57" s="274"/>
      <c r="DC57" s="274"/>
      <c r="DD57" s="274"/>
      <c r="DE57" s="274"/>
      <c r="DF57" s="274"/>
      <c r="DG57" s="274"/>
      <c r="DH57" s="274"/>
      <c r="DI57" s="274"/>
      <c r="DJ57" s="274"/>
    </row>
    <row r="58" spans="1:240" s="276" customFormat="1" ht="30">
      <c r="A58" s="685" t="s">
        <v>662</v>
      </c>
      <c r="B58" s="684" t="s">
        <v>859</v>
      </c>
      <c r="C58" s="217" t="s">
        <v>1004</v>
      </c>
      <c r="D58" s="615">
        <v>0.91900000000000004</v>
      </c>
      <c r="E58" s="614" t="s">
        <v>97</v>
      </c>
      <c r="F58" s="615">
        <f t="shared" si="20"/>
        <v>0</v>
      </c>
      <c r="G58" s="615">
        <v>0</v>
      </c>
      <c r="H58" s="683" t="s">
        <v>97</v>
      </c>
      <c r="I58" s="683" t="s">
        <v>97</v>
      </c>
      <c r="J58" s="606">
        <v>0</v>
      </c>
      <c r="K58" s="606">
        <v>0</v>
      </c>
      <c r="L58" s="683" t="s">
        <v>97</v>
      </c>
      <c r="M58" s="606" t="s">
        <v>97</v>
      </c>
      <c r="N58" s="606" t="s">
        <v>97</v>
      </c>
      <c r="O58" s="614" t="s">
        <v>97</v>
      </c>
      <c r="P58" s="614" t="s">
        <v>97</v>
      </c>
      <c r="Q58" s="606" t="s">
        <v>97</v>
      </c>
      <c r="R58" s="606" t="s">
        <v>97</v>
      </c>
      <c r="S58" s="614" t="s">
        <v>97</v>
      </c>
      <c r="T58" s="615">
        <f t="shared" si="21"/>
        <v>0</v>
      </c>
      <c r="U58" s="615">
        <v>0</v>
      </c>
      <c r="V58" s="614" t="s">
        <v>97</v>
      </c>
      <c r="W58" s="614" t="s">
        <v>97</v>
      </c>
      <c r="X58" s="612">
        <v>0</v>
      </c>
      <c r="Y58" s="612">
        <v>0</v>
      </c>
      <c r="Z58" s="614" t="s">
        <v>97</v>
      </c>
      <c r="AA58" s="606" t="s">
        <v>97</v>
      </c>
      <c r="AB58" s="606" t="s">
        <v>97</v>
      </c>
      <c r="AC58" s="614" t="s">
        <v>97</v>
      </c>
      <c r="AD58" s="614" t="s">
        <v>97</v>
      </c>
      <c r="AE58" s="606" t="s">
        <v>97</v>
      </c>
      <c r="AF58" s="606" t="s">
        <v>97</v>
      </c>
      <c r="AG58" s="614" t="s">
        <v>97</v>
      </c>
      <c r="AH58" s="612">
        <v>0</v>
      </c>
      <c r="AI58" s="612">
        <v>0.91849999999999998</v>
      </c>
      <c r="AJ58" s="612">
        <v>0</v>
      </c>
      <c r="AK58" s="614" t="s">
        <v>97</v>
      </c>
      <c r="AL58" s="612">
        <v>0</v>
      </c>
      <c r="AM58" s="612">
        <v>0</v>
      </c>
      <c r="AN58" s="614" t="s">
        <v>97</v>
      </c>
      <c r="AO58" s="612" t="s">
        <v>97</v>
      </c>
      <c r="AP58" s="606" t="s">
        <v>97</v>
      </c>
      <c r="AQ58" s="614" t="s">
        <v>97</v>
      </c>
      <c r="AR58" s="614" t="s">
        <v>97</v>
      </c>
      <c r="AS58" s="606" t="s">
        <v>97</v>
      </c>
      <c r="AT58" s="606" t="s">
        <v>97</v>
      </c>
      <c r="AU58" s="606" t="s">
        <v>97</v>
      </c>
      <c r="AV58" s="606">
        <v>0</v>
      </c>
      <c r="AW58" s="612">
        <v>0</v>
      </c>
      <c r="AX58" s="881">
        <v>0</v>
      </c>
      <c r="AY58" s="614" t="s">
        <v>97</v>
      </c>
      <c r="AZ58" s="612">
        <v>0</v>
      </c>
      <c r="BA58" s="612">
        <v>0</v>
      </c>
      <c r="BB58" s="619" t="s">
        <v>97</v>
      </c>
      <c r="BC58" s="606" t="s">
        <v>97</v>
      </c>
      <c r="BD58" s="606" t="s">
        <v>97</v>
      </c>
      <c r="BE58" s="606" t="s">
        <v>97</v>
      </c>
      <c r="BF58" s="606" t="s">
        <v>97</v>
      </c>
      <c r="BG58" s="606" t="s">
        <v>97</v>
      </c>
      <c r="BH58" s="606" t="s">
        <v>97</v>
      </c>
      <c r="BI58" s="606" t="s">
        <v>97</v>
      </c>
      <c r="BJ58" s="606">
        <v>0</v>
      </c>
      <c r="BK58" s="612">
        <v>0</v>
      </c>
      <c r="BL58" s="612">
        <v>0</v>
      </c>
      <c r="BM58" s="619" t="s">
        <v>97</v>
      </c>
      <c r="BN58" s="612">
        <v>0</v>
      </c>
      <c r="BO58" s="606">
        <v>0</v>
      </c>
      <c r="BP58" s="606">
        <v>0</v>
      </c>
      <c r="BQ58" s="606" t="s">
        <v>97</v>
      </c>
      <c r="BR58" s="606" t="s">
        <v>97</v>
      </c>
      <c r="BS58" s="606" t="s">
        <v>97</v>
      </c>
      <c r="BT58" s="606" t="s">
        <v>97</v>
      </c>
      <c r="BU58" s="606" t="s">
        <v>97</v>
      </c>
      <c r="BV58" s="606" t="s">
        <v>97</v>
      </c>
      <c r="BW58" s="605" t="s">
        <v>97</v>
      </c>
      <c r="BX58" s="608">
        <v>0</v>
      </c>
      <c r="BY58" s="661">
        <v>0</v>
      </c>
      <c r="BZ58" s="612">
        <v>0</v>
      </c>
      <c r="CA58" s="614" t="s">
        <v>97</v>
      </c>
      <c r="CB58" s="682" t="s">
        <v>97</v>
      </c>
      <c r="CC58" s="612">
        <v>0</v>
      </c>
      <c r="CD58" s="682" t="s">
        <v>97</v>
      </c>
      <c r="CE58" s="606" t="s">
        <v>97</v>
      </c>
      <c r="CF58" s="606" t="s">
        <v>97</v>
      </c>
      <c r="CG58" s="606" t="s">
        <v>97</v>
      </c>
      <c r="CH58" s="606" t="s">
        <v>97</v>
      </c>
      <c r="CI58" s="606" t="s">
        <v>97</v>
      </c>
      <c r="CJ58" s="606" t="s">
        <v>97</v>
      </c>
      <c r="CK58" s="605" t="s">
        <v>97</v>
      </c>
      <c r="CL58" s="607">
        <f t="shared" si="22"/>
        <v>0</v>
      </c>
      <c r="CM58" s="607">
        <f t="shared" si="23"/>
        <v>0.91849999999999998</v>
      </c>
      <c r="CN58" s="607" t="s">
        <v>97</v>
      </c>
      <c r="CO58" s="607" t="s">
        <v>97</v>
      </c>
      <c r="CP58" s="607" t="s">
        <v>97</v>
      </c>
      <c r="CQ58" s="607">
        <f t="shared" si="24"/>
        <v>0</v>
      </c>
      <c r="CR58" s="607" t="s">
        <v>97</v>
      </c>
      <c r="CS58" s="606" t="s">
        <v>97</v>
      </c>
      <c r="CT58" s="606" t="s">
        <v>97</v>
      </c>
      <c r="CU58" s="606" t="s">
        <v>97</v>
      </c>
      <c r="CV58" s="606" t="s">
        <v>97</v>
      </c>
      <c r="CW58" s="606" t="s">
        <v>97</v>
      </c>
      <c r="CX58" s="606" t="s">
        <v>97</v>
      </c>
      <c r="CY58" s="605" t="s">
        <v>97</v>
      </c>
      <c r="CZ58" s="681" t="s">
        <v>97</v>
      </c>
      <c r="DA58" s="274"/>
      <c r="DB58" s="274"/>
      <c r="DC58" s="274"/>
      <c r="DD58" s="274"/>
      <c r="DE58" s="274"/>
      <c r="DF58" s="274"/>
      <c r="DG58" s="274"/>
      <c r="DH58" s="274"/>
      <c r="DI58" s="274"/>
      <c r="DJ58" s="274"/>
    </row>
    <row r="59" spans="1:240" s="276" customFormat="1">
      <c r="A59" s="685" t="s">
        <v>814</v>
      </c>
      <c r="B59" s="684" t="s">
        <v>860</v>
      </c>
      <c r="C59" s="217" t="s">
        <v>1005</v>
      </c>
      <c r="D59" s="615">
        <v>1.968</v>
      </c>
      <c r="E59" s="614" t="s">
        <v>97</v>
      </c>
      <c r="F59" s="615">
        <f t="shared" si="20"/>
        <v>0</v>
      </c>
      <c r="G59" s="615">
        <v>0</v>
      </c>
      <c r="H59" s="683" t="s">
        <v>97</v>
      </c>
      <c r="I59" s="683" t="s">
        <v>97</v>
      </c>
      <c r="J59" s="606">
        <v>0</v>
      </c>
      <c r="K59" s="606">
        <v>0</v>
      </c>
      <c r="L59" s="683" t="s">
        <v>97</v>
      </c>
      <c r="M59" s="606" t="s">
        <v>97</v>
      </c>
      <c r="N59" s="606" t="s">
        <v>97</v>
      </c>
      <c r="O59" s="614" t="s">
        <v>97</v>
      </c>
      <c r="P59" s="614" t="s">
        <v>97</v>
      </c>
      <c r="Q59" s="606" t="s">
        <v>97</v>
      </c>
      <c r="R59" s="606" t="s">
        <v>97</v>
      </c>
      <c r="S59" s="614" t="s">
        <v>97</v>
      </c>
      <c r="T59" s="615">
        <f t="shared" si="21"/>
        <v>0</v>
      </c>
      <c r="U59" s="615">
        <v>0</v>
      </c>
      <c r="V59" s="614" t="s">
        <v>97</v>
      </c>
      <c r="W59" s="614" t="s">
        <v>97</v>
      </c>
      <c r="X59" s="612">
        <v>0</v>
      </c>
      <c r="Y59" s="612">
        <v>0</v>
      </c>
      <c r="Z59" s="614" t="s">
        <v>97</v>
      </c>
      <c r="AA59" s="606" t="s">
        <v>97</v>
      </c>
      <c r="AB59" s="606" t="s">
        <v>97</v>
      </c>
      <c r="AC59" s="614" t="s">
        <v>97</v>
      </c>
      <c r="AD59" s="614" t="s">
        <v>97</v>
      </c>
      <c r="AE59" s="606" t="s">
        <v>97</v>
      </c>
      <c r="AF59" s="606" t="s">
        <v>97</v>
      </c>
      <c r="AG59" s="614" t="s">
        <v>97</v>
      </c>
      <c r="AH59" s="612">
        <v>0</v>
      </c>
      <c r="AI59" s="612">
        <v>1.968</v>
      </c>
      <c r="AJ59" s="612">
        <v>0</v>
      </c>
      <c r="AK59" s="614" t="s">
        <v>97</v>
      </c>
      <c r="AL59" s="612">
        <v>3</v>
      </c>
      <c r="AM59" s="612">
        <v>0</v>
      </c>
      <c r="AN59" s="614" t="s">
        <v>97</v>
      </c>
      <c r="AO59" s="612" t="s">
        <v>97</v>
      </c>
      <c r="AP59" s="606" t="s">
        <v>97</v>
      </c>
      <c r="AQ59" s="614" t="s">
        <v>97</v>
      </c>
      <c r="AR59" s="614" t="s">
        <v>97</v>
      </c>
      <c r="AS59" s="606" t="s">
        <v>97</v>
      </c>
      <c r="AT59" s="606" t="s">
        <v>97</v>
      </c>
      <c r="AU59" s="606" t="s">
        <v>97</v>
      </c>
      <c r="AV59" s="606">
        <v>0</v>
      </c>
      <c r="AW59" s="612">
        <v>0</v>
      </c>
      <c r="AX59" s="881">
        <v>0</v>
      </c>
      <c r="AY59" s="614" t="s">
        <v>97</v>
      </c>
      <c r="AZ59" s="612">
        <v>0</v>
      </c>
      <c r="BA59" s="612">
        <v>0</v>
      </c>
      <c r="BB59" s="619" t="s">
        <v>97</v>
      </c>
      <c r="BC59" s="606" t="s">
        <v>97</v>
      </c>
      <c r="BD59" s="606" t="s">
        <v>97</v>
      </c>
      <c r="BE59" s="606" t="s">
        <v>97</v>
      </c>
      <c r="BF59" s="606" t="s">
        <v>97</v>
      </c>
      <c r="BG59" s="606" t="s">
        <v>97</v>
      </c>
      <c r="BH59" s="606" t="s">
        <v>97</v>
      </c>
      <c r="BI59" s="606" t="s">
        <v>97</v>
      </c>
      <c r="BJ59" s="606">
        <v>0</v>
      </c>
      <c r="BK59" s="612">
        <v>0</v>
      </c>
      <c r="BL59" s="612">
        <v>0</v>
      </c>
      <c r="BM59" s="619" t="s">
        <v>97</v>
      </c>
      <c r="BN59" s="612">
        <v>0</v>
      </c>
      <c r="BO59" s="606">
        <v>0</v>
      </c>
      <c r="BP59" s="606">
        <v>0</v>
      </c>
      <c r="BQ59" s="606" t="s">
        <v>97</v>
      </c>
      <c r="BR59" s="606" t="s">
        <v>97</v>
      </c>
      <c r="BS59" s="606" t="s">
        <v>97</v>
      </c>
      <c r="BT59" s="606" t="s">
        <v>97</v>
      </c>
      <c r="BU59" s="606" t="s">
        <v>97</v>
      </c>
      <c r="BV59" s="606" t="s">
        <v>97</v>
      </c>
      <c r="BW59" s="605" t="s">
        <v>97</v>
      </c>
      <c r="BX59" s="608">
        <v>0</v>
      </c>
      <c r="BY59" s="661">
        <v>0</v>
      </c>
      <c r="BZ59" s="612">
        <v>0</v>
      </c>
      <c r="CA59" s="614" t="s">
        <v>97</v>
      </c>
      <c r="CB59" s="682" t="s">
        <v>97</v>
      </c>
      <c r="CC59" s="612">
        <v>0</v>
      </c>
      <c r="CD59" s="682" t="s">
        <v>97</v>
      </c>
      <c r="CE59" s="606" t="s">
        <v>97</v>
      </c>
      <c r="CF59" s="606" t="s">
        <v>97</v>
      </c>
      <c r="CG59" s="606" t="s">
        <v>97</v>
      </c>
      <c r="CH59" s="606" t="s">
        <v>97</v>
      </c>
      <c r="CI59" s="606" t="s">
        <v>97</v>
      </c>
      <c r="CJ59" s="606" t="s">
        <v>97</v>
      </c>
      <c r="CK59" s="605" t="s">
        <v>97</v>
      </c>
      <c r="CL59" s="607">
        <f t="shared" si="22"/>
        <v>0</v>
      </c>
      <c r="CM59" s="607">
        <f t="shared" si="23"/>
        <v>1.968</v>
      </c>
      <c r="CN59" s="607" t="s">
        <v>97</v>
      </c>
      <c r="CO59" s="607" t="s">
        <v>97</v>
      </c>
      <c r="CP59" s="607">
        <v>3</v>
      </c>
      <c r="CQ59" s="607">
        <f t="shared" si="24"/>
        <v>0</v>
      </c>
      <c r="CR59" s="607" t="s">
        <v>97</v>
      </c>
      <c r="CS59" s="606" t="s">
        <v>97</v>
      </c>
      <c r="CT59" s="606" t="s">
        <v>97</v>
      </c>
      <c r="CU59" s="606" t="s">
        <v>97</v>
      </c>
      <c r="CV59" s="606" t="s">
        <v>97</v>
      </c>
      <c r="CW59" s="606" t="s">
        <v>97</v>
      </c>
      <c r="CX59" s="606" t="s">
        <v>97</v>
      </c>
      <c r="CY59" s="605" t="s">
        <v>97</v>
      </c>
      <c r="CZ59" s="681" t="s">
        <v>97</v>
      </c>
      <c r="DA59" s="274"/>
      <c r="DB59" s="274"/>
      <c r="DC59" s="274"/>
      <c r="DD59" s="274"/>
      <c r="DE59" s="274"/>
      <c r="DF59" s="274"/>
      <c r="DG59" s="274"/>
      <c r="DH59" s="274"/>
      <c r="DI59" s="274"/>
      <c r="DJ59" s="274"/>
    </row>
    <row r="60" spans="1:240" s="276" customFormat="1">
      <c r="A60" s="685" t="s">
        <v>825</v>
      </c>
      <c r="B60" s="684" t="s">
        <v>860</v>
      </c>
      <c r="C60" s="217" t="s">
        <v>1006</v>
      </c>
      <c r="D60" s="683">
        <v>0.33300000000000002</v>
      </c>
      <c r="E60" s="614" t="s">
        <v>97</v>
      </c>
      <c r="F60" s="615">
        <f t="shared" si="20"/>
        <v>0</v>
      </c>
      <c r="G60" s="615">
        <v>0</v>
      </c>
      <c r="H60" s="683" t="s">
        <v>97</v>
      </c>
      <c r="I60" s="683" t="s">
        <v>97</v>
      </c>
      <c r="J60" s="606">
        <v>0</v>
      </c>
      <c r="K60" s="606">
        <v>0</v>
      </c>
      <c r="L60" s="683" t="s">
        <v>97</v>
      </c>
      <c r="M60" s="606" t="s">
        <v>97</v>
      </c>
      <c r="N60" s="606" t="s">
        <v>97</v>
      </c>
      <c r="O60" s="614" t="s">
        <v>97</v>
      </c>
      <c r="P60" s="614" t="s">
        <v>97</v>
      </c>
      <c r="Q60" s="606" t="s">
        <v>97</v>
      </c>
      <c r="R60" s="606" t="s">
        <v>97</v>
      </c>
      <c r="S60" s="614" t="s">
        <v>97</v>
      </c>
      <c r="T60" s="615">
        <f t="shared" si="21"/>
        <v>0</v>
      </c>
      <c r="U60" s="615">
        <v>0</v>
      </c>
      <c r="V60" s="614" t="s">
        <v>97</v>
      </c>
      <c r="W60" s="614" t="s">
        <v>97</v>
      </c>
      <c r="X60" s="612">
        <v>0</v>
      </c>
      <c r="Y60" s="612">
        <v>0</v>
      </c>
      <c r="Z60" s="614" t="s">
        <v>97</v>
      </c>
      <c r="AA60" s="606" t="s">
        <v>97</v>
      </c>
      <c r="AB60" s="606" t="s">
        <v>97</v>
      </c>
      <c r="AC60" s="614" t="s">
        <v>97</v>
      </c>
      <c r="AD60" s="614" t="s">
        <v>97</v>
      </c>
      <c r="AE60" s="606" t="s">
        <v>97</v>
      </c>
      <c r="AF60" s="606" t="s">
        <v>97</v>
      </c>
      <c r="AG60" s="614" t="s">
        <v>97</v>
      </c>
      <c r="AH60" s="612">
        <v>0</v>
      </c>
      <c r="AI60" s="612">
        <v>0.33300000000000002</v>
      </c>
      <c r="AJ60" s="612">
        <v>0</v>
      </c>
      <c r="AK60" s="614" t="s">
        <v>97</v>
      </c>
      <c r="AL60" s="612">
        <v>0</v>
      </c>
      <c r="AM60" s="612">
        <v>0</v>
      </c>
      <c r="AN60" s="614" t="s">
        <v>97</v>
      </c>
      <c r="AO60" s="612" t="s">
        <v>97</v>
      </c>
      <c r="AP60" s="606" t="s">
        <v>97</v>
      </c>
      <c r="AQ60" s="614" t="s">
        <v>97</v>
      </c>
      <c r="AR60" s="614" t="s">
        <v>97</v>
      </c>
      <c r="AS60" s="606" t="s">
        <v>97</v>
      </c>
      <c r="AT60" s="606" t="s">
        <v>97</v>
      </c>
      <c r="AU60" s="606" t="s">
        <v>97</v>
      </c>
      <c r="AV60" s="606">
        <v>0</v>
      </c>
      <c r="AW60" s="612">
        <v>0</v>
      </c>
      <c r="AX60" s="881">
        <v>0</v>
      </c>
      <c r="AY60" s="614" t="s">
        <v>97</v>
      </c>
      <c r="AZ60" s="612">
        <v>0</v>
      </c>
      <c r="BA60" s="612">
        <v>0</v>
      </c>
      <c r="BB60" s="619" t="s">
        <v>97</v>
      </c>
      <c r="BC60" s="606" t="s">
        <v>97</v>
      </c>
      <c r="BD60" s="606" t="s">
        <v>97</v>
      </c>
      <c r="BE60" s="606" t="s">
        <v>97</v>
      </c>
      <c r="BF60" s="606" t="s">
        <v>97</v>
      </c>
      <c r="BG60" s="606" t="s">
        <v>97</v>
      </c>
      <c r="BH60" s="606" t="s">
        <v>97</v>
      </c>
      <c r="BI60" s="606" t="s">
        <v>97</v>
      </c>
      <c r="BJ60" s="606">
        <v>0</v>
      </c>
      <c r="BK60" s="612">
        <v>0</v>
      </c>
      <c r="BL60" s="612">
        <v>0</v>
      </c>
      <c r="BM60" s="619" t="s">
        <v>97</v>
      </c>
      <c r="BN60" s="612">
        <v>0</v>
      </c>
      <c r="BO60" s="606">
        <v>0</v>
      </c>
      <c r="BP60" s="606">
        <v>0</v>
      </c>
      <c r="BQ60" s="606" t="s">
        <v>97</v>
      </c>
      <c r="BR60" s="606" t="s">
        <v>97</v>
      </c>
      <c r="BS60" s="606" t="s">
        <v>97</v>
      </c>
      <c r="BT60" s="606" t="s">
        <v>97</v>
      </c>
      <c r="BU60" s="606" t="s">
        <v>97</v>
      </c>
      <c r="BV60" s="606" t="s">
        <v>97</v>
      </c>
      <c r="BW60" s="605" t="s">
        <v>97</v>
      </c>
      <c r="BX60" s="608">
        <v>0</v>
      </c>
      <c r="BY60" s="661">
        <v>0</v>
      </c>
      <c r="BZ60" s="612">
        <v>0</v>
      </c>
      <c r="CA60" s="614" t="s">
        <v>97</v>
      </c>
      <c r="CB60" s="682" t="s">
        <v>97</v>
      </c>
      <c r="CC60" s="612">
        <v>0</v>
      </c>
      <c r="CD60" s="682" t="s">
        <v>97</v>
      </c>
      <c r="CE60" s="606" t="s">
        <v>97</v>
      </c>
      <c r="CF60" s="606" t="s">
        <v>97</v>
      </c>
      <c r="CG60" s="606" t="s">
        <v>97</v>
      </c>
      <c r="CH60" s="606" t="s">
        <v>97</v>
      </c>
      <c r="CI60" s="606" t="s">
        <v>97</v>
      </c>
      <c r="CJ60" s="606" t="s">
        <v>97</v>
      </c>
      <c r="CK60" s="605" t="s">
        <v>97</v>
      </c>
      <c r="CL60" s="607">
        <f t="shared" si="22"/>
        <v>0</v>
      </c>
      <c r="CM60" s="607">
        <f t="shared" si="23"/>
        <v>0.33300000000000002</v>
      </c>
      <c r="CN60" s="607" t="s">
        <v>97</v>
      </c>
      <c r="CO60" s="607" t="s">
        <v>97</v>
      </c>
      <c r="CP60" s="607" t="s">
        <v>97</v>
      </c>
      <c r="CQ60" s="607">
        <f t="shared" si="24"/>
        <v>0</v>
      </c>
      <c r="CR60" s="607" t="s">
        <v>97</v>
      </c>
      <c r="CS60" s="606" t="s">
        <v>97</v>
      </c>
      <c r="CT60" s="606" t="s">
        <v>97</v>
      </c>
      <c r="CU60" s="606" t="s">
        <v>97</v>
      </c>
      <c r="CV60" s="606" t="s">
        <v>97</v>
      </c>
      <c r="CW60" s="606" t="s">
        <v>97</v>
      </c>
      <c r="CX60" s="606" t="s">
        <v>97</v>
      </c>
      <c r="CY60" s="605" t="s">
        <v>97</v>
      </c>
      <c r="CZ60" s="681" t="s">
        <v>97</v>
      </c>
      <c r="DA60" s="274"/>
      <c r="DB60" s="274"/>
      <c r="DC60" s="274"/>
      <c r="DD60" s="274"/>
      <c r="DE60" s="274"/>
      <c r="DF60" s="274"/>
      <c r="DG60" s="274"/>
      <c r="DH60" s="274"/>
      <c r="DI60" s="274"/>
      <c r="DJ60" s="274"/>
    </row>
    <row r="61" spans="1:240" s="276" customFormat="1" ht="45">
      <c r="A61" s="685" t="s">
        <v>942</v>
      </c>
      <c r="B61" s="684" t="s">
        <v>861</v>
      </c>
      <c r="C61" s="217" t="s">
        <v>1009</v>
      </c>
      <c r="D61" s="683">
        <v>6.9370000000000003</v>
      </c>
      <c r="E61" s="614" t="s">
        <v>97</v>
      </c>
      <c r="F61" s="615">
        <f t="shared" si="20"/>
        <v>0</v>
      </c>
      <c r="G61" s="615">
        <v>0</v>
      </c>
      <c r="H61" s="683" t="s">
        <v>97</v>
      </c>
      <c r="I61" s="683" t="s">
        <v>97</v>
      </c>
      <c r="J61" s="606">
        <v>0</v>
      </c>
      <c r="K61" s="606">
        <v>0</v>
      </c>
      <c r="L61" s="683" t="s">
        <v>97</v>
      </c>
      <c r="M61" s="606" t="s">
        <v>97</v>
      </c>
      <c r="N61" s="606" t="s">
        <v>97</v>
      </c>
      <c r="O61" s="614" t="s">
        <v>97</v>
      </c>
      <c r="P61" s="614" t="s">
        <v>97</v>
      </c>
      <c r="Q61" s="606" t="s">
        <v>97</v>
      </c>
      <c r="R61" s="606" t="s">
        <v>97</v>
      </c>
      <c r="S61" s="614" t="s">
        <v>97</v>
      </c>
      <c r="T61" s="615">
        <f t="shared" si="21"/>
        <v>0</v>
      </c>
      <c r="U61" s="615">
        <v>0</v>
      </c>
      <c r="V61" s="614" t="s">
        <v>97</v>
      </c>
      <c r="W61" s="614" t="s">
        <v>97</v>
      </c>
      <c r="X61" s="612">
        <v>0</v>
      </c>
      <c r="Y61" s="612">
        <v>0</v>
      </c>
      <c r="Z61" s="614" t="s">
        <v>97</v>
      </c>
      <c r="AA61" s="606" t="s">
        <v>97</v>
      </c>
      <c r="AB61" s="606" t="s">
        <v>97</v>
      </c>
      <c r="AC61" s="614" t="s">
        <v>97</v>
      </c>
      <c r="AD61" s="614" t="s">
        <v>97</v>
      </c>
      <c r="AE61" s="606" t="s">
        <v>97</v>
      </c>
      <c r="AF61" s="606" t="s">
        <v>97</v>
      </c>
      <c r="AG61" s="614" t="s">
        <v>97</v>
      </c>
      <c r="AH61" s="612">
        <v>0</v>
      </c>
      <c r="AI61" s="612">
        <v>0</v>
      </c>
      <c r="AJ61" s="612">
        <v>0</v>
      </c>
      <c r="AK61" s="614" t="s">
        <v>97</v>
      </c>
      <c r="AL61" s="612">
        <v>0</v>
      </c>
      <c r="AM61" s="612">
        <v>0</v>
      </c>
      <c r="AN61" s="614" t="s">
        <v>97</v>
      </c>
      <c r="AO61" s="612" t="s">
        <v>97</v>
      </c>
      <c r="AP61" s="606" t="s">
        <v>97</v>
      </c>
      <c r="AQ61" s="614" t="s">
        <v>97</v>
      </c>
      <c r="AR61" s="614" t="s">
        <v>97</v>
      </c>
      <c r="AS61" s="606" t="s">
        <v>97</v>
      </c>
      <c r="AT61" s="606" t="s">
        <v>97</v>
      </c>
      <c r="AU61" s="606" t="s">
        <v>97</v>
      </c>
      <c r="AV61" s="606">
        <v>0</v>
      </c>
      <c r="AW61" s="612">
        <v>6.9370000000000003</v>
      </c>
      <c r="AX61" s="881">
        <v>0</v>
      </c>
      <c r="AY61" s="614" t="s">
        <v>97</v>
      </c>
      <c r="AZ61" s="612">
        <v>9.8000000000000007</v>
      </c>
      <c r="BA61" s="612">
        <v>0</v>
      </c>
      <c r="BB61" s="619" t="s">
        <v>97</v>
      </c>
      <c r="BC61" s="606" t="s">
        <v>97</v>
      </c>
      <c r="BD61" s="606" t="s">
        <v>97</v>
      </c>
      <c r="BE61" s="606" t="s">
        <v>97</v>
      </c>
      <c r="BF61" s="606" t="s">
        <v>97</v>
      </c>
      <c r="BG61" s="606" t="s">
        <v>97</v>
      </c>
      <c r="BH61" s="606" t="s">
        <v>97</v>
      </c>
      <c r="BI61" s="606" t="s">
        <v>97</v>
      </c>
      <c r="BJ61" s="606">
        <v>0</v>
      </c>
      <c r="BK61" s="612">
        <v>0</v>
      </c>
      <c r="BL61" s="612">
        <v>0</v>
      </c>
      <c r="BM61" s="619" t="s">
        <v>97</v>
      </c>
      <c r="BN61" s="612">
        <v>0</v>
      </c>
      <c r="BO61" s="606">
        <v>0</v>
      </c>
      <c r="BP61" s="606">
        <v>0</v>
      </c>
      <c r="BQ61" s="606" t="s">
        <v>97</v>
      </c>
      <c r="BR61" s="606" t="s">
        <v>97</v>
      </c>
      <c r="BS61" s="606" t="s">
        <v>97</v>
      </c>
      <c r="BT61" s="606" t="s">
        <v>97</v>
      </c>
      <c r="BU61" s="606" t="s">
        <v>97</v>
      </c>
      <c r="BV61" s="606" t="s">
        <v>97</v>
      </c>
      <c r="BW61" s="605" t="s">
        <v>97</v>
      </c>
      <c r="BX61" s="608">
        <v>0</v>
      </c>
      <c r="BY61" s="661">
        <v>0</v>
      </c>
      <c r="BZ61" s="612">
        <v>0</v>
      </c>
      <c r="CA61" s="614" t="s">
        <v>97</v>
      </c>
      <c r="CB61" s="682" t="s">
        <v>97</v>
      </c>
      <c r="CC61" s="612">
        <v>0</v>
      </c>
      <c r="CD61" s="682" t="s">
        <v>97</v>
      </c>
      <c r="CE61" s="606" t="s">
        <v>97</v>
      </c>
      <c r="CF61" s="606" t="s">
        <v>97</v>
      </c>
      <c r="CG61" s="606" t="s">
        <v>97</v>
      </c>
      <c r="CH61" s="606" t="s">
        <v>97</v>
      </c>
      <c r="CI61" s="606" t="s">
        <v>97</v>
      </c>
      <c r="CJ61" s="606" t="s">
        <v>97</v>
      </c>
      <c r="CK61" s="605" t="s">
        <v>97</v>
      </c>
      <c r="CL61" s="607">
        <f t="shared" si="22"/>
        <v>0</v>
      </c>
      <c r="CM61" s="607">
        <f t="shared" si="23"/>
        <v>6.9370000000000003</v>
      </c>
      <c r="CN61" s="607" t="s">
        <v>97</v>
      </c>
      <c r="CO61" s="607" t="s">
        <v>97</v>
      </c>
      <c r="CP61" s="607">
        <v>9.8000000000000007</v>
      </c>
      <c r="CQ61" s="607">
        <f t="shared" si="24"/>
        <v>0</v>
      </c>
      <c r="CR61" s="607" t="s">
        <v>97</v>
      </c>
      <c r="CS61" s="606" t="s">
        <v>97</v>
      </c>
      <c r="CT61" s="606" t="s">
        <v>97</v>
      </c>
      <c r="CU61" s="606" t="s">
        <v>97</v>
      </c>
      <c r="CV61" s="606" t="s">
        <v>97</v>
      </c>
      <c r="CW61" s="606" t="s">
        <v>97</v>
      </c>
      <c r="CX61" s="606" t="s">
        <v>97</v>
      </c>
      <c r="CY61" s="605" t="s">
        <v>97</v>
      </c>
      <c r="CZ61" s="681" t="s">
        <v>97</v>
      </c>
      <c r="DA61" s="274"/>
      <c r="DB61" s="274"/>
      <c r="DC61" s="274"/>
      <c r="DD61" s="274"/>
      <c r="DE61" s="274"/>
      <c r="DF61" s="274"/>
      <c r="DG61" s="274"/>
      <c r="DH61" s="274"/>
      <c r="DI61" s="274"/>
      <c r="DJ61" s="274"/>
    </row>
    <row r="62" spans="1:240" s="276" customFormat="1" ht="45">
      <c r="A62" s="685" t="s">
        <v>943</v>
      </c>
      <c r="B62" s="684" t="s">
        <v>861</v>
      </c>
      <c r="C62" s="217" t="s">
        <v>1010</v>
      </c>
      <c r="D62" s="683">
        <v>1.1639999999999999</v>
      </c>
      <c r="E62" s="614" t="s">
        <v>97</v>
      </c>
      <c r="F62" s="615">
        <f t="shared" si="20"/>
        <v>0</v>
      </c>
      <c r="G62" s="615">
        <v>0</v>
      </c>
      <c r="H62" s="683" t="s">
        <v>97</v>
      </c>
      <c r="I62" s="683" t="s">
        <v>97</v>
      </c>
      <c r="J62" s="606">
        <v>0</v>
      </c>
      <c r="K62" s="606">
        <v>0</v>
      </c>
      <c r="L62" s="683" t="s">
        <v>97</v>
      </c>
      <c r="M62" s="606" t="s">
        <v>97</v>
      </c>
      <c r="N62" s="606" t="s">
        <v>97</v>
      </c>
      <c r="O62" s="614" t="s">
        <v>97</v>
      </c>
      <c r="P62" s="614" t="s">
        <v>97</v>
      </c>
      <c r="Q62" s="606" t="s">
        <v>97</v>
      </c>
      <c r="R62" s="606" t="s">
        <v>97</v>
      </c>
      <c r="S62" s="614" t="s">
        <v>97</v>
      </c>
      <c r="T62" s="615">
        <f t="shared" si="21"/>
        <v>0</v>
      </c>
      <c r="U62" s="615">
        <v>0</v>
      </c>
      <c r="V62" s="614" t="s">
        <v>97</v>
      </c>
      <c r="W62" s="614" t="s">
        <v>97</v>
      </c>
      <c r="X62" s="612">
        <v>0</v>
      </c>
      <c r="Y62" s="612">
        <v>0</v>
      </c>
      <c r="Z62" s="614" t="s">
        <v>97</v>
      </c>
      <c r="AA62" s="606" t="s">
        <v>97</v>
      </c>
      <c r="AB62" s="606" t="s">
        <v>97</v>
      </c>
      <c r="AC62" s="614" t="s">
        <v>97</v>
      </c>
      <c r="AD62" s="614" t="s">
        <v>97</v>
      </c>
      <c r="AE62" s="606" t="s">
        <v>97</v>
      </c>
      <c r="AF62" s="606" t="s">
        <v>97</v>
      </c>
      <c r="AG62" s="614" t="s">
        <v>97</v>
      </c>
      <c r="AH62" s="612">
        <v>0</v>
      </c>
      <c r="AI62" s="612">
        <v>0</v>
      </c>
      <c r="AJ62" s="612">
        <v>0</v>
      </c>
      <c r="AK62" s="614" t="s">
        <v>97</v>
      </c>
      <c r="AL62" s="612">
        <v>0</v>
      </c>
      <c r="AM62" s="612">
        <v>0</v>
      </c>
      <c r="AN62" s="614" t="s">
        <v>97</v>
      </c>
      <c r="AO62" s="612" t="s">
        <v>97</v>
      </c>
      <c r="AP62" s="606" t="s">
        <v>97</v>
      </c>
      <c r="AQ62" s="614" t="s">
        <v>97</v>
      </c>
      <c r="AR62" s="614" t="s">
        <v>97</v>
      </c>
      <c r="AS62" s="606" t="s">
        <v>97</v>
      </c>
      <c r="AT62" s="606" t="s">
        <v>97</v>
      </c>
      <c r="AU62" s="606" t="s">
        <v>97</v>
      </c>
      <c r="AV62" s="606">
        <v>0</v>
      </c>
      <c r="AW62" s="612">
        <v>1.1639999999999999</v>
      </c>
      <c r="AX62" s="881">
        <v>0</v>
      </c>
      <c r="AY62" s="614" t="s">
        <v>97</v>
      </c>
      <c r="AZ62" s="612">
        <v>0</v>
      </c>
      <c r="BA62" s="612">
        <v>0</v>
      </c>
      <c r="BB62" s="619" t="s">
        <v>97</v>
      </c>
      <c r="BC62" s="606" t="s">
        <v>97</v>
      </c>
      <c r="BD62" s="606" t="s">
        <v>97</v>
      </c>
      <c r="BE62" s="606" t="s">
        <v>97</v>
      </c>
      <c r="BF62" s="606" t="s">
        <v>97</v>
      </c>
      <c r="BG62" s="606" t="s">
        <v>97</v>
      </c>
      <c r="BH62" s="606" t="s">
        <v>97</v>
      </c>
      <c r="BI62" s="606" t="s">
        <v>97</v>
      </c>
      <c r="BJ62" s="606">
        <v>0</v>
      </c>
      <c r="BK62" s="612">
        <v>0</v>
      </c>
      <c r="BL62" s="612">
        <v>0</v>
      </c>
      <c r="BM62" s="619" t="s">
        <v>97</v>
      </c>
      <c r="BN62" s="612">
        <v>0</v>
      </c>
      <c r="BO62" s="606">
        <v>0</v>
      </c>
      <c r="BP62" s="606">
        <v>0</v>
      </c>
      <c r="BQ62" s="606" t="s">
        <v>97</v>
      </c>
      <c r="BR62" s="606" t="s">
        <v>97</v>
      </c>
      <c r="BS62" s="606" t="s">
        <v>97</v>
      </c>
      <c r="BT62" s="606" t="s">
        <v>97</v>
      </c>
      <c r="BU62" s="606" t="s">
        <v>97</v>
      </c>
      <c r="BV62" s="606" t="s">
        <v>97</v>
      </c>
      <c r="BW62" s="605" t="s">
        <v>97</v>
      </c>
      <c r="BX62" s="608">
        <v>0</v>
      </c>
      <c r="BY62" s="661">
        <v>0</v>
      </c>
      <c r="BZ62" s="612">
        <v>0</v>
      </c>
      <c r="CA62" s="614" t="s">
        <v>97</v>
      </c>
      <c r="CB62" s="682" t="s">
        <v>97</v>
      </c>
      <c r="CC62" s="612">
        <v>0</v>
      </c>
      <c r="CD62" s="682" t="s">
        <v>97</v>
      </c>
      <c r="CE62" s="606" t="s">
        <v>97</v>
      </c>
      <c r="CF62" s="606" t="s">
        <v>97</v>
      </c>
      <c r="CG62" s="606" t="s">
        <v>97</v>
      </c>
      <c r="CH62" s="606" t="s">
        <v>97</v>
      </c>
      <c r="CI62" s="606" t="s">
        <v>97</v>
      </c>
      <c r="CJ62" s="606" t="s">
        <v>97</v>
      </c>
      <c r="CK62" s="605" t="s">
        <v>97</v>
      </c>
      <c r="CL62" s="607">
        <f t="shared" si="22"/>
        <v>0</v>
      </c>
      <c r="CM62" s="607">
        <f t="shared" si="23"/>
        <v>1.1639999999999999</v>
      </c>
      <c r="CN62" s="607" t="s">
        <v>97</v>
      </c>
      <c r="CO62" s="607" t="s">
        <v>97</v>
      </c>
      <c r="CP62" s="607" t="s">
        <v>97</v>
      </c>
      <c r="CQ62" s="607">
        <f t="shared" si="24"/>
        <v>0</v>
      </c>
      <c r="CR62" s="607" t="s">
        <v>97</v>
      </c>
      <c r="CS62" s="606" t="s">
        <v>97</v>
      </c>
      <c r="CT62" s="606" t="s">
        <v>97</v>
      </c>
      <c r="CU62" s="606" t="s">
        <v>97</v>
      </c>
      <c r="CV62" s="606" t="s">
        <v>97</v>
      </c>
      <c r="CW62" s="606" t="s">
        <v>97</v>
      </c>
      <c r="CX62" s="606" t="s">
        <v>97</v>
      </c>
      <c r="CY62" s="605" t="s">
        <v>97</v>
      </c>
      <c r="CZ62" s="681" t="s">
        <v>97</v>
      </c>
      <c r="DA62" s="274"/>
      <c r="DB62" s="274"/>
      <c r="DC62" s="274"/>
      <c r="DD62" s="274"/>
      <c r="DE62" s="274"/>
      <c r="DF62" s="274"/>
      <c r="DG62" s="274"/>
      <c r="DH62" s="274"/>
      <c r="DI62" s="274"/>
      <c r="DJ62" s="274"/>
    </row>
    <row r="63" spans="1:240" s="276" customFormat="1" ht="30">
      <c r="A63" s="685" t="s">
        <v>944</v>
      </c>
      <c r="B63" s="684" t="s">
        <v>862</v>
      </c>
      <c r="C63" s="217" t="s">
        <v>1014</v>
      </c>
      <c r="D63" s="683">
        <v>4.5190000000000001</v>
      </c>
      <c r="E63" s="614" t="s">
        <v>97</v>
      </c>
      <c r="F63" s="615">
        <f t="shared" si="20"/>
        <v>0</v>
      </c>
      <c r="G63" s="615">
        <v>0</v>
      </c>
      <c r="H63" s="683" t="s">
        <v>97</v>
      </c>
      <c r="I63" s="683" t="s">
        <v>97</v>
      </c>
      <c r="J63" s="606">
        <v>0</v>
      </c>
      <c r="K63" s="606">
        <v>0</v>
      </c>
      <c r="L63" s="683" t="s">
        <v>97</v>
      </c>
      <c r="M63" s="606" t="s">
        <v>97</v>
      </c>
      <c r="N63" s="606" t="s">
        <v>97</v>
      </c>
      <c r="O63" s="614" t="s">
        <v>97</v>
      </c>
      <c r="P63" s="614" t="s">
        <v>97</v>
      </c>
      <c r="Q63" s="606" t="s">
        <v>97</v>
      </c>
      <c r="R63" s="606" t="s">
        <v>97</v>
      </c>
      <c r="S63" s="614" t="s">
        <v>97</v>
      </c>
      <c r="T63" s="615">
        <f t="shared" si="21"/>
        <v>0</v>
      </c>
      <c r="U63" s="615">
        <v>0</v>
      </c>
      <c r="V63" s="614" t="s">
        <v>97</v>
      </c>
      <c r="W63" s="614" t="s">
        <v>97</v>
      </c>
      <c r="X63" s="612">
        <v>0</v>
      </c>
      <c r="Y63" s="612">
        <v>0</v>
      </c>
      <c r="Z63" s="614" t="s">
        <v>97</v>
      </c>
      <c r="AA63" s="606" t="s">
        <v>97</v>
      </c>
      <c r="AB63" s="606" t="s">
        <v>97</v>
      </c>
      <c r="AC63" s="614" t="s">
        <v>97</v>
      </c>
      <c r="AD63" s="614" t="s">
        <v>97</v>
      </c>
      <c r="AE63" s="606" t="s">
        <v>97</v>
      </c>
      <c r="AF63" s="606" t="s">
        <v>97</v>
      </c>
      <c r="AG63" s="614" t="s">
        <v>97</v>
      </c>
      <c r="AH63" s="612">
        <v>0</v>
      </c>
      <c r="AI63" s="612">
        <v>0</v>
      </c>
      <c r="AJ63" s="612">
        <v>0</v>
      </c>
      <c r="AK63" s="614" t="s">
        <v>97</v>
      </c>
      <c r="AL63" s="612">
        <v>0</v>
      </c>
      <c r="AM63" s="612">
        <v>0</v>
      </c>
      <c r="AN63" s="614" t="s">
        <v>97</v>
      </c>
      <c r="AO63" s="612" t="s">
        <v>97</v>
      </c>
      <c r="AP63" s="606" t="s">
        <v>97</v>
      </c>
      <c r="AQ63" s="614" t="s">
        <v>97</v>
      </c>
      <c r="AR63" s="614" t="s">
        <v>97</v>
      </c>
      <c r="AS63" s="606" t="s">
        <v>97</v>
      </c>
      <c r="AT63" s="606" t="s">
        <v>97</v>
      </c>
      <c r="AU63" s="606" t="s">
        <v>97</v>
      </c>
      <c r="AV63" s="606">
        <v>0</v>
      </c>
      <c r="AW63" s="612">
        <v>0</v>
      </c>
      <c r="AX63" s="881">
        <v>0</v>
      </c>
      <c r="AY63" s="614" t="s">
        <v>97</v>
      </c>
      <c r="AZ63" s="612">
        <v>0</v>
      </c>
      <c r="BA63" s="612">
        <v>0</v>
      </c>
      <c r="BB63" s="619" t="s">
        <v>97</v>
      </c>
      <c r="BC63" s="606" t="s">
        <v>97</v>
      </c>
      <c r="BD63" s="606" t="s">
        <v>97</v>
      </c>
      <c r="BE63" s="606" t="s">
        <v>97</v>
      </c>
      <c r="BF63" s="606" t="s">
        <v>97</v>
      </c>
      <c r="BG63" s="606" t="s">
        <v>97</v>
      </c>
      <c r="BH63" s="606" t="s">
        <v>97</v>
      </c>
      <c r="BI63" s="606" t="s">
        <v>97</v>
      </c>
      <c r="BJ63" s="606">
        <v>0</v>
      </c>
      <c r="BK63" s="612">
        <v>4.5190000000000001</v>
      </c>
      <c r="BL63" s="612">
        <v>0</v>
      </c>
      <c r="BM63" s="619" t="s">
        <v>97</v>
      </c>
      <c r="BN63" s="612">
        <v>7</v>
      </c>
      <c r="BO63" s="606">
        <v>0</v>
      </c>
      <c r="BP63" s="606">
        <v>0</v>
      </c>
      <c r="BQ63" s="606" t="s">
        <v>97</v>
      </c>
      <c r="BR63" s="606" t="s">
        <v>97</v>
      </c>
      <c r="BS63" s="606" t="s">
        <v>97</v>
      </c>
      <c r="BT63" s="606" t="s">
        <v>97</v>
      </c>
      <c r="BU63" s="606" t="s">
        <v>97</v>
      </c>
      <c r="BV63" s="606" t="s">
        <v>97</v>
      </c>
      <c r="BW63" s="605" t="s">
        <v>97</v>
      </c>
      <c r="BX63" s="608">
        <v>0</v>
      </c>
      <c r="BY63" s="661">
        <v>0</v>
      </c>
      <c r="BZ63" s="612">
        <v>0</v>
      </c>
      <c r="CA63" s="614" t="s">
        <v>97</v>
      </c>
      <c r="CB63" s="682" t="s">
        <v>97</v>
      </c>
      <c r="CC63" s="612">
        <v>0</v>
      </c>
      <c r="CD63" s="682" t="s">
        <v>97</v>
      </c>
      <c r="CE63" s="606" t="s">
        <v>97</v>
      </c>
      <c r="CF63" s="606" t="s">
        <v>97</v>
      </c>
      <c r="CG63" s="606" t="s">
        <v>97</v>
      </c>
      <c r="CH63" s="606" t="s">
        <v>97</v>
      </c>
      <c r="CI63" s="606" t="s">
        <v>97</v>
      </c>
      <c r="CJ63" s="606" t="s">
        <v>97</v>
      </c>
      <c r="CK63" s="605" t="s">
        <v>97</v>
      </c>
      <c r="CL63" s="607">
        <f t="shared" si="22"/>
        <v>0</v>
      </c>
      <c r="CM63" s="607">
        <f t="shared" si="23"/>
        <v>4.5190000000000001</v>
      </c>
      <c r="CN63" s="607" t="s">
        <v>97</v>
      </c>
      <c r="CO63" s="607" t="s">
        <v>97</v>
      </c>
      <c r="CP63" s="607">
        <v>7</v>
      </c>
      <c r="CQ63" s="607">
        <f t="shared" si="24"/>
        <v>0</v>
      </c>
      <c r="CR63" s="607" t="s">
        <v>97</v>
      </c>
      <c r="CS63" s="606" t="s">
        <v>97</v>
      </c>
      <c r="CT63" s="606" t="s">
        <v>97</v>
      </c>
      <c r="CU63" s="606" t="s">
        <v>97</v>
      </c>
      <c r="CV63" s="606" t="s">
        <v>97</v>
      </c>
      <c r="CW63" s="606" t="s">
        <v>97</v>
      </c>
      <c r="CX63" s="606" t="s">
        <v>97</v>
      </c>
      <c r="CY63" s="605" t="s">
        <v>97</v>
      </c>
      <c r="CZ63" s="681" t="s">
        <v>97</v>
      </c>
      <c r="DA63" s="274"/>
      <c r="DB63" s="274"/>
      <c r="DC63" s="274"/>
      <c r="DD63" s="274"/>
      <c r="DE63" s="274"/>
      <c r="DF63" s="274"/>
      <c r="DG63" s="274"/>
      <c r="DH63" s="274"/>
      <c r="DI63" s="274"/>
      <c r="DJ63" s="274"/>
    </row>
    <row r="64" spans="1:240" s="276" customFormat="1" ht="38.25" customHeight="1">
      <c r="A64" s="685" t="s">
        <v>945</v>
      </c>
      <c r="B64" s="684" t="s">
        <v>862</v>
      </c>
      <c r="C64" s="217" t="s">
        <v>1015</v>
      </c>
      <c r="D64" s="683">
        <v>0.75900000000000001</v>
      </c>
      <c r="E64" s="614" t="s">
        <v>97</v>
      </c>
      <c r="F64" s="615">
        <f t="shared" si="20"/>
        <v>0</v>
      </c>
      <c r="G64" s="615">
        <v>0</v>
      </c>
      <c r="H64" s="683" t="s">
        <v>97</v>
      </c>
      <c r="I64" s="683" t="s">
        <v>97</v>
      </c>
      <c r="J64" s="606">
        <v>0</v>
      </c>
      <c r="K64" s="606">
        <v>0</v>
      </c>
      <c r="L64" s="683" t="s">
        <v>97</v>
      </c>
      <c r="M64" s="606" t="s">
        <v>97</v>
      </c>
      <c r="N64" s="606" t="s">
        <v>97</v>
      </c>
      <c r="O64" s="614" t="s">
        <v>97</v>
      </c>
      <c r="P64" s="614" t="s">
        <v>97</v>
      </c>
      <c r="Q64" s="606" t="s">
        <v>97</v>
      </c>
      <c r="R64" s="606" t="s">
        <v>97</v>
      </c>
      <c r="S64" s="614" t="s">
        <v>97</v>
      </c>
      <c r="T64" s="615">
        <f>SUM(T66:T74)</f>
        <v>0</v>
      </c>
      <c r="U64" s="615">
        <v>0</v>
      </c>
      <c r="V64" s="614" t="s">
        <v>97</v>
      </c>
      <c r="W64" s="614" t="s">
        <v>97</v>
      </c>
      <c r="X64" s="612">
        <v>0</v>
      </c>
      <c r="Y64" s="612">
        <v>0</v>
      </c>
      <c r="Z64" s="614" t="s">
        <v>97</v>
      </c>
      <c r="AA64" s="606" t="s">
        <v>97</v>
      </c>
      <c r="AB64" s="606" t="s">
        <v>97</v>
      </c>
      <c r="AC64" s="614" t="s">
        <v>97</v>
      </c>
      <c r="AD64" s="614" t="s">
        <v>97</v>
      </c>
      <c r="AE64" s="606" t="s">
        <v>97</v>
      </c>
      <c r="AF64" s="606" t="s">
        <v>97</v>
      </c>
      <c r="AG64" s="614" t="s">
        <v>97</v>
      </c>
      <c r="AH64" s="612">
        <v>0</v>
      </c>
      <c r="AI64" s="612">
        <v>0</v>
      </c>
      <c r="AJ64" s="612">
        <v>0</v>
      </c>
      <c r="AK64" s="614" t="s">
        <v>97</v>
      </c>
      <c r="AL64" s="612">
        <v>0</v>
      </c>
      <c r="AM64" s="612">
        <v>0</v>
      </c>
      <c r="AN64" s="614" t="s">
        <v>97</v>
      </c>
      <c r="AO64" s="612" t="s">
        <v>97</v>
      </c>
      <c r="AP64" s="606" t="s">
        <v>97</v>
      </c>
      <c r="AQ64" s="614" t="s">
        <v>97</v>
      </c>
      <c r="AR64" s="614" t="s">
        <v>97</v>
      </c>
      <c r="AS64" s="606" t="s">
        <v>97</v>
      </c>
      <c r="AT64" s="606" t="s">
        <v>97</v>
      </c>
      <c r="AU64" s="606" t="s">
        <v>97</v>
      </c>
      <c r="AV64" s="606">
        <v>0</v>
      </c>
      <c r="AW64" s="612">
        <v>0</v>
      </c>
      <c r="AX64" s="881">
        <v>0</v>
      </c>
      <c r="AY64" s="614" t="s">
        <v>97</v>
      </c>
      <c r="AZ64" s="612">
        <v>0</v>
      </c>
      <c r="BA64" s="612">
        <v>0</v>
      </c>
      <c r="BB64" s="619" t="s">
        <v>97</v>
      </c>
      <c r="BC64" s="606" t="s">
        <v>97</v>
      </c>
      <c r="BD64" s="606" t="s">
        <v>97</v>
      </c>
      <c r="BE64" s="606" t="s">
        <v>97</v>
      </c>
      <c r="BF64" s="606" t="s">
        <v>97</v>
      </c>
      <c r="BG64" s="606" t="s">
        <v>97</v>
      </c>
      <c r="BH64" s="606" t="s">
        <v>97</v>
      </c>
      <c r="BI64" s="606" t="s">
        <v>97</v>
      </c>
      <c r="BJ64" s="606">
        <v>0</v>
      </c>
      <c r="BK64" s="612">
        <v>0.75900000000000001</v>
      </c>
      <c r="BL64" s="612">
        <v>0</v>
      </c>
      <c r="BM64" s="619" t="s">
        <v>97</v>
      </c>
      <c r="BN64" s="612">
        <v>0</v>
      </c>
      <c r="BO64" s="606">
        <v>0</v>
      </c>
      <c r="BP64" s="606">
        <v>0</v>
      </c>
      <c r="BQ64" s="606" t="s">
        <v>97</v>
      </c>
      <c r="BR64" s="606" t="s">
        <v>97</v>
      </c>
      <c r="BS64" s="606" t="s">
        <v>97</v>
      </c>
      <c r="BT64" s="606" t="s">
        <v>97</v>
      </c>
      <c r="BU64" s="606" t="s">
        <v>97</v>
      </c>
      <c r="BV64" s="606" t="s">
        <v>97</v>
      </c>
      <c r="BW64" s="605" t="s">
        <v>97</v>
      </c>
      <c r="BX64" s="608">
        <v>0</v>
      </c>
      <c r="BY64" s="661">
        <v>0</v>
      </c>
      <c r="BZ64" s="612">
        <v>0</v>
      </c>
      <c r="CA64" s="614" t="s">
        <v>97</v>
      </c>
      <c r="CB64" s="682" t="s">
        <v>97</v>
      </c>
      <c r="CC64" s="612">
        <v>0</v>
      </c>
      <c r="CD64" s="682" t="s">
        <v>97</v>
      </c>
      <c r="CE64" s="606" t="s">
        <v>97</v>
      </c>
      <c r="CF64" s="606" t="s">
        <v>97</v>
      </c>
      <c r="CG64" s="606" t="s">
        <v>97</v>
      </c>
      <c r="CH64" s="606" t="s">
        <v>97</v>
      </c>
      <c r="CI64" s="606" t="s">
        <v>97</v>
      </c>
      <c r="CJ64" s="606" t="s">
        <v>97</v>
      </c>
      <c r="CK64" s="605" t="s">
        <v>97</v>
      </c>
      <c r="CL64" s="607">
        <f t="shared" si="22"/>
        <v>0</v>
      </c>
      <c r="CM64" s="607">
        <f t="shared" si="23"/>
        <v>0.75900000000000001</v>
      </c>
      <c r="CN64" s="607" t="s">
        <v>97</v>
      </c>
      <c r="CO64" s="607" t="s">
        <v>97</v>
      </c>
      <c r="CP64" s="607" t="s">
        <v>97</v>
      </c>
      <c r="CQ64" s="607">
        <f t="shared" si="24"/>
        <v>0</v>
      </c>
      <c r="CR64" s="607" t="s">
        <v>97</v>
      </c>
      <c r="CS64" s="606" t="s">
        <v>97</v>
      </c>
      <c r="CT64" s="606" t="s">
        <v>97</v>
      </c>
      <c r="CU64" s="606" t="s">
        <v>97</v>
      </c>
      <c r="CV64" s="606" t="s">
        <v>97</v>
      </c>
      <c r="CW64" s="606" t="s">
        <v>97</v>
      </c>
      <c r="CX64" s="606" t="s">
        <v>97</v>
      </c>
      <c r="CY64" s="605" t="s">
        <v>97</v>
      </c>
      <c r="CZ64" s="681" t="s">
        <v>97</v>
      </c>
      <c r="DA64" s="274"/>
      <c r="DB64" s="274"/>
      <c r="DC64" s="274"/>
      <c r="DD64" s="274"/>
      <c r="DE64" s="274"/>
      <c r="DF64" s="274"/>
      <c r="DG64" s="274"/>
      <c r="DH64" s="274"/>
      <c r="DI64" s="274"/>
      <c r="DJ64" s="274"/>
    </row>
    <row r="65" spans="1:240" s="276" customFormat="1" ht="35.25" customHeight="1">
      <c r="A65" s="685" t="s">
        <v>946</v>
      </c>
      <c r="B65" s="684" t="s">
        <v>863</v>
      </c>
      <c r="C65" s="217" t="s">
        <v>1016</v>
      </c>
      <c r="D65" s="683">
        <v>3.851</v>
      </c>
      <c r="E65" s="614" t="s">
        <v>97</v>
      </c>
      <c r="F65" s="615">
        <f t="shared" si="20"/>
        <v>0</v>
      </c>
      <c r="G65" s="615">
        <v>0</v>
      </c>
      <c r="H65" s="683" t="s">
        <v>97</v>
      </c>
      <c r="I65" s="683" t="s">
        <v>97</v>
      </c>
      <c r="J65" s="606">
        <v>0</v>
      </c>
      <c r="K65" s="606">
        <v>0</v>
      </c>
      <c r="L65" s="683" t="s">
        <v>97</v>
      </c>
      <c r="M65" s="606" t="s">
        <v>97</v>
      </c>
      <c r="N65" s="606" t="s">
        <v>97</v>
      </c>
      <c r="O65" s="614" t="s">
        <v>97</v>
      </c>
      <c r="P65" s="614" t="s">
        <v>97</v>
      </c>
      <c r="Q65" s="606" t="s">
        <v>97</v>
      </c>
      <c r="R65" s="606" t="s">
        <v>97</v>
      </c>
      <c r="S65" s="614" t="s">
        <v>97</v>
      </c>
      <c r="T65" s="615">
        <f>SUM(T67:T75)</f>
        <v>0</v>
      </c>
      <c r="U65" s="615">
        <v>0</v>
      </c>
      <c r="V65" s="614" t="s">
        <v>97</v>
      </c>
      <c r="W65" s="614" t="s">
        <v>97</v>
      </c>
      <c r="X65" s="612">
        <v>0</v>
      </c>
      <c r="Y65" s="612">
        <v>0</v>
      </c>
      <c r="Z65" s="614" t="s">
        <v>97</v>
      </c>
      <c r="AA65" s="606" t="s">
        <v>97</v>
      </c>
      <c r="AB65" s="606" t="s">
        <v>97</v>
      </c>
      <c r="AC65" s="614" t="s">
        <v>97</v>
      </c>
      <c r="AD65" s="614" t="s">
        <v>97</v>
      </c>
      <c r="AE65" s="606" t="s">
        <v>97</v>
      </c>
      <c r="AF65" s="606" t="s">
        <v>97</v>
      </c>
      <c r="AG65" s="614" t="s">
        <v>97</v>
      </c>
      <c r="AH65" s="612">
        <v>0</v>
      </c>
      <c r="AI65" s="612">
        <v>0</v>
      </c>
      <c r="AJ65" s="612">
        <v>0</v>
      </c>
      <c r="AK65" s="614" t="s">
        <v>97</v>
      </c>
      <c r="AL65" s="612">
        <v>0</v>
      </c>
      <c r="AM65" s="612">
        <v>0</v>
      </c>
      <c r="AN65" s="614" t="s">
        <v>97</v>
      </c>
      <c r="AO65" s="612" t="s">
        <v>97</v>
      </c>
      <c r="AP65" s="606" t="s">
        <v>97</v>
      </c>
      <c r="AQ65" s="614" t="s">
        <v>97</v>
      </c>
      <c r="AR65" s="614" t="s">
        <v>97</v>
      </c>
      <c r="AS65" s="606" t="s">
        <v>97</v>
      </c>
      <c r="AT65" s="606" t="s">
        <v>97</v>
      </c>
      <c r="AU65" s="606" t="s">
        <v>97</v>
      </c>
      <c r="AV65" s="606">
        <v>0</v>
      </c>
      <c r="AW65" s="612">
        <v>0</v>
      </c>
      <c r="AX65" s="881">
        <v>0</v>
      </c>
      <c r="AY65" s="614" t="s">
        <v>97</v>
      </c>
      <c r="AZ65" s="612">
        <v>0</v>
      </c>
      <c r="BA65" s="612">
        <v>0</v>
      </c>
      <c r="BB65" s="619" t="s">
        <v>97</v>
      </c>
      <c r="BC65" s="606" t="s">
        <v>97</v>
      </c>
      <c r="BD65" s="606" t="s">
        <v>97</v>
      </c>
      <c r="BE65" s="606" t="s">
        <v>97</v>
      </c>
      <c r="BF65" s="606" t="s">
        <v>97</v>
      </c>
      <c r="BG65" s="606" t="s">
        <v>97</v>
      </c>
      <c r="BH65" s="606" t="s">
        <v>97</v>
      </c>
      <c r="BI65" s="606" t="s">
        <v>97</v>
      </c>
      <c r="BJ65" s="606">
        <v>0</v>
      </c>
      <c r="BK65" s="612">
        <v>3.851</v>
      </c>
      <c r="BL65" s="612">
        <v>0</v>
      </c>
      <c r="BM65" s="619" t="s">
        <v>97</v>
      </c>
      <c r="BN65" s="612">
        <v>5.5</v>
      </c>
      <c r="BO65" s="606">
        <v>0</v>
      </c>
      <c r="BP65" s="606">
        <v>0</v>
      </c>
      <c r="BQ65" s="606" t="s">
        <v>97</v>
      </c>
      <c r="BR65" s="606" t="s">
        <v>97</v>
      </c>
      <c r="BS65" s="606" t="s">
        <v>97</v>
      </c>
      <c r="BT65" s="606" t="s">
        <v>97</v>
      </c>
      <c r="BU65" s="606" t="s">
        <v>97</v>
      </c>
      <c r="BV65" s="606" t="s">
        <v>97</v>
      </c>
      <c r="BW65" s="605" t="s">
        <v>97</v>
      </c>
      <c r="BX65" s="608">
        <v>0</v>
      </c>
      <c r="BY65" s="661">
        <v>0</v>
      </c>
      <c r="BZ65" s="612">
        <v>0</v>
      </c>
      <c r="CA65" s="614" t="s">
        <v>97</v>
      </c>
      <c r="CB65" s="682" t="s">
        <v>97</v>
      </c>
      <c r="CC65" s="612">
        <v>0</v>
      </c>
      <c r="CD65" s="682" t="s">
        <v>97</v>
      </c>
      <c r="CE65" s="606" t="s">
        <v>97</v>
      </c>
      <c r="CF65" s="606" t="s">
        <v>97</v>
      </c>
      <c r="CG65" s="606" t="s">
        <v>97</v>
      </c>
      <c r="CH65" s="606" t="s">
        <v>97</v>
      </c>
      <c r="CI65" s="606" t="s">
        <v>97</v>
      </c>
      <c r="CJ65" s="606" t="s">
        <v>97</v>
      </c>
      <c r="CK65" s="605" t="s">
        <v>97</v>
      </c>
      <c r="CL65" s="607">
        <f t="shared" si="22"/>
        <v>0</v>
      </c>
      <c r="CM65" s="607">
        <f t="shared" si="23"/>
        <v>3.851</v>
      </c>
      <c r="CN65" s="607" t="s">
        <v>97</v>
      </c>
      <c r="CO65" s="607" t="s">
        <v>97</v>
      </c>
      <c r="CP65" s="607">
        <v>5.5</v>
      </c>
      <c r="CQ65" s="607">
        <f t="shared" si="24"/>
        <v>0</v>
      </c>
      <c r="CR65" s="607" t="s">
        <v>97</v>
      </c>
      <c r="CS65" s="606" t="s">
        <v>97</v>
      </c>
      <c r="CT65" s="606" t="s">
        <v>97</v>
      </c>
      <c r="CU65" s="606" t="s">
        <v>97</v>
      </c>
      <c r="CV65" s="606" t="s">
        <v>97</v>
      </c>
      <c r="CW65" s="606" t="s">
        <v>97</v>
      </c>
      <c r="CX65" s="606" t="s">
        <v>97</v>
      </c>
      <c r="CY65" s="605" t="s">
        <v>97</v>
      </c>
      <c r="CZ65" s="681" t="s">
        <v>97</v>
      </c>
      <c r="DA65" s="274"/>
      <c r="DB65" s="274"/>
      <c r="DC65" s="274"/>
      <c r="DD65" s="274"/>
      <c r="DE65" s="274"/>
      <c r="DF65" s="274"/>
      <c r="DG65" s="274"/>
      <c r="DH65" s="274"/>
      <c r="DI65" s="274"/>
      <c r="DJ65" s="274"/>
    </row>
    <row r="66" spans="1:240" s="686" customFormat="1" ht="41.25" customHeight="1">
      <c r="A66" s="685" t="s">
        <v>947</v>
      </c>
      <c r="B66" s="684" t="s">
        <v>863</v>
      </c>
      <c r="C66" s="217" t="s">
        <v>1017</v>
      </c>
      <c r="D66" s="615">
        <v>0.64380000000000004</v>
      </c>
      <c r="E66" s="614" t="s">
        <v>97</v>
      </c>
      <c r="F66" s="615">
        <f t="shared" si="20"/>
        <v>0</v>
      </c>
      <c r="G66" s="615">
        <v>0</v>
      </c>
      <c r="H66" s="683" t="s">
        <v>97</v>
      </c>
      <c r="I66" s="683" t="s">
        <v>97</v>
      </c>
      <c r="J66" s="606">
        <v>0</v>
      </c>
      <c r="K66" s="606">
        <v>0</v>
      </c>
      <c r="L66" s="683" t="s">
        <v>97</v>
      </c>
      <c r="M66" s="606" t="s">
        <v>97</v>
      </c>
      <c r="N66" s="606" t="s">
        <v>97</v>
      </c>
      <c r="O66" s="614" t="s">
        <v>97</v>
      </c>
      <c r="P66" s="614" t="s">
        <v>97</v>
      </c>
      <c r="Q66" s="606" t="s">
        <v>97</v>
      </c>
      <c r="R66" s="606" t="s">
        <v>97</v>
      </c>
      <c r="S66" s="614" t="s">
        <v>97</v>
      </c>
      <c r="T66" s="615">
        <f>SUM(T68:T76)</f>
        <v>0</v>
      </c>
      <c r="U66" s="615">
        <v>0</v>
      </c>
      <c r="V66" s="614" t="s">
        <v>97</v>
      </c>
      <c r="W66" s="614" t="s">
        <v>97</v>
      </c>
      <c r="X66" s="612">
        <v>0</v>
      </c>
      <c r="Y66" s="612">
        <v>0</v>
      </c>
      <c r="Z66" s="614" t="s">
        <v>97</v>
      </c>
      <c r="AA66" s="606" t="s">
        <v>97</v>
      </c>
      <c r="AB66" s="606" t="s">
        <v>97</v>
      </c>
      <c r="AC66" s="614" t="s">
        <v>97</v>
      </c>
      <c r="AD66" s="614" t="s">
        <v>97</v>
      </c>
      <c r="AE66" s="606" t="s">
        <v>97</v>
      </c>
      <c r="AF66" s="606" t="s">
        <v>97</v>
      </c>
      <c r="AG66" s="614" t="s">
        <v>97</v>
      </c>
      <c r="AH66" s="612">
        <v>0</v>
      </c>
      <c r="AI66" s="612">
        <v>0</v>
      </c>
      <c r="AJ66" s="612">
        <v>0</v>
      </c>
      <c r="AK66" s="614" t="s">
        <v>97</v>
      </c>
      <c r="AL66" s="612">
        <v>0</v>
      </c>
      <c r="AM66" s="612">
        <v>0</v>
      </c>
      <c r="AN66" s="614" t="s">
        <v>97</v>
      </c>
      <c r="AO66" s="612" t="s">
        <v>97</v>
      </c>
      <c r="AP66" s="606" t="s">
        <v>97</v>
      </c>
      <c r="AQ66" s="614" t="s">
        <v>97</v>
      </c>
      <c r="AR66" s="614" t="s">
        <v>97</v>
      </c>
      <c r="AS66" s="606" t="s">
        <v>97</v>
      </c>
      <c r="AT66" s="606" t="s">
        <v>97</v>
      </c>
      <c r="AU66" s="606" t="s">
        <v>97</v>
      </c>
      <c r="AV66" s="612">
        <v>0</v>
      </c>
      <c r="AW66" s="612">
        <v>0</v>
      </c>
      <c r="AX66" s="881">
        <v>0</v>
      </c>
      <c r="AY66" s="614" t="s">
        <v>97</v>
      </c>
      <c r="AZ66" s="612">
        <v>0</v>
      </c>
      <c r="BA66" s="612">
        <v>0</v>
      </c>
      <c r="BB66" s="619" t="s">
        <v>97</v>
      </c>
      <c r="BC66" s="606" t="s">
        <v>97</v>
      </c>
      <c r="BD66" s="606" t="s">
        <v>97</v>
      </c>
      <c r="BE66" s="606" t="s">
        <v>97</v>
      </c>
      <c r="BF66" s="606" t="s">
        <v>97</v>
      </c>
      <c r="BG66" s="606" t="s">
        <v>97</v>
      </c>
      <c r="BH66" s="606" t="s">
        <v>97</v>
      </c>
      <c r="BI66" s="606" t="s">
        <v>97</v>
      </c>
      <c r="BJ66" s="606">
        <v>0</v>
      </c>
      <c r="BK66" s="612">
        <v>0.64380000000000004</v>
      </c>
      <c r="BL66" s="612">
        <v>0</v>
      </c>
      <c r="BM66" s="619" t="s">
        <v>97</v>
      </c>
      <c r="BN66" s="612">
        <v>0</v>
      </c>
      <c r="BO66" s="606">
        <v>0</v>
      </c>
      <c r="BP66" s="606">
        <v>0</v>
      </c>
      <c r="BQ66" s="606" t="s">
        <v>97</v>
      </c>
      <c r="BR66" s="606" t="s">
        <v>97</v>
      </c>
      <c r="BS66" s="606" t="s">
        <v>97</v>
      </c>
      <c r="BT66" s="606" t="s">
        <v>97</v>
      </c>
      <c r="BU66" s="606" t="s">
        <v>97</v>
      </c>
      <c r="BV66" s="606" t="s">
        <v>97</v>
      </c>
      <c r="BW66" s="605" t="s">
        <v>97</v>
      </c>
      <c r="BX66" s="608">
        <v>0</v>
      </c>
      <c r="BY66" s="661">
        <v>0</v>
      </c>
      <c r="BZ66" s="612">
        <v>0</v>
      </c>
      <c r="CA66" s="614" t="s">
        <v>97</v>
      </c>
      <c r="CB66" s="682" t="s">
        <v>97</v>
      </c>
      <c r="CC66" s="612">
        <v>0</v>
      </c>
      <c r="CD66" s="682" t="s">
        <v>97</v>
      </c>
      <c r="CE66" s="606" t="s">
        <v>97</v>
      </c>
      <c r="CF66" s="606" t="s">
        <v>97</v>
      </c>
      <c r="CG66" s="606" t="s">
        <v>97</v>
      </c>
      <c r="CH66" s="606" t="s">
        <v>97</v>
      </c>
      <c r="CI66" s="606" t="s">
        <v>97</v>
      </c>
      <c r="CJ66" s="606" t="s">
        <v>97</v>
      </c>
      <c r="CK66" s="605" t="s">
        <v>97</v>
      </c>
      <c r="CL66" s="607">
        <f t="shared" si="22"/>
        <v>0</v>
      </c>
      <c r="CM66" s="607">
        <f t="shared" si="23"/>
        <v>0.64380000000000004</v>
      </c>
      <c r="CN66" s="607" t="s">
        <v>97</v>
      </c>
      <c r="CO66" s="607" t="s">
        <v>97</v>
      </c>
      <c r="CP66" s="607" t="s">
        <v>97</v>
      </c>
      <c r="CQ66" s="607">
        <f t="shared" si="24"/>
        <v>0</v>
      </c>
      <c r="CR66" s="607" t="s">
        <v>97</v>
      </c>
      <c r="CS66" s="606" t="s">
        <v>97</v>
      </c>
      <c r="CT66" s="606" t="s">
        <v>97</v>
      </c>
      <c r="CU66" s="606" t="s">
        <v>97</v>
      </c>
      <c r="CV66" s="606" t="s">
        <v>97</v>
      </c>
      <c r="CW66" s="606" t="s">
        <v>97</v>
      </c>
      <c r="CX66" s="606" t="s">
        <v>97</v>
      </c>
      <c r="CY66" s="605" t="s">
        <v>97</v>
      </c>
      <c r="CZ66" s="681" t="s">
        <v>97</v>
      </c>
      <c r="DA66" s="274"/>
      <c r="DB66" s="274"/>
      <c r="DC66" s="274"/>
      <c r="DD66" s="274"/>
      <c r="DE66" s="274"/>
      <c r="DF66" s="274"/>
      <c r="DG66" s="274"/>
      <c r="DH66" s="274"/>
      <c r="DI66" s="274"/>
      <c r="DJ66" s="274"/>
      <c r="DK66" s="276"/>
      <c r="DL66" s="276"/>
      <c r="DM66" s="276"/>
      <c r="DN66" s="276"/>
      <c r="DO66" s="276"/>
      <c r="DP66" s="276"/>
    </row>
    <row r="67" spans="1:240" s="686" customFormat="1" ht="35.25" customHeight="1">
      <c r="A67" s="685" t="s">
        <v>948</v>
      </c>
      <c r="B67" s="684" t="s">
        <v>864</v>
      </c>
      <c r="C67" s="217" t="s">
        <v>1018</v>
      </c>
      <c r="D67" s="683">
        <v>6.9939999999999998</v>
      </c>
      <c r="E67" s="614" t="s">
        <v>97</v>
      </c>
      <c r="F67" s="615">
        <f t="shared" si="20"/>
        <v>0</v>
      </c>
      <c r="G67" s="615">
        <v>0</v>
      </c>
      <c r="H67" s="683" t="s">
        <v>97</v>
      </c>
      <c r="I67" s="683" t="s">
        <v>97</v>
      </c>
      <c r="J67" s="606">
        <v>0</v>
      </c>
      <c r="K67" s="606">
        <v>0</v>
      </c>
      <c r="L67" s="683" t="s">
        <v>97</v>
      </c>
      <c r="M67" s="606" t="s">
        <v>97</v>
      </c>
      <c r="N67" s="606" t="s">
        <v>97</v>
      </c>
      <c r="O67" s="614" t="s">
        <v>97</v>
      </c>
      <c r="P67" s="614" t="s">
        <v>97</v>
      </c>
      <c r="Q67" s="606" t="s">
        <v>97</v>
      </c>
      <c r="R67" s="606" t="s">
        <v>97</v>
      </c>
      <c r="S67" s="614" t="s">
        <v>97</v>
      </c>
      <c r="T67" s="615">
        <f>SUM(T68:T77)</f>
        <v>0</v>
      </c>
      <c r="U67" s="615">
        <v>0</v>
      </c>
      <c r="V67" s="614" t="s">
        <v>97</v>
      </c>
      <c r="W67" s="614" t="s">
        <v>97</v>
      </c>
      <c r="X67" s="612">
        <v>0</v>
      </c>
      <c r="Y67" s="612">
        <v>0</v>
      </c>
      <c r="Z67" s="614" t="s">
        <v>97</v>
      </c>
      <c r="AA67" s="606" t="s">
        <v>97</v>
      </c>
      <c r="AB67" s="606" t="s">
        <v>97</v>
      </c>
      <c r="AC67" s="614" t="s">
        <v>97</v>
      </c>
      <c r="AD67" s="614" t="s">
        <v>97</v>
      </c>
      <c r="AE67" s="606" t="s">
        <v>97</v>
      </c>
      <c r="AF67" s="606" t="s">
        <v>97</v>
      </c>
      <c r="AG67" s="614" t="s">
        <v>97</v>
      </c>
      <c r="AH67" s="612">
        <v>0</v>
      </c>
      <c r="AI67" s="612">
        <v>0</v>
      </c>
      <c r="AJ67" s="612">
        <v>0</v>
      </c>
      <c r="AK67" s="614" t="s">
        <v>97</v>
      </c>
      <c r="AL67" s="612">
        <v>0</v>
      </c>
      <c r="AM67" s="612">
        <v>0</v>
      </c>
      <c r="AN67" s="614" t="s">
        <v>97</v>
      </c>
      <c r="AO67" s="612" t="s">
        <v>97</v>
      </c>
      <c r="AP67" s="606" t="s">
        <v>97</v>
      </c>
      <c r="AQ67" s="614" t="s">
        <v>97</v>
      </c>
      <c r="AR67" s="614" t="s">
        <v>97</v>
      </c>
      <c r="AS67" s="606" t="s">
        <v>97</v>
      </c>
      <c r="AT67" s="606" t="s">
        <v>97</v>
      </c>
      <c r="AU67" s="606" t="s">
        <v>97</v>
      </c>
      <c r="AV67" s="612">
        <v>0</v>
      </c>
      <c r="AW67" s="612">
        <v>0</v>
      </c>
      <c r="AX67" s="881">
        <v>0</v>
      </c>
      <c r="AY67" s="614" t="s">
        <v>97</v>
      </c>
      <c r="AZ67" s="612">
        <v>0</v>
      </c>
      <c r="BA67" s="612">
        <v>0</v>
      </c>
      <c r="BB67" s="619" t="s">
        <v>97</v>
      </c>
      <c r="BC67" s="606" t="s">
        <v>97</v>
      </c>
      <c r="BD67" s="606" t="s">
        <v>97</v>
      </c>
      <c r="BE67" s="606" t="s">
        <v>97</v>
      </c>
      <c r="BF67" s="606" t="s">
        <v>97</v>
      </c>
      <c r="BG67" s="606" t="s">
        <v>97</v>
      </c>
      <c r="BH67" s="606" t="s">
        <v>97</v>
      </c>
      <c r="BI67" s="606" t="s">
        <v>97</v>
      </c>
      <c r="BJ67" s="606">
        <v>0</v>
      </c>
      <c r="BK67" s="612">
        <v>0</v>
      </c>
      <c r="BL67" s="612">
        <v>0</v>
      </c>
      <c r="BM67" s="619" t="s">
        <v>97</v>
      </c>
      <c r="BN67" s="612">
        <v>0</v>
      </c>
      <c r="BO67" s="606">
        <v>0</v>
      </c>
      <c r="BP67" s="606">
        <v>0</v>
      </c>
      <c r="BQ67" s="606" t="s">
        <v>97</v>
      </c>
      <c r="BR67" s="606" t="s">
        <v>97</v>
      </c>
      <c r="BS67" s="606" t="s">
        <v>97</v>
      </c>
      <c r="BT67" s="606" t="s">
        <v>97</v>
      </c>
      <c r="BU67" s="606" t="s">
        <v>97</v>
      </c>
      <c r="BV67" s="606" t="s">
        <v>97</v>
      </c>
      <c r="BW67" s="605" t="s">
        <v>97</v>
      </c>
      <c r="BX67" s="608">
        <v>0</v>
      </c>
      <c r="BY67" s="661">
        <v>6.9943999999999997</v>
      </c>
      <c r="BZ67" s="612">
        <v>0</v>
      </c>
      <c r="CA67" s="614" t="s">
        <v>97</v>
      </c>
      <c r="CB67" s="949">
        <v>10</v>
      </c>
      <c r="CC67" s="612">
        <v>0</v>
      </c>
      <c r="CD67" s="682" t="s">
        <v>97</v>
      </c>
      <c r="CE67" s="606" t="s">
        <v>97</v>
      </c>
      <c r="CF67" s="606" t="s">
        <v>97</v>
      </c>
      <c r="CG67" s="606" t="s">
        <v>97</v>
      </c>
      <c r="CH67" s="606" t="s">
        <v>97</v>
      </c>
      <c r="CI67" s="606" t="s">
        <v>97</v>
      </c>
      <c r="CJ67" s="606" t="s">
        <v>97</v>
      </c>
      <c r="CK67" s="605" t="s">
        <v>97</v>
      </c>
      <c r="CL67" s="607">
        <f t="shared" si="22"/>
        <v>0</v>
      </c>
      <c r="CM67" s="607">
        <f t="shared" si="23"/>
        <v>6.9943999999999997</v>
      </c>
      <c r="CN67" s="607" t="s">
        <v>97</v>
      </c>
      <c r="CO67" s="607" t="s">
        <v>97</v>
      </c>
      <c r="CP67" s="607">
        <f>CB67++BN67+AZ67+AL67+X67</f>
        <v>10</v>
      </c>
      <c r="CQ67" s="607">
        <f t="shared" si="24"/>
        <v>0</v>
      </c>
      <c r="CR67" s="607" t="s">
        <v>97</v>
      </c>
      <c r="CS67" s="606" t="s">
        <v>97</v>
      </c>
      <c r="CT67" s="606" t="s">
        <v>97</v>
      </c>
      <c r="CU67" s="606" t="s">
        <v>97</v>
      </c>
      <c r="CV67" s="606" t="s">
        <v>97</v>
      </c>
      <c r="CW67" s="606" t="s">
        <v>97</v>
      </c>
      <c r="CX67" s="606" t="s">
        <v>97</v>
      </c>
      <c r="CY67" s="605" t="s">
        <v>97</v>
      </c>
      <c r="CZ67" s="681" t="s">
        <v>97</v>
      </c>
      <c r="DA67" s="274"/>
      <c r="DB67" s="274"/>
      <c r="DC67" s="274"/>
      <c r="DD67" s="274"/>
      <c r="DE67" s="274"/>
      <c r="DF67" s="274"/>
      <c r="DG67" s="274"/>
      <c r="DH67" s="274"/>
      <c r="DI67" s="274"/>
      <c r="DJ67" s="274"/>
      <c r="DK67" s="276"/>
      <c r="DL67" s="276"/>
      <c r="DM67" s="276"/>
      <c r="DN67" s="276"/>
      <c r="DO67" s="276"/>
      <c r="DP67" s="276"/>
    </row>
    <row r="68" spans="1:240" s="600" customFormat="1" ht="30">
      <c r="A68" s="685" t="s">
        <v>949</v>
      </c>
      <c r="B68" s="684" t="s">
        <v>864</v>
      </c>
      <c r="C68" s="217" t="s">
        <v>1019</v>
      </c>
      <c r="D68" s="683">
        <v>1.0589999999999999</v>
      </c>
      <c r="E68" s="614" t="s">
        <v>97</v>
      </c>
      <c r="F68" s="615">
        <f t="shared" si="20"/>
        <v>0</v>
      </c>
      <c r="G68" s="612">
        <v>0</v>
      </c>
      <c r="H68" s="614" t="s">
        <v>97</v>
      </c>
      <c r="I68" s="614" t="s">
        <v>97</v>
      </c>
      <c r="J68" s="612">
        <v>0</v>
      </c>
      <c r="K68" s="612">
        <v>0</v>
      </c>
      <c r="L68" s="614" t="s">
        <v>97</v>
      </c>
      <c r="M68" s="606" t="s">
        <v>97</v>
      </c>
      <c r="N68" s="606" t="s">
        <v>97</v>
      </c>
      <c r="O68" s="614" t="s">
        <v>97</v>
      </c>
      <c r="P68" s="614" t="s">
        <v>97</v>
      </c>
      <c r="Q68" s="606" t="s">
        <v>97</v>
      </c>
      <c r="R68" s="606" t="s">
        <v>97</v>
      </c>
      <c r="S68" s="614" t="s">
        <v>97</v>
      </c>
      <c r="T68" s="606">
        <v>0</v>
      </c>
      <c r="U68" s="615">
        <v>0</v>
      </c>
      <c r="V68" s="614" t="s">
        <v>97</v>
      </c>
      <c r="W68" s="614" t="s">
        <v>97</v>
      </c>
      <c r="X68" s="612">
        <v>0</v>
      </c>
      <c r="Y68" s="612">
        <v>0</v>
      </c>
      <c r="Z68" s="614" t="s">
        <v>97</v>
      </c>
      <c r="AA68" s="606" t="s">
        <v>97</v>
      </c>
      <c r="AB68" s="606" t="s">
        <v>97</v>
      </c>
      <c r="AC68" s="614" t="s">
        <v>97</v>
      </c>
      <c r="AD68" s="614" t="s">
        <v>97</v>
      </c>
      <c r="AE68" s="606" t="s">
        <v>97</v>
      </c>
      <c r="AF68" s="606" t="s">
        <v>97</v>
      </c>
      <c r="AG68" s="614" t="s">
        <v>97</v>
      </c>
      <c r="AH68" s="612">
        <v>0</v>
      </c>
      <c r="AI68" s="612">
        <v>0</v>
      </c>
      <c r="AJ68" s="612">
        <v>0</v>
      </c>
      <c r="AK68" s="614" t="s">
        <v>97</v>
      </c>
      <c r="AL68" s="612">
        <v>0</v>
      </c>
      <c r="AM68" s="612">
        <v>0</v>
      </c>
      <c r="AN68" s="614" t="s">
        <v>97</v>
      </c>
      <c r="AO68" s="612" t="s">
        <v>97</v>
      </c>
      <c r="AP68" s="606" t="s">
        <v>97</v>
      </c>
      <c r="AQ68" s="614" t="s">
        <v>97</v>
      </c>
      <c r="AR68" s="614" t="s">
        <v>97</v>
      </c>
      <c r="AS68" s="606" t="s">
        <v>97</v>
      </c>
      <c r="AT68" s="606" t="s">
        <v>97</v>
      </c>
      <c r="AU68" s="606" t="s">
        <v>97</v>
      </c>
      <c r="AV68" s="612">
        <v>0</v>
      </c>
      <c r="AW68" s="612">
        <v>0</v>
      </c>
      <c r="AX68" s="881">
        <v>0</v>
      </c>
      <c r="AY68" s="614" t="s">
        <v>97</v>
      </c>
      <c r="AZ68" s="612">
        <v>0</v>
      </c>
      <c r="BA68" s="612">
        <v>0</v>
      </c>
      <c r="BB68" s="619" t="s">
        <v>97</v>
      </c>
      <c r="BC68" s="606" t="s">
        <v>97</v>
      </c>
      <c r="BD68" s="606" t="s">
        <v>97</v>
      </c>
      <c r="BE68" s="606" t="s">
        <v>97</v>
      </c>
      <c r="BF68" s="606" t="s">
        <v>97</v>
      </c>
      <c r="BG68" s="606" t="s">
        <v>97</v>
      </c>
      <c r="BH68" s="606" t="s">
        <v>97</v>
      </c>
      <c r="BI68" s="606" t="s">
        <v>97</v>
      </c>
      <c r="BJ68" s="612">
        <v>0</v>
      </c>
      <c r="BK68" s="612">
        <v>0</v>
      </c>
      <c r="BL68" s="612">
        <v>0</v>
      </c>
      <c r="BM68" s="614" t="s">
        <v>97</v>
      </c>
      <c r="BN68" s="612">
        <v>0</v>
      </c>
      <c r="BO68" s="612">
        <v>0</v>
      </c>
      <c r="BP68" s="612">
        <v>0</v>
      </c>
      <c r="BQ68" s="606" t="s">
        <v>97</v>
      </c>
      <c r="BR68" s="606" t="s">
        <v>97</v>
      </c>
      <c r="BS68" s="606" t="s">
        <v>97</v>
      </c>
      <c r="BT68" s="606" t="s">
        <v>97</v>
      </c>
      <c r="BU68" s="606" t="s">
        <v>97</v>
      </c>
      <c r="BV68" s="606" t="s">
        <v>97</v>
      </c>
      <c r="BW68" s="605" t="s">
        <v>97</v>
      </c>
      <c r="BX68" s="608">
        <v>0</v>
      </c>
      <c r="BY68" s="670">
        <v>1.0589999999999999</v>
      </c>
      <c r="BZ68" s="612">
        <v>0</v>
      </c>
      <c r="CA68" s="614" t="s">
        <v>97</v>
      </c>
      <c r="CB68" s="682" t="s">
        <v>97</v>
      </c>
      <c r="CC68" s="612">
        <v>0</v>
      </c>
      <c r="CD68" s="682" t="s">
        <v>97</v>
      </c>
      <c r="CE68" s="606" t="s">
        <v>97</v>
      </c>
      <c r="CF68" s="606" t="s">
        <v>97</v>
      </c>
      <c r="CG68" s="606" t="s">
        <v>97</v>
      </c>
      <c r="CH68" s="606" t="s">
        <v>97</v>
      </c>
      <c r="CI68" s="606" t="s">
        <v>97</v>
      </c>
      <c r="CJ68" s="606" t="s">
        <v>97</v>
      </c>
      <c r="CK68" s="605" t="s">
        <v>97</v>
      </c>
      <c r="CL68" s="607">
        <f t="shared" si="22"/>
        <v>0</v>
      </c>
      <c r="CM68" s="607">
        <f t="shared" si="23"/>
        <v>1.0589999999999999</v>
      </c>
      <c r="CN68" s="607" t="s">
        <v>97</v>
      </c>
      <c r="CO68" s="607" t="s">
        <v>97</v>
      </c>
      <c r="CP68" s="607" t="s">
        <v>97</v>
      </c>
      <c r="CQ68" s="607">
        <f t="shared" si="24"/>
        <v>0</v>
      </c>
      <c r="CR68" s="607" t="s">
        <v>97</v>
      </c>
      <c r="CS68" s="606" t="s">
        <v>97</v>
      </c>
      <c r="CT68" s="606" t="s">
        <v>97</v>
      </c>
      <c r="CU68" s="606" t="s">
        <v>97</v>
      </c>
      <c r="CV68" s="606" t="s">
        <v>97</v>
      </c>
      <c r="CW68" s="606" t="s">
        <v>97</v>
      </c>
      <c r="CX68" s="606" t="s">
        <v>97</v>
      </c>
      <c r="CY68" s="605" t="s">
        <v>97</v>
      </c>
      <c r="CZ68" s="681" t="s">
        <v>97</v>
      </c>
      <c r="DA68" s="274"/>
      <c r="DB68" s="274"/>
      <c r="DC68" s="274"/>
      <c r="DD68" s="274"/>
      <c r="DE68" s="274"/>
      <c r="DF68" s="274"/>
      <c r="DG68" s="274"/>
      <c r="DH68" s="274"/>
      <c r="DI68" s="274"/>
      <c r="DJ68" s="274"/>
      <c r="DK68" s="274"/>
      <c r="DL68" s="274"/>
      <c r="DM68" s="274"/>
      <c r="DN68" s="274"/>
      <c r="DO68" s="274"/>
      <c r="DP68" s="274"/>
      <c r="DQ68" s="274"/>
      <c r="DR68" s="274"/>
      <c r="DS68" s="274"/>
      <c r="DT68" s="274"/>
      <c r="DU68" s="274"/>
      <c r="DV68" s="274"/>
      <c r="DW68" s="274"/>
      <c r="DX68" s="274"/>
      <c r="DY68" s="274"/>
      <c r="DZ68" s="274"/>
      <c r="EA68" s="274"/>
      <c r="EB68" s="274"/>
      <c r="EC68" s="274"/>
      <c r="ED68" s="274"/>
      <c r="EE68" s="274"/>
      <c r="EF68" s="274"/>
      <c r="EG68" s="274"/>
      <c r="EH68" s="274"/>
      <c r="EI68" s="274"/>
      <c r="EJ68" s="274"/>
      <c r="EK68" s="274"/>
      <c r="EL68" s="274"/>
      <c r="EN68" s="274"/>
      <c r="EO68" s="274"/>
      <c r="EP68" s="274"/>
      <c r="EQ68" s="274"/>
      <c r="ER68" s="274"/>
      <c r="ES68" s="274"/>
      <c r="ET68" s="274"/>
      <c r="EU68" s="274"/>
      <c r="EV68" s="274"/>
      <c r="EW68" s="274"/>
      <c r="EX68" s="274"/>
      <c r="EY68" s="274"/>
      <c r="EZ68" s="274"/>
      <c r="FA68" s="274"/>
      <c r="FB68" s="274"/>
      <c r="FC68" s="274"/>
      <c r="FD68" s="274"/>
      <c r="FE68" s="274"/>
      <c r="FF68" s="274"/>
      <c r="FG68" s="274"/>
      <c r="FH68" s="274"/>
      <c r="FI68" s="274"/>
      <c r="FJ68" s="274"/>
      <c r="FK68" s="274"/>
      <c r="FL68" s="274"/>
      <c r="FM68" s="274"/>
      <c r="FN68" s="274"/>
      <c r="FO68" s="274"/>
      <c r="FP68" s="274"/>
      <c r="FQ68" s="274"/>
      <c r="FR68" s="274"/>
      <c r="FS68" s="274"/>
      <c r="FT68" s="274"/>
      <c r="FU68" s="274"/>
      <c r="FV68" s="274"/>
      <c r="FW68" s="274"/>
      <c r="FX68" s="274"/>
      <c r="FY68" s="274"/>
      <c r="FZ68" s="274"/>
      <c r="GA68" s="274"/>
      <c r="GB68" s="274"/>
      <c r="GC68" s="274"/>
      <c r="GD68" s="274"/>
      <c r="GE68" s="274"/>
      <c r="GF68" s="274"/>
      <c r="GG68" s="274"/>
      <c r="GH68" s="274"/>
      <c r="GI68" s="274"/>
      <c r="GJ68" s="274"/>
      <c r="GK68" s="274"/>
      <c r="GL68" s="274"/>
      <c r="GM68" s="274"/>
      <c r="GN68" s="274"/>
      <c r="GO68" s="274"/>
      <c r="GP68" s="274"/>
      <c r="GQ68" s="274"/>
      <c r="GR68" s="274"/>
      <c r="GS68" s="274"/>
      <c r="GT68" s="274"/>
      <c r="GU68" s="274"/>
      <c r="GV68" s="274"/>
      <c r="GW68" s="274"/>
      <c r="GX68" s="274"/>
      <c r="GY68" s="274"/>
      <c r="GZ68" s="274"/>
      <c r="HA68" s="274"/>
      <c r="HB68" s="274"/>
      <c r="HC68" s="274"/>
      <c r="HD68" s="274"/>
      <c r="HE68" s="274"/>
      <c r="HF68" s="274"/>
      <c r="HG68" s="274"/>
      <c r="HH68" s="274"/>
      <c r="HI68" s="274"/>
      <c r="HJ68" s="274"/>
      <c r="HK68" s="274"/>
      <c r="HL68" s="274"/>
      <c r="HM68" s="274"/>
      <c r="HN68" s="274"/>
      <c r="HO68" s="274"/>
      <c r="HP68" s="274"/>
      <c r="HQ68" s="274"/>
      <c r="HR68" s="274"/>
      <c r="HS68" s="274"/>
      <c r="HT68" s="274"/>
      <c r="HU68" s="274"/>
      <c r="HV68" s="274"/>
      <c r="HW68" s="274"/>
      <c r="HX68" s="274"/>
      <c r="HY68" s="274"/>
      <c r="HZ68" s="274"/>
      <c r="IA68" s="274"/>
      <c r="IB68" s="274"/>
      <c r="IC68" s="274"/>
      <c r="ID68" s="274"/>
      <c r="IE68" s="274"/>
      <c r="IF68" s="274"/>
    </row>
    <row r="69" spans="1:240" s="674" customFormat="1" ht="31.5">
      <c r="A69" s="680" t="s">
        <v>156</v>
      </c>
      <c r="B69" s="645" t="s">
        <v>157</v>
      </c>
      <c r="C69" s="644" t="s">
        <v>97</v>
      </c>
      <c r="D69" s="636">
        <f>D70</f>
        <v>12.582000000000001</v>
      </c>
      <c r="E69" s="585" t="s">
        <v>97</v>
      </c>
      <c r="F69" s="643">
        <f t="shared" si="20"/>
        <v>0</v>
      </c>
      <c r="G69" s="636">
        <v>0</v>
      </c>
      <c r="H69" s="638" t="s">
        <v>97</v>
      </c>
      <c r="I69" s="638" t="s">
        <v>97</v>
      </c>
      <c r="J69" s="637">
        <v>0</v>
      </c>
      <c r="K69" s="637">
        <v>0</v>
      </c>
      <c r="L69" s="585" t="s">
        <v>97</v>
      </c>
      <c r="M69" s="631" t="s">
        <v>97</v>
      </c>
      <c r="N69" s="631" t="s">
        <v>97</v>
      </c>
      <c r="O69" s="585" t="s">
        <v>97</v>
      </c>
      <c r="P69" s="585" t="s">
        <v>97</v>
      </c>
      <c r="Q69" s="631" t="s">
        <v>97</v>
      </c>
      <c r="R69" s="631" t="s">
        <v>97</v>
      </c>
      <c r="S69" s="585" t="s">
        <v>97</v>
      </c>
      <c r="T69" s="636">
        <v>0</v>
      </c>
      <c r="U69" s="636">
        <f>U70</f>
        <v>2.3719999999999999</v>
      </c>
      <c r="V69" s="638" t="s">
        <v>97</v>
      </c>
      <c r="W69" s="638" t="s">
        <v>97</v>
      </c>
      <c r="X69" s="636">
        <v>0</v>
      </c>
      <c r="Y69" s="636">
        <v>0</v>
      </c>
      <c r="Z69" s="638">
        <f>Z70</f>
        <v>313</v>
      </c>
      <c r="AA69" s="631" t="s">
        <v>97</v>
      </c>
      <c r="AB69" s="631" t="s">
        <v>97</v>
      </c>
      <c r="AC69" s="585" t="s">
        <v>97</v>
      </c>
      <c r="AD69" s="585" t="s">
        <v>97</v>
      </c>
      <c r="AE69" s="631" t="s">
        <v>97</v>
      </c>
      <c r="AF69" s="631" t="s">
        <v>97</v>
      </c>
      <c r="AG69" s="585" t="s">
        <v>97</v>
      </c>
      <c r="AH69" s="636">
        <v>0</v>
      </c>
      <c r="AI69" s="636">
        <f>AI70</f>
        <v>2.4420000000000002</v>
      </c>
      <c r="AJ69" s="612">
        <v>0</v>
      </c>
      <c r="AK69" s="638" t="s">
        <v>97</v>
      </c>
      <c r="AL69" s="636">
        <f>AL70</f>
        <v>0</v>
      </c>
      <c r="AM69" s="636">
        <v>0</v>
      </c>
      <c r="AN69" s="639">
        <f>AN70</f>
        <v>302</v>
      </c>
      <c r="AO69" s="612" t="s">
        <v>97</v>
      </c>
      <c r="AP69" s="631" t="s">
        <v>97</v>
      </c>
      <c r="AQ69" s="585" t="s">
        <v>97</v>
      </c>
      <c r="AR69" s="585" t="s">
        <v>97</v>
      </c>
      <c r="AS69" s="631" t="s">
        <v>97</v>
      </c>
      <c r="AT69" s="631" t="s">
        <v>97</v>
      </c>
      <c r="AU69" s="631" t="s">
        <v>97</v>
      </c>
      <c r="AV69" s="636">
        <v>0</v>
      </c>
      <c r="AW69" s="636">
        <f>AW71</f>
        <v>2.5150000000000001</v>
      </c>
      <c r="AX69" s="881">
        <v>0</v>
      </c>
      <c r="AY69" s="638" t="s">
        <v>97</v>
      </c>
      <c r="AZ69" s="636">
        <v>0</v>
      </c>
      <c r="BA69" s="636">
        <v>0</v>
      </c>
      <c r="BB69" s="638">
        <f>BB70</f>
        <v>400</v>
      </c>
      <c r="BC69" s="631" t="s">
        <v>97</v>
      </c>
      <c r="BD69" s="631" t="s">
        <v>97</v>
      </c>
      <c r="BE69" s="631" t="s">
        <v>97</v>
      </c>
      <c r="BF69" s="631" t="s">
        <v>97</v>
      </c>
      <c r="BG69" s="631" t="s">
        <v>97</v>
      </c>
      <c r="BH69" s="631" t="s">
        <v>97</v>
      </c>
      <c r="BI69" s="631" t="s">
        <v>97</v>
      </c>
      <c r="BJ69" s="636">
        <v>0</v>
      </c>
      <c r="BK69" s="637">
        <f>BK70</f>
        <v>2.589</v>
      </c>
      <c r="BL69" s="612">
        <v>0</v>
      </c>
      <c r="BM69" s="638" t="s">
        <v>97</v>
      </c>
      <c r="BN69" s="637">
        <v>0</v>
      </c>
      <c r="BO69" s="636">
        <v>0</v>
      </c>
      <c r="BP69" s="635">
        <f>BP70</f>
        <v>411</v>
      </c>
      <c r="BQ69" s="631" t="s">
        <v>97</v>
      </c>
      <c r="BR69" s="631" t="s">
        <v>97</v>
      </c>
      <c r="BS69" s="631" t="s">
        <v>97</v>
      </c>
      <c r="BT69" s="631" t="s">
        <v>97</v>
      </c>
      <c r="BU69" s="631" t="s">
        <v>97</v>
      </c>
      <c r="BV69" s="631" t="s">
        <v>97</v>
      </c>
      <c r="BW69" s="630" t="s">
        <v>97</v>
      </c>
      <c r="BX69" s="677">
        <v>0</v>
      </c>
      <c r="BY69" s="637">
        <f>BY70</f>
        <v>2.665</v>
      </c>
      <c r="BZ69" s="637">
        <v>0</v>
      </c>
      <c r="CA69" s="585" t="s">
        <v>97</v>
      </c>
      <c r="CB69" s="585">
        <v>0</v>
      </c>
      <c r="CC69" s="637">
        <v>0</v>
      </c>
      <c r="CD69" s="678">
        <f>CD70</f>
        <v>428</v>
      </c>
      <c r="CE69" s="631" t="s">
        <v>97</v>
      </c>
      <c r="CF69" s="631" t="s">
        <v>97</v>
      </c>
      <c r="CG69" s="631" t="s">
        <v>97</v>
      </c>
      <c r="CH69" s="631" t="s">
        <v>97</v>
      </c>
      <c r="CI69" s="631" t="s">
        <v>97</v>
      </c>
      <c r="CJ69" s="631" t="s">
        <v>97</v>
      </c>
      <c r="CK69" s="630" t="s">
        <v>97</v>
      </c>
      <c r="CL69" s="632">
        <f t="shared" si="22"/>
        <v>0</v>
      </c>
      <c r="CM69" s="632">
        <f t="shared" si="23"/>
        <v>12.583000000000002</v>
      </c>
      <c r="CN69" s="632" t="s">
        <v>97</v>
      </c>
      <c r="CO69" s="632" t="s">
        <v>97</v>
      </c>
      <c r="CP69" s="632" t="s">
        <v>97</v>
      </c>
      <c r="CQ69" s="632">
        <f t="shared" si="24"/>
        <v>0</v>
      </c>
      <c r="CR69" s="867">
        <f t="shared" ref="CR69:CR77" si="25">Z69+AN69+BB69+BP69+CD69</f>
        <v>1854</v>
      </c>
      <c r="CS69" s="631" t="s">
        <v>97</v>
      </c>
      <c r="CT69" s="631" t="s">
        <v>97</v>
      </c>
      <c r="CU69" s="631" t="s">
        <v>97</v>
      </c>
      <c r="CV69" s="631" t="s">
        <v>97</v>
      </c>
      <c r="CW69" s="631" t="s">
        <v>97</v>
      </c>
      <c r="CX69" s="631" t="s">
        <v>97</v>
      </c>
      <c r="CY69" s="630" t="s">
        <v>97</v>
      </c>
      <c r="CZ69" s="676" t="s">
        <v>97</v>
      </c>
      <c r="DA69" s="675"/>
      <c r="DB69" s="675"/>
      <c r="DC69" s="675"/>
      <c r="DD69" s="675"/>
      <c r="DE69" s="675"/>
      <c r="DF69" s="675"/>
      <c r="DG69" s="675"/>
      <c r="DH69" s="675"/>
      <c r="DI69" s="675"/>
      <c r="DJ69" s="675"/>
    </row>
    <row r="70" spans="1:240" s="600" customFormat="1" ht="31.5">
      <c r="A70" s="651" t="s">
        <v>158</v>
      </c>
      <c r="B70" s="650" t="s">
        <v>159</v>
      </c>
      <c r="C70" s="614" t="s">
        <v>97</v>
      </c>
      <c r="D70" s="612">
        <f>D71</f>
        <v>12.582000000000001</v>
      </c>
      <c r="E70" s="614" t="s">
        <v>97</v>
      </c>
      <c r="F70" s="615">
        <f t="shared" si="20"/>
        <v>0</v>
      </c>
      <c r="G70" s="612">
        <v>0</v>
      </c>
      <c r="H70" s="614" t="s">
        <v>97</v>
      </c>
      <c r="I70" s="614" t="s">
        <v>97</v>
      </c>
      <c r="J70" s="612">
        <v>0</v>
      </c>
      <c r="K70" s="612">
        <v>0</v>
      </c>
      <c r="L70" s="614" t="s">
        <v>97</v>
      </c>
      <c r="M70" s="606" t="s">
        <v>97</v>
      </c>
      <c r="N70" s="606" t="s">
        <v>97</v>
      </c>
      <c r="O70" s="614" t="s">
        <v>97</v>
      </c>
      <c r="P70" s="614" t="s">
        <v>97</v>
      </c>
      <c r="Q70" s="606" t="s">
        <v>97</v>
      </c>
      <c r="R70" s="606" t="s">
        <v>97</v>
      </c>
      <c r="S70" s="614" t="s">
        <v>97</v>
      </c>
      <c r="T70" s="606">
        <v>0</v>
      </c>
      <c r="U70" s="606">
        <f>U71</f>
        <v>2.3719999999999999</v>
      </c>
      <c r="V70" s="619" t="s">
        <v>97</v>
      </c>
      <c r="W70" s="619" t="s">
        <v>97</v>
      </c>
      <c r="X70" s="606">
        <v>0</v>
      </c>
      <c r="Y70" s="606">
        <v>0</v>
      </c>
      <c r="Z70" s="619">
        <f>Z71</f>
        <v>313</v>
      </c>
      <c r="AA70" s="606" t="s">
        <v>97</v>
      </c>
      <c r="AB70" s="606" t="s">
        <v>97</v>
      </c>
      <c r="AC70" s="614" t="s">
        <v>97</v>
      </c>
      <c r="AD70" s="614" t="s">
        <v>97</v>
      </c>
      <c r="AE70" s="606" t="s">
        <v>97</v>
      </c>
      <c r="AF70" s="606" t="s">
        <v>97</v>
      </c>
      <c r="AG70" s="614" t="s">
        <v>97</v>
      </c>
      <c r="AH70" s="612">
        <v>0</v>
      </c>
      <c r="AI70" s="606">
        <f>AI71</f>
        <v>2.4420000000000002</v>
      </c>
      <c r="AJ70" s="612">
        <v>0</v>
      </c>
      <c r="AK70" s="614" t="s">
        <v>97</v>
      </c>
      <c r="AL70" s="612">
        <v>0</v>
      </c>
      <c r="AM70" s="612">
        <v>0</v>
      </c>
      <c r="AN70" s="610">
        <f>AN71</f>
        <v>302</v>
      </c>
      <c r="AO70" s="612" t="s">
        <v>97</v>
      </c>
      <c r="AP70" s="606" t="s">
        <v>97</v>
      </c>
      <c r="AQ70" s="614" t="s">
        <v>97</v>
      </c>
      <c r="AR70" s="614" t="s">
        <v>97</v>
      </c>
      <c r="AS70" s="606" t="s">
        <v>97</v>
      </c>
      <c r="AT70" s="606" t="s">
        <v>97</v>
      </c>
      <c r="AU70" s="606" t="s">
        <v>97</v>
      </c>
      <c r="AV70" s="612">
        <v>0</v>
      </c>
      <c r="AW70" s="612">
        <f>AW71</f>
        <v>2.5150000000000001</v>
      </c>
      <c r="AX70" s="881">
        <v>0</v>
      </c>
      <c r="AY70" s="614" t="s">
        <v>97</v>
      </c>
      <c r="AZ70" s="612">
        <v>0</v>
      </c>
      <c r="BA70" s="612">
        <v>0</v>
      </c>
      <c r="BB70" s="614">
        <f>BB71</f>
        <v>400</v>
      </c>
      <c r="BC70" s="606" t="s">
        <v>97</v>
      </c>
      <c r="BD70" s="606" t="s">
        <v>97</v>
      </c>
      <c r="BE70" s="606" t="s">
        <v>97</v>
      </c>
      <c r="BF70" s="606" t="s">
        <v>97</v>
      </c>
      <c r="BG70" s="606" t="s">
        <v>97</v>
      </c>
      <c r="BH70" s="606" t="s">
        <v>97</v>
      </c>
      <c r="BI70" s="606" t="s">
        <v>97</v>
      </c>
      <c r="BJ70" s="612">
        <v>0</v>
      </c>
      <c r="BK70" s="612">
        <f>BK71</f>
        <v>2.589</v>
      </c>
      <c r="BL70" s="612">
        <v>0</v>
      </c>
      <c r="BM70" s="614" t="s">
        <v>97</v>
      </c>
      <c r="BN70" s="612">
        <v>0</v>
      </c>
      <c r="BO70" s="612">
        <v>0</v>
      </c>
      <c r="BP70" s="610">
        <f>BP71</f>
        <v>411</v>
      </c>
      <c r="BQ70" s="606" t="s">
        <v>97</v>
      </c>
      <c r="BR70" s="606" t="s">
        <v>97</v>
      </c>
      <c r="BS70" s="606" t="s">
        <v>97</v>
      </c>
      <c r="BT70" s="606" t="s">
        <v>97</v>
      </c>
      <c r="BU70" s="606" t="s">
        <v>97</v>
      </c>
      <c r="BV70" s="606" t="s">
        <v>97</v>
      </c>
      <c r="BW70" s="605" t="s">
        <v>97</v>
      </c>
      <c r="BX70" s="608">
        <v>0</v>
      </c>
      <c r="BY70" s="612">
        <f>BY71</f>
        <v>2.665</v>
      </c>
      <c r="BZ70" s="612">
        <v>0</v>
      </c>
      <c r="CA70" s="614" t="s">
        <v>97</v>
      </c>
      <c r="CB70" s="614" t="s">
        <v>97</v>
      </c>
      <c r="CC70" s="612">
        <v>0</v>
      </c>
      <c r="CD70" s="670">
        <f>CD71</f>
        <v>428</v>
      </c>
      <c r="CE70" s="606" t="s">
        <v>97</v>
      </c>
      <c r="CF70" s="606" t="s">
        <v>97</v>
      </c>
      <c r="CG70" s="606" t="s">
        <v>97</v>
      </c>
      <c r="CH70" s="606" t="s">
        <v>97</v>
      </c>
      <c r="CI70" s="606" t="s">
        <v>97</v>
      </c>
      <c r="CJ70" s="606" t="s">
        <v>97</v>
      </c>
      <c r="CK70" s="605" t="s">
        <v>97</v>
      </c>
      <c r="CL70" s="607">
        <f t="shared" si="22"/>
        <v>0</v>
      </c>
      <c r="CM70" s="607">
        <f>U70+AI70+AW70+BK70+BY70</f>
        <v>12.583000000000002</v>
      </c>
      <c r="CN70" s="607" t="s">
        <v>97</v>
      </c>
      <c r="CO70" s="607" t="s">
        <v>97</v>
      </c>
      <c r="CP70" s="607" t="s">
        <v>97</v>
      </c>
      <c r="CQ70" s="607">
        <f t="shared" si="24"/>
        <v>0</v>
      </c>
      <c r="CR70" s="866">
        <f t="shared" si="25"/>
        <v>1854</v>
      </c>
      <c r="CS70" s="606" t="s">
        <v>97</v>
      </c>
      <c r="CT70" s="606" t="s">
        <v>97</v>
      </c>
      <c r="CU70" s="606" t="s">
        <v>97</v>
      </c>
      <c r="CV70" s="606" t="s">
        <v>97</v>
      </c>
      <c r="CW70" s="606" t="s">
        <v>97</v>
      </c>
      <c r="CX70" s="606" t="s">
        <v>97</v>
      </c>
      <c r="CY70" s="605" t="s">
        <v>97</v>
      </c>
      <c r="CZ70" s="722" t="s">
        <v>97</v>
      </c>
      <c r="DA70" s="274"/>
      <c r="DB70" s="274"/>
      <c r="DC70" s="274"/>
      <c r="DD70" s="274"/>
      <c r="DE70" s="274"/>
      <c r="DF70" s="274"/>
      <c r="DG70" s="274"/>
      <c r="DH70" s="274"/>
      <c r="DI70" s="274"/>
      <c r="DJ70" s="274"/>
      <c r="DK70" s="274"/>
      <c r="DL70" s="274"/>
      <c r="DM70" s="274"/>
      <c r="DN70" s="274"/>
      <c r="DO70" s="274"/>
      <c r="DP70" s="274"/>
      <c r="DQ70" s="274"/>
      <c r="DR70" s="274"/>
      <c r="DS70" s="274"/>
      <c r="DT70" s="274"/>
      <c r="DU70" s="274"/>
      <c r="DV70" s="274"/>
      <c r="DW70" s="274"/>
      <c r="DX70" s="274"/>
      <c r="DY70" s="274"/>
      <c r="DZ70" s="274"/>
      <c r="EA70" s="274"/>
      <c r="EB70" s="274"/>
      <c r="EC70" s="274"/>
      <c r="ED70" s="274"/>
      <c r="EE70" s="274"/>
      <c r="EF70" s="274"/>
      <c r="EG70" s="274"/>
      <c r="EH70" s="274"/>
      <c r="EI70" s="274"/>
      <c r="EJ70" s="274"/>
      <c r="EK70" s="274"/>
      <c r="EL70" s="274"/>
      <c r="EN70" s="274"/>
      <c r="EO70" s="274"/>
      <c r="EP70" s="274"/>
      <c r="EQ70" s="274"/>
      <c r="ER70" s="274"/>
      <c r="ES70" s="274"/>
      <c r="ET70" s="274"/>
      <c r="EU70" s="274"/>
      <c r="EV70" s="274"/>
      <c r="EW70" s="274"/>
      <c r="EX70" s="274"/>
      <c r="EY70" s="274"/>
      <c r="EZ70" s="274"/>
      <c r="FA70" s="274"/>
      <c r="FB70" s="274"/>
      <c r="FC70" s="274"/>
      <c r="FD70" s="274"/>
      <c r="FE70" s="274"/>
      <c r="FF70" s="274"/>
      <c r="FG70" s="274"/>
      <c r="FH70" s="274"/>
      <c r="FI70" s="274"/>
      <c r="FJ70" s="274"/>
      <c r="FK70" s="274"/>
      <c r="FL70" s="274"/>
      <c r="FM70" s="274"/>
      <c r="FN70" s="274"/>
      <c r="FO70" s="274"/>
      <c r="FP70" s="274"/>
      <c r="FQ70" s="274"/>
      <c r="FR70" s="274"/>
      <c r="FS70" s="274"/>
      <c r="FT70" s="274"/>
      <c r="FU70" s="274"/>
      <c r="FV70" s="274"/>
      <c r="FW70" s="274"/>
      <c r="FX70" s="274"/>
      <c r="FY70" s="274"/>
      <c r="FZ70" s="274"/>
      <c r="GA70" s="274"/>
      <c r="GB70" s="274"/>
      <c r="GC70" s="274"/>
      <c r="GD70" s="274"/>
      <c r="GE70" s="274"/>
      <c r="GF70" s="274"/>
      <c r="GG70" s="274"/>
      <c r="GH70" s="274"/>
      <c r="GI70" s="274"/>
      <c r="GJ70" s="274"/>
      <c r="GK70" s="274"/>
      <c r="GL70" s="274"/>
      <c r="GM70" s="274"/>
      <c r="GN70" s="274"/>
      <c r="GO70" s="274"/>
      <c r="GP70" s="274"/>
      <c r="GQ70" s="274"/>
      <c r="GR70" s="274"/>
      <c r="GS70" s="274"/>
      <c r="GT70" s="274"/>
      <c r="GU70" s="274"/>
      <c r="GV70" s="274"/>
      <c r="GW70" s="274"/>
      <c r="GX70" s="274"/>
      <c r="GY70" s="274"/>
      <c r="GZ70" s="274"/>
      <c r="HA70" s="274"/>
      <c r="HB70" s="274"/>
      <c r="HC70" s="274"/>
      <c r="HD70" s="274"/>
      <c r="HE70" s="274"/>
      <c r="HF70" s="274"/>
      <c r="HG70" s="274"/>
      <c r="HH70" s="274"/>
      <c r="HI70" s="274"/>
      <c r="HJ70" s="274"/>
      <c r="HK70" s="274"/>
      <c r="HL70" s="274"/>
      <c r="HM70" s="274"/>
      <c r="HN70" s="274"/>
      <c r="HO70" s="274"/>
      <c r="HP70" s="274"/>
      <c r="HQ70" s="274"/>
      <c r="HR70" s="274"/>
      <c r="HS70" s="274"/>
      <c r="HT70" s="274"/>
      <c r="HU70" s="274"/>
      <c r="HV70" s="274"/>
      <c r="HW70" s="274"/>
      <c r="HX70" s="274"/>
      <c r="HY70" s="274"/>
      <c r="HZ70" s="274"/>
      <c r="IA70" s="274"/>
      <c r="IB70" s="274"/>
      <c r="IC70" s="274"/>
      <c r="ID70" s="274"/>
      <c r="IE70" s="274"/>
      <c r="IF70" s="274"/>
    </row>
    <row r="71" spans="1:240" s="668" customFormat="1" ht="36.75" customHeight="1">
      <c r="A71" s="667" t="s">
        <v>633</v>
      </c>
      <c r="B71" s="666" t="s">
        <v>826</v>
      </c>
      <c r="C71" s="625" t="s">
        <v>996</v>
      </c>
      <c r="D71" s="141">
        <f>2.373+2.442+2.514+2.588+2.665</f>
        <v>12.582000000000001</v>
      </c>
      <c r="E71" s="614" t="s">
        <v>97</v>
      </c>
      <c r="F71" s="615">
        <f t="shared" si="20"/>
        <v>0</v>
      </c>
      <c r="G71" s="606">
        <v>0</v>
      </c>
      <c r="H71" s="619" t="s">
        <v>97</v>
      </c>
      <c r="I71" s="619" t="s">
        <v>97</v>
      </c>
      <c r="J71" s="606">
        <v>0</v>
      </c>
      <c r="K71" s="606">
        <v>0</v>
      </c>
      <c r="L71" s="614" t="s">
        <v>97</v>
      </c>
      <c r="M71" s="606" t="s">
        <v>97</v>
      </c>
      <c r="N71" s="606" t="s">
        <v>97</v>
      </c>
      <c r="O71" s="614" t="s">
        <v>97</v>
      </c>
      <c r="P71" s="614" t="s">
        <v>97</v>
      </c>
      <c r="Q71" s="606" t="s">
        <v>97</v>
      </c>
      <c r="R71" s="606" t="s">
        <v>97</v>
      </c>
      <c r="S71" s="614" t="s">
        <v>97</v>
      </c>
      <c r="T71" s="606">
        <v>0</v>
      </c>
      <c r="U71" s="612">
        <f>1.244+1.128</f>
        <v>2.3719999999999999</v>
      </c>
      <c r="V71" s="619" t="s">
        <v>97</v>
      </c>
      <c r="W71" s="619" t="s">
        <v>97</v>
      </c>
      <c r="X71" s="606">
        <v>0</v>
      </c>
      <c r="Y71" s="606">
        <v>0</v>
      </c>
      <c r="Z71" s="619">
        <v>313</v>
      </c>
      <c r="AA71" s="606" t="s">
        <v>97</v>
      </c>
      <c r="AB71" s="606" t="s">
        <v>97</v>
      </c>
      <c r="AC71" s="614" t="s">
        <v>97</v>
      </c>
      <c r="AD71" s="614" t="s">
        <v>97</v>
      </c>
      <c r="AE71" s="606" t="s">
        <v>97</v>
      </c>
      <c r="AF71" s="606" t="s">
        <v>97</v>
      </c>
      <c r="AG71" s="614" t="s">
        <v>97</v>
      </c>
      <c r="AH71" s="606">
        <v>0</v>
      </c>
      <c r="AI71" s="612">
        <v>2.4420000000000002</v>
      </c>
      <c r="AJ71" s="612">
        <v>0</v>
      </c>
      <c r="AK71" s="619" t="s">
        <v>97</v>
      </c>
      <c r="AL71" s="606">
        <v>0</v>
      </c>
      <c r="AM71" s="606">
        <v>0</v>
      </c>
      <c r="AN71" s="610">
        <v>302</v>
      </c>
      <c r="AO71" s="612" t="s">
        <v>97</v>
      </c>
      <c r="AP71" s="606" t="s">
        <v>97</v>
      </c>
      <c r="AQ71" s="614" t="s">
        <v>97</v>
      </c>
      <c r="AR71" s="614" t="s">
        <v>97</v>
      </c>
      <c r="AS71" s="606" t="s">
        <v>97</v>
      </c>
      <c r="AT71" s="606" t="s">
        <v>97</v>
      </c>
      <c r="AU71" s="606" t="s">
        <v>97</v>
      </c>
      <c r="AV71" s="606">
        <v>0</v>
      </c>
      <c r="AW71" s="672">
        <v>2.5150000000000001</v>
      </c>
      <c r="AX71" s="881">
        <v>0</v>
      </c>
      <c r="AY71" s="619" t="s">
        <v>97</v>
      </c>
      <c r="AZ71" s="606">
        <v>0</v>
      </c>
      <c r="BA71" s="606">
        <v>0</v>
      </c>
      <c r="BB71" s="671">
        <v>400</v>
      </c>
      <c r="BC71" s="606" t="s">
        <v>97</v>
      </c>
      <c r="BD71" s="606" t="s">
        <v>97</v>
      </c>
      <c r="BE71" s="606" t="s">
        <v>97</v>
      </c>
      <c r="BF71" s="606" t="s">
        <v>97</v>
      </c>
      <c r="BG71" s="606" t="s">
        <v>97</v>
      </c>
      <c r="BH71" s="606" t="s">
        <v>97</v>
      </c>
      <c r="BI71" s="606" t="s">
        <v>97</v>
      </c>
      <c r="BJ71" s="606">
        <v>0</v>
      </c>
      <c r="BK71" s="612">
        <v>2.589</v>
      </c>
      <c r="BL71" s="612">
        <v>0</v>
      </c>
      <c r="BM71" s="619" t="s">
        <v>97</v>
      </c>
      <c r="BN71" s="612">
        <v>0</v>
      </c>
      <c r="BO71" s="606">
        <v>0</v>
      </c>
      <c r="BP71" s="610">
        <v>411</v>
      </c>
      <c r="BQ71" s="606" t="s">
        <v>97</v>
      </c>
      <c r="BR71" s="606" t="s">
        <v>97</v>
      </c>
      <c r="BS71" s="606" t="s">
        <v>97</v>
      </c>
      <c r="BT71" s="606" t="s">
        <v>97</v>
      </c>
      <c r="BU71" s="606" t="s">
        <v>97</v>
      </c>
      <c r="BV71" s="606" t="s">
        <v>97</v>
      </c>
      <c r="BW71" s="605" t="s">
        <v>97</v>
      </c>
      <c r="BX71" s="608">
        <v>0</v>
      </c>
      <c r="BY71" s="612">
        <v>2.665</v>
      </c>
      <c r="BZ71" s="612">
        <v>0</v>
      </c>
      <c r="CA71" s="614" t="s">
        <v>97</v>
      </c>
      <c r="CB71" s="614" t="s">
        <v>97</v>
      </c>
      <c r="CC71" s="612">
        <v>0</v>
      </c>
      <c r="CD71" s="670">
        <v>428</v>
      </c>
      <c r="CE71" s="606" t="s">
        <v>97</v>
      </c>
      <c r="CF71" s="606" t="s">
        <v>97</v>
      </c>
      <c r="CG71" s="606" t="s">
        <v>97</v>
      </c>
      <c r="CH71" s="606" t="s">
        <v>97</v>
      </c>
      <c r="CI71" s="606" t="s">
        <v>97</v>
      </c>
      <c r="CJ71" s="606" t="s">
        <v>97</v>
      </c>
      <c r="CK71" s="605" t="s">
        <v>97</v>
      </c>
      <c r="CL71" s="607">
        <f t="shared" si="22"/>
        <v>0</v>
      </c>
      <c r="CM71" s="607">
        <f>U71+AI71+AW71+BK71+BY71</f>
        <v>12.583000000000002</v>
      </c>
      <c r="CN71" s="607" t="s">
        <v>97</v>
      </c>
      <c r="CO71" s="607" t="s">
        <v>97</v>
      </c>
      <c r="CP71" s="607" t="s">
        <v>97</v>
      </c>
      <c r="CQ71" s="607">
        <f t="shared" si="24"/>
        <v>0</v>
      </c>
      <c r="CR71" s="866">
        <f>Z71+AN71+BB71+BP71+CD71</f>
        <v>1854</v>
      </c>
      <c r="CS71" s="606" t="s">
        <v>97</v>
      </c>
      <c r="CT71" s="606" t="s">
        <v>97</v>
      </c>
      <c r="CU71" s="606" t="s">
        <v>97</v>
      </c>
      <c r="CV71" s="606" t="s">
        <v>97</v>
      </c>
      <c r="CW71" s="606" t="s">
        <v>97</v>
      </c>
      <c r="CX71" s="606" t="s">
        <v>97</v>
      </c>
      <c r="CY71" s="605" t="s">
        <v>97</v>
      </c>
      <c r="CZ71" s="648" t="s">
        <v>97</v>
      </c>
      <c r="DA71" s="274"/>
      <c r="DB71" s="274"/>
      <c r="DC71" s="274"/>
      <c r="DD71" s="274"/>
      <c r="DE71" s="274"/>
      <c r="DF71" s="274"/>
      <c r="DG71" s="274"/>
      <c r="DH71" s="274"/>
      <c r="DI71" s="274"/>
      <c r="DJ71" s="274"/>
      <c r="DK71" s="669"/>
      <c r="DL71" s="669"/>
      <c r="DM71" s="669"/>
      <c r="DN71" s="669"/>
      <c r="DO71" s="669"/>
      <c r="DP71" s="669"/>
    </row>
    <row r="72" spans="1:240" s="600" customFormat="1" ht="31.5" hidden="1">
      <c r="A72" s="651" t="s">
        <v>165</v>
      </c>
      <c r="B72" s="650" t="s">
        <v>166</v>
      </c>
      <c r="C72" s="614" t="s">
        <v>97</v>
      </c>
      <c r="D72" s="614" t="s">
        <v>97</v>
      </c>
      <c r="E72" s="614" t="s">
        <v>97</v>
      </c>
      <c r="F72" s="615">
        <f t="shared" si="20"/>
        <v>0</v>
      </c>
      <c r="G72" s="612">
        <f>G73+G78</f>
        <v>0</v>
      </c>
      <c r="H72" s="614" t="s">
        <v>97</v>
      </c>
      <c r="I72" s="614" t="s">
        <v>97</v>
      </c>
      <c r="J72" s="612">
        <f>J73+J78</f>
        <v>0</v>
      </c>
      <c r="K72" s="612">
        <f>K73+K78</f>
        <v>0</v>
      </c>
      <c r="L72" s="614" t="s">
        <v>97</v>
      </c>
      <c r="M72" s="606" t="s">
        <v>97</v>
      </c>
      <c r="N72" s="606" t="s">
        <v>97</v>
      </c>
      <c r="O72" s="614" t="s">
        <v>97</v>
      </c>
      <c r="P72" s="614" t="s">
        <v>97</v>
      </c>
      <c r="Q72" s="606" t="s">
        <v>97</v>
      </c>
      <c r="R72" s="606" t="s">
        <v>97</v>
      </c>
      <c r="S72" s="614" t="s">
        <v>97</v>
      </c>
      <c r="T72" s="612">
        <f>T73+T78</f>
        <v>0</v>
      </c>
      <c r="U72" s="612">
        <f>U73+U78</f>
        <v>0</v>
      </c>
      <c r="V72" s="614" t="s">
        <v>97</v>
      </c>
      <c r="W72" s="614" t="s">
        <v>97</v>
      </c>
      <c r="X72" s="612">
        <f>X73+X78</f>
        <v>0</v>
      </c>
      <c r="Y72" s="612">
        <f>Y73+Y78</f>
        <v>0</v>
      </c>
      <c r="Z72" s="606">
        <v>0</v>
      </c>
      <c r="AA72" s="606" t="s">
        <v>97</v>
      </c>
      <c r="AB72" s="606" t="s">
        <v>97</v>
      </c>
      <c r="AC72" s="614" t="s">
        <v>97</v>
      </c>
      <c r="AD72" s="614" t="s">
        <v>97</v>
      </c>
      <c r="AE72" s="606" t="s">
        <v>97</v>
      </c>
      <c r="AF72" s="606" t="s">
        <v>97</v>
      </c>
      <c r="AG72" s="614" t="s">
        <v>97</v>
      </c>
      <c r="AH72" s="612">
        <f>AH73+AH78</f>
        <v>0</v>
      </c>
      <c r="AI72" s="606">
        <f>AI73+AI78</f>
        <v>0</v>
      </c>
      <c r="AJ72" s="612">
        <v>0</v>
      </c>
      <c r="AK72" s="614" t="s">
        <v>97</v>
      </c>
      <c r="AL72" s="612">
        <f>AL73+AL78</f>
        <v>0</v>
      </c>
      <c r="AM72" s="612">
        <f>AM73+AM78</f>
        <v>0</v>
      </c>
      <c r="AN72" s="612">
        <v>0</v>
      </c>
      <c r="AO72" s="612" t="s">
        <v>97</v>
      </c>
      <c r="AP72" s="606" t="s">
        <v>97</v>
      </c>
      <c r="AQ72" s="614" t="s">
        <v>97</v>
      </c>
      <c r="AR72" s="614" t="s">
        <v>97</v>
      </c>
      <c r="AS72" s="606" t="s">
        <v>97</v>
      </c>
      <c r="AT72" s="606" t="s">
        <v>97</v>
      </c>
      <c r="AU72" s="606" t="s">
        <v>97</v>
      </c>
      <c r="AV72" s="612">
        <f>AV73+AV78</f>
        <v>0</v>
      </c>
      <c r="AW72" s="612">
        <f>AW73+AW78</f>
        <v>0</v>
      </c>
      <c r="AX72" s="881">
        <v>0</v>
      </c>
      <c r="AY72" s="614" t="s">
        <v>97</v>
      </c>
      <c r="AZ72" s="612">
        <f>AZ73+AZ78</f>
        <v>0</v>
      </c>
      <c r="BA72" s="612">
        <f>BA73+BA78</f>
        <v>0</v>
      </c>
      <c r="BB72" s="612">
        <v>0</v>
      </c>
      <c r="BC72" s="606" t="s">
        <v>97</v>
      </c>
      <c r="BD72" s="606" t="s">
        <v>97</v>
      </c>
      <c r="BE72" s="606" t="s">
        <v>97</v>
      </c>
      <c r="BF72" s="606" t="s">
        <v>97</v>
      </c>
      <c r="BG72" s="606" t="s">
        <v>97</v>
      </c>
      <c r="BH72" s="606" t="s">
        <v>97</v>
      </c>
      <c r="BI72" s="606" t="s">
        <v>97</v>
      </c>
      <c r="BJ72" s="612">
        <f>BJ73+BJ78</f>
        <v>0</v>
      </c>
      <c r="BK72" s="612">
        <f t="shared" ref="BK72:BK77" si="26">G72+U72+AI72+AW72</f>
        <v>0</v>
      </c>
      <c r="BL72" s="612">
        <v>0</v>
      </c>
      <c r="BM72" s="614" t="s">
        <v>97</v>
      </c>
      <c r="BN72" s="612">
        <f t="shared" ref="BN72:BN77" si="27">J72+X72+AL72+AZ72</f>
        <v>0</v>
      </c>
      <c r="BO72" s="612">
        <f>BO73+BO78</f>
        <v>0</v>
      </c>
      <c r="BP72" s="610" t="e">
        <f t="shared" ref="BP72:BP77" si="28">L72+Z72+AN72+BB72</f>
        <v>#VALUE!</v>
      </c>
      <c r="BQ72" s="606" t="s">
        <v>97</v>
      </c>
      <c r="BR72" s="606" t="s">
        <v>97</v>
      </c>
      <c r="BS72" s="606" t="s">
        <v>97</v>
      </c>
      <c r="BT72" s="606" t="s">
        <v>97</v>
      </c>
      <c r="BU72" s="606" t="s">
        <v>97</v>
      </c>
      <c r="BV72" s="606" t="s">
        <v>97</v>
      </c>
      <c r="BW72" s="605" t="s">
        <v>97</v>
      </c>
      <c r="BX72" s="608">
        <v>0</v>
      </c>
      <c r="BY72" s="612">
        <v>0</v>
      </c>
      <c r="BZ72" s="612">
        <v>0</v>
      </c>
      <c r="CA72" s="614" t="s">
        <v>97</v>
      </c>
      <c r="CB72" s="614" t="s">
        <v>97</v>
      </c>
      <c r="CC72" s="612">
        <f t="shared" ref="CC72:CC77" si="29">Y72+AM72+BA72+BO72</f>
        <v>0</v>
      </c>
      <c r="CD72" s="670"/>
      <c r="CE72" s="606" t="s">
        <v>97</v>
      </c>
      <c r="CF72" s="606" t="s">
        <v>97</v>
      </c>
      <c r="CG72" s="606" t="s">
        <v>97</v>
      </c>
      <c r="CH72" s="606" t="s">
        <v>97</v>
      </c>
      <c r="CI72" s="606" t="s">
        <v>97</v>
      </c>
      <c r="CJ72" s="606" t="s">
        <v>97</v>
      </c>
      <c r="CK72" s="605" t="s">
        <v>97</v>
      </c>
      <c r="CL72" s="607">
        <f t="shared" si="22"/>
        <v>0</v>
      </c>
      <c r="CM72" s="607">
        <f t="shared" si="23"/>
        <v>0</v>
      </c>
      <c r="CN72" s="607" t="s">
        <v>97</v>
      </c>
      <c r="CO72" s="607" t="s">
        <v>97</v>
      </c>
      <c r="CP72" s="607" t="s">
        <v>97</v>
      </c>
      <c r="CQ72" s="607">
        <f t="shared" si="24"/>
        <v>0</v>
      </c>
      <c r="CR72" s="607" t="e">
        <f t="shared" si="25"/>
        <v>#VALUE!</v>
      </c>
      <c r="CS72" s="606" t="s">
        <v>97</v>
      </c>
      <c r="CT72" s="606" t="s">
        <v>97</v>
      </c>
      <c r="CU72" s="606" t="s">
        <v>97</v>
      </c>
      <c r="CV72" s="606" t="s">
        <v>97</v>
      </c>
      <c r="CW72" s="606" t="s">
        <v>97</v>
      </c>
      <c r="CX72" s="606" t="s">
        <v>97</v>
      </c>
      <c r="CY72" s="605" t="s">
        <v>97</v>
      </c>
      <c r="CZ72" s="722" t="s">
        <v>97</v>
      </c>
      <c r="DA72" s="274"/>
      <c r="DB72" s="274"/>
      <c r="DC72" s="274"/>
      <c r="DD72" s="274"/>
      <c r="DE72" s="274"/>
      <c r="DF72" s="274"/>
      <c r="DG72" s="274"/>
      <c r="DH72" s="274"/>
      <c r="DI72" s="274"/>
      <c r="DJ72" s="274"/>
      <c r="DK72" s="274"/>
      <c r="DL72" s="274"/>
      <c r="DM72" s="274"/>
      <c r="DN72" s="274"/>
      <c r="DO72" s="274"/>
      <c r="DP72" s="274"/>
      <c r="DQ72" s="274"/>
      <c r="DR72" s="274"/>
      <c r="DS72" s="274"/>
      <c r="DT72" s="274"/>
      <c r="DU72" s="274"/>
      <c r="DV72" s="274"/>
      <c r="DW72" s="274"/>
      <c r="DX72" s="274"/>
      <c r="DY72" s="274"/>
      <c r="DZ72" s="274"/>
      <c r="EA72" s="274"/>
      <c r="EB72" s="274"/>
      <c r="EC72" s="274"/>
      <c r="ED72" s="274"/>
      <c r="EE72" s="274"/>
      <c r="EF72" s="274"/>
      <c r="EG72" s="274"/>
      <c r="EH72" s="274"/>
      <c r="EI72" s="274"/>
      <c r="EJ72" s="274"/>
      <c r="EK72" s="274"/>
      <c r="EL72" s="274"/>
      <c r="EN72" s="274"/>
      <c r="EO72" s="274"/>
      <c r="EP72" s="274"/>
      <c r="EQ72" s="274"/>
      <c r="ER72" s="274"/>
      <c r="ES72" s="274"/>
      <c r="ET72" s="274"/>
      <c r="EU72" s="274"/>
      <c r="EV72" s="274"/>
      <c r="EW72" s="274"/>
      <c r="EX72" s="274"/>
      <c r="EY72" s="274"/>
      <c r="EZ72" s="274"/>
      <c r="FA72" s="274"/>
      <c r="FB72" s="274"/>
      <c r="FC72" s="274"/>
      <c r="FD72" s="274"/>
      <c r="FE72" s="274"/>
      <c r="FF72" s="274"/>
      <c r="FG72" s="274"/>
      <c r="FH72" s="274"/>
      <c r="FI72" s="274"/>
      <c r="FJ72" s="274"/>
      <c r="FK72" s="274"/>
      <c r="FL72" s="274"/>
      <c r="FM72" s="274"/>
      <c r="FN72" s="274"/>
      <c r="FO72" s="274"/>
      <c r="FP72" s="274"/>
      <c r="FQ72" s="274"/>
      <c r="FR72" s="274"/>
      <c r="FS72" s="274"/>
      <c r="FT72" s="274"/>
      <c r="FU72" s="274"/>
      <c r="FV72" s="274"/>
      <c r="FW72" s="274"/>
      <c r="FX72" s="274"/>
      <c r="FY72" s="274"/>
      <c r="FZ72" s="274"/>
      <c r="GA72" s="274"/>
      <c r="GB72" s="274"/>
      <c r="GC72" s="274"/>
      <c r="GD72" s="274"/>
      <c r="GE72" s="274"/>
      <c r="GF72" s="274"/>
      <c r="GG72" s="274"/>
      <c r="GH72" s="274"/>
      <c r="GI72" s="274"/>
      <c r="GJ72" s="274"/>
      <c r="GK72" s="274"/>
      <c r="GL72" s="274"/>
      <c r="GM72" s="274"/>
      <c r="GN72" s="274"/>
      <c r="GO72" s="274"/>
      <c r="GP72" s="274"/>
      <c r="GQ72" s="274"/>
      <c r="GR72" s="274"/>
      <c r="GS72" s="274"/>
      <c r="GT72" s="274"/>
      <c r="GU72" s="274"/>
      <c r="GV72" s="274"/>
      <c r="GW72" s="274"/>
      <c r="GX72" s="274"/>
      <c r="GY72" s="274"/>
      <c r="GZ72" s="274"/>
      <c r="HA72" s="274"/>
      <c r="HB72" s="274"/>
      <c r="HC72" s="274"/>
      <c r="HD72" s="274"/>
      <c r="HE72" s="274"/>
      <c r="HF72" s="274"/>
      <c r="HG72" s="274"/>
      <c r="HH72" s="274"/>
      <c r="HI72" s="274"/>
      <c r="HJ72" s="274"/>
      <c r="HK72" s="274"/>
      <c r="HL72" s="274"/>
      <c r="HM72" s="274"/>
      <c r="HN72" s="274"/>
      <c r="HO72" s="274"/>
      <c r="HP72" s="274"/>
      <c r="HQ72" s="274"/>
      <c r="HR72" s="274"/>
      <c r="HS72" s="274"/>
      <c r="HT72" s="274"/>
      <c r="HU72" s="274"/>
      <c r="HV72" s="274"/>
      <c r="HW72" s="274"/>
      <c r="HX72" s="274"/>
      <c r="HY72" s="274"/>
      <c r="HZ72" s="274"/>
      <c r="IA72" s="274"/>
      <c r="IB72" s="274"/>
      <c r="IC72" s="274"/>
      <c r="ID72" s="274"/>
      <c r="IE72" s="274"/>
      <c r="IF72" s="274"/>
    </row>
    <row r="73" spans="1:240" s="276" customFormat="1" ht="31.5" hidden="1">
      <c r="A73" s="667" t="s">
        <v>167</v>
      </c>
      <c r="B73" s="666" t="s">
        <v>168</v>
      </c>
      <c r="C73" s="619" t="s">
        <v>97</v>
      </c>
      <c r="D73" s="619" t="s">
        <v>97</v>
      </c>
      <c r="E73" s="614" t="s">
        <v>97</v>
      </c>
      <c r="F73" s="615">
        <f t="shared" si="20"/>
        <v>0</v>
      </c>
      <c r="G73" s="606">
        <f>SUM(G74:G77)</f>
        <v>0</v>
      </c>
      <c r="H73" s="619" t="s">
        <v>97</v>
      </c>
      <c r="I73" s="619" t="s">
        <v>97</v>
      </c>
      <c r="J73" s="606">
        <f>SUM(J74:J77)</f>
        <v>0</v>
      </c>
      <c r="K73" s="606">
        <f>SUM(K74:K77)</f>
        <v>0</v>
      </c>
      <c r="L73" s="614" t="s">
        <v>97</v>
      </c>
      <c r="M73" s="606" t="s">
        <v>97</v>
      </c>
      <c r="N73" s="606" t="s">
        <v>97</v>
      </c>
      <c r="O73" s="614" t="s">
        <v>97</v>
      </c>
      <c r="P73" s="614" t="s">
        <v>97</v>
      </c>
      <c r="Q73" s="606" t="s">
        <v>97</v>
      </c>
      <c r="R73" s="606" t="s">
        <v>97</v>
      </c>
      <c r="S73" s="614" t="s">
        <v>97</v>
      </c>
      <c r="T73" s="606">
        <f>SUM(T74:T77)</f>
        <v>0</v>
      </c>
      <c r="U73" s="606">
        <f>SUM(U74:U77)</f>
        <v>0</v>
      </c>
      <c r="V73" s="619" t="s">
        <v>97</v>
      </c>
      <c r="W73" s="619" t="s">
        <v>97</v>
      </c>
      <c r="X73" s="606">
        <f>SUM(X74:X77)</f>
        <v>0</v>
      </c>
      <c r="Y73" s="606">
        <f>SUM(Y74:Y77)</f>
        <v>0</v>
      </c>
      <c r="Z73" s="606">
        <v>0</v>
      </c>
      <c r="AA73" s="606" t="s">
        <v>97</v>
      </c>
      <c r="AB73" s="606" t="s">
        <v>97</v>
      </c>
      <c r="AC73" s="614" t="s">
        <v>97</v>
      </c>
      <c r="AD73" s="614" t="s">
        <v>97</v>
      </c>
      <c r="AE73" s="606" t="s">
        <v>97</v>
      </c>
      <c r="AF73" s="606" t="s">
        <v>97</v>
      </c>
      <c r="AG73" s="614" t="s">
        <v>97</v>
      </c>
      <c r="AH73" s="606">
        <f>SUM(AH74:AH77)</f>
        <v>0</v>
      </c>
      <c r="AI73" s="606">
        <f>SUM(AI74:AI77)</f>
        <v>0</v>
      </c>
      <c r="AJ73" s="612">
        <v>0</v>
      </c>
      <c r="AK73" s="619" t="s">
        <v>97</v>
      </c>
      <c r="AL73" s="606">
        <f>SUM(AL74:AL77)</f>
        <v>0</v>
      </c>
      <c r="AM73" s="606">
        <f>SUM(AM74:AM77)</f>
        <v>0</v>
      </c>
      <c r="AN73" s="612">
        <v>0</v>
      </c>
      <c r="AO73" s="612" t="s">
        <v>97</v>
      </c>
      <c r="AP73" s="606" t="s">
        <v>97</v>
      </c>
      <c r="AQ73" s="614" t="s">
        <v>97</v>
      </c>
      <c r="AR73" s="614" t="s">
        <v>97</v>
      </c>
      <c r="AS73" s="606" t="s">
        <v>97</v>
      </c>
      <c r="AT73" s="606" t="s">
        <v>97</v>
      </c>
      <c r="AU73" s="606" t="s">
        <v>97</v>
      </c>
      <c r="AV73" s="606">
        <f>SUM(AV74:AV77)</f>
        <v>0</v>
      </c>
      <c r="AW73" s="606">
        <f>SUM(AW74:AW77)</f>
        <v>0</v>
      </c>
      <c r="AX73" s="881">
        <v>0</v>
      </c>
      <c r="AY73" s="619" t="s">
        <v>97</v>
      </c>
      <c r="AZ73" s="606">
        <f>SUM(AZ74:AZ77)</f>
        <v>0</v>
      </c>
      <c r="BA73" s="606">
        <f>SUM(BA74:BA77)</f>
        <v>0</v>
      </c>
      <c r="BB73" s="612">
        <v>0</v>
      </c>
      <c r="BC73" s="606" t="s">
        <v>97</v>
      </c>
      <c r="BD73" s="606" t="s">
        <v>97</v>
      </c>
      <c r="BE73" s="606" t="s">
        <v>97</v>
      </c>
      <c r="BF73" s="606" t="s">
        <v>97</v>
      </c>
      <c r="BG73" s="606" t="s">
        <v>97</v>
      </c>
      <c r="BH73" s="606" t="s">
        <v>97</v>
      </c>
      <c r="BI73" s="606" t="s">
        <v>97</v>
      </c>
      <c r="BJ73" s="606">
        <f>SUM(BJ74:BJ77)</f>
        <v>0</v>
      </c>
      <c r="BK73" s="612">
        <f t="shared" si="26"/>
        <v>0</v>
      </c>
      <c r="BL73" s="612">
        <v>0</v>
      </c>
      <c r="BM73" s="619" t="s">
        <v>97</v>
      </c>
      <c r="BN73" s="612">
        <f t="shared" si="27"/>
        <v>0</v>
      </c>
      <c r="BO73" s="606">
        <f>SUM(BO74:BO77)</f>
        <v>0</v>
      </c>
      <c r="BP73" s="610" t="e">
        <f t="shared" si="28"/>
        <v>#VALUE!</v>
      </c>
      <c r="BQ73" s="606" t="s">
        <v>97</v>
      </c>
      <c r="BR73" s="606" t="s">
        <v>97</v>
      </c>
      <c r="BS73" s="606" t="s">
        <v>97</v>
      </c>
      <c r="BT73" s="606" t="s">
        <v>97</v>
      </c>
      <c r="BU73" s="606" t="s">
        <v>97</v>
      </c>
      <c r="BV73" s="606" t="s">
        <v>97</v>
      </c>
      <c r="BW73" s="605" t="s">
        <v>97</v>
      </c>
      <c r="BX73" s="608">
        <v>0</v>
      </c>
      <c r="BY73" s="612">
        <v>0</v>
      </c>
      <c r="BZ73" s="612">
        <v>0</v>
      </c>
      <c r="CA73" s="614" t="s">
        <v>97</v>
      </c>
      <c r="CB73" s="614" t="s">
        <v>97</v>
      </c>
      <c r="CC73" s="612">
        <f t="shared" si="29"/>
        <v>0</v>
      </c>
      <c r="CD73" s="670"/>
      <c r="CE73" s="606" t="s">
        <v>97</v>
      </c>
      <c r="CF73" s="606" t="s">
        <v>97</v>
      </c>
      <c r="CG73" s="606" t="s">
        <v>97</v>
      </c>
      <c r="CH73" s="606" t="s">
        <v>97</v>
      </c>
      <c r="CI73" s="606" t="s">
        <v>97</v>
      </c>
      <c r="CJ73" s="606" t="s">
        <v>97</v>
      </c>
      <c r="CK73" s="605" t="s">
        <v>97</v>
      </c>
      <c r="CL73" s="607">
        <f t="shared" si="22"/>
        <v>0</v>
      </c>
      <c r="CM73" s="607">
        <f t="shared" si="23"/>
        <v>0</v>
      </c>
      <c r="CN73" s="607" t="s">
        <v>97</v>
      </c>
      <c r="CO73" s="607" t="s">
        <v>97</v>
      </c>
      <c r="CP73" s="607" t="s">
        <v>97</v>
      </c>
      <c r="CQ73" s="607">
        <f t="shared" si="24"/>
        <v>0</v>
      </c>
      <c r="CR73" s="607" t="e">
        <f t="shared" si="25"/>
        <v>#VALUE!</v>
      </c>
      <c r="CS73" s="606" t="s">
        <v>97</v>
      </c>
      <c r="CT73" s="606" t="s">
        <v>97</v>
      </c>
      <c r="CU73" s="606" t="s">
        <v>97</v>
      </c>
      <c r="CV73" s="606" t="s">
        <v>97</v>
      </c>
      <c r="CW73" s="606" t="s">
        <v>97</v>
      </c>
      <c r="CX73" s="606" t="s">
        <v>97</v>
      </c>
      <c r="CY73" s="605" t="s">
        <v>97</v>
      </c>
      <c r="CZ73" s="648" t="s">
        <v>97</v>
      </c>
      <c r="DA73" s="274"/>
      <c r="DB73" s="274"/>
      <c r="DC73" s="274"/>
      <c r="DD73" s="274"/>
      <c r="DE73" s="274"/>
      <c r="DF73" s="274"/>
      <c r="DG73" s="274"/>
      <c r="DH73" s="274"/>
      <c r="DI73" s="274"/>
      <c r="DJ73" s="274"/>
    </row>
    <row r="74" spans="1:240" s="600" customFormat="1" ht="31.5" hidden="1">
      <c r="A74" s="651" t="s">
        <v>169</v>
      </c>
      <c r="B74" s="650" t="s">
        <v>170</v>
      </c>
      <c r="C74" s="614" t="s">
        <v>97</v>
      </c>
      <c r="D74" s="614" t="s">
        <v>97</v>
      </c>
      <c r="E74" s="614" t="s">
        <v>97</v>
      </c>
      <c r="F74" s="615">
        <f t="shared" si="20"/>
        <v>0</v>
      </c>
      <c r="G74" s="612">
        <v>0</v>
      </c>
      <c r="H74" s="614" t="s">
        <v>97</v>
      </c>
      <c r="I74" s="614" t="s">
        <v>97</v>
      </c>
      <c r="J74" s="612">
        <v>0</v>
      </c>
      <c r="K74" s="612">
        <v>0</v>
      </c>
      <c r="L74" s="614" t="s">
        <v>97</v>
      </c>
      <c r="M74" s="606" t="s">
        <v>97</v>
      </c>
      <c r="N74" s="606" t="s">
        <v>97</v>
      </c>
      <c r="O74" s="614" t="s">
        <v>97</v>
      </c>
      <c r="P74" s="614" t="s">
        <v>97</v>
      </c>
      <c r="Q74" s="606" t="s">
        <v>97</v>
      </c>
      <c r="R74" s="606" t="s">
        <v>97</v>
      </c>
      <c r="S74" s="614" t="s">
        <v>97</v>
      </c>
      <c r="T74" s="612">
        <v>0</v>
      </c>
      <c r="U74" s="612">
        <v>0</v>
      </c>
      <c r="V74" s="614" t="s">
        <v>97</v>
      </c>
      <c r="W74" s="614" t="s">
        <v>97</v>
      </c>
      <c r="X74" s="612">
        <v>0</v>
      </c>
      <c r="Y74" s="612">
        <v>0</v>
      </c>
      <c r="Z74" s="606">
        <v>0</v>
      </c>
      <c r="AA74" s="606" t="s">
        <v>97</v>
      </c>
      <c r="AB74" s="606" t="s">
        <v>97</v>
      </c>
      <c r="AC74" s="614" t="s">
        <v>97</v>
      </c>
      <c r="AD74" s="614" t="s">
        <v>97</v>
      </c>
      <c r="AE74" s="606" t="s">
        <v>97</v>
      </c>
      <c r="AF74" s="606" t="s">
        <v>97</v>
      </c>
      <c r="AG74" s="614" t="s">
        <v>97</v>
      </c>
      <c r="AH74" s="612">
        <v>0</v>
      </c>
      <c r="AI74" s="606">
        <v>0</v>
      </c>
      <c r="AJ74" s="612">
        <v>0</v>
      </c>
      <c r="AK74" s="614" t="s">
        <v>97</v>
      </c>
      <c r="AL74" s="612">
        <v>0</v>
      </c>
      <c r="AM74" s="612">
        <v>0</v>
      </c>
      <c r="AN74" s="612">
        <v>0</v>
      </c>
      <c r="AO74" s="612" t="s">
        <v>97</v>
      </c>
      <c r="AP74" s="606" t="s">
        <v>97</v>
      </c>
      <c r="AQ74" s="614" t="s">
        <v>97</v>
      </c>
      <c r="AR74" s="614" t="s">
        <v>97</v>
      </c>
      <c r="AS74" s="606" t="s">
        <v>97</v>
      </c>
      <c r="AT74" s="606" t="s">
        <v>97</v>
      </c>
      <c r="AU74" s="606" t="s">
        <v>97</v>
      </c>
      <c r="AV74" s="612">
        <v>0</v>
      </c>
      <c r="AW74" s="612">
        <v>0</v>
      </c>
      <c r="AX74" s="881">
        <v>0</v>
      </c>
      <c r="AY74" s="614" t="s">
        <v>97</v>
      </c>
      <c r="AZ74" s="612">
        <v>0</v>
      </c>
      <c r="BA74" s="612">
        <v>0</v>
      </c>
      <c r="BB74" s="612">
        <v>0</v>
      </c>
      <c r="BC74" s="606" t="s">
        <v>97</v>
      </c>
      <c r="BD74" s="606" t="s">
        <v>97</v>
      </c>
      <c r="BE74" s="606" t="s">
        <v>97</v>
      </c>
      <c r="BF74" s="606" t="s">
        <v>97</v>
      </c>
      <c r="BG74" s="606" t="s">
        <v>97</v>
      </c>
      <c r="BH74" s="606" t="s">
        <v>97</v>
      </c>
      <c r="BI74" s="606" t="s">
        <v>97</v>
      </c>
      <c r="BJ74" s="612">
        <v>0</v>
      </c>
      <c r="BK74" s="612">
        <f t="shared" si="26"/>
        <v>0</v>
      </c>
      <c r="BL74" s="612">
        <v>0</v>
      </c>
      <c r="BM74" s="614" t="s">
        <v>97</v>
      </c>
      <c r="BN74" s="612">
        <f t="shared" si="27"/>
        <v>0</v>
      </c>
      <c r="BO74" s="612">
        <v>0</v>
      </c>
      <c r="BP74" s="610" t="e">
        <f t="shared" si="28"/>
        <v>#VALUE!</v>
      </c>
      <c r="BQ74" s="606" t="s">
        <v>97</v>
      </c>
      <c r="BR74" s="606" t="s">
        <v>97</v>
      </c>
      <c r="BS74" s="606" t="s">
        <v>97</v>
      </c>
      <c r="BT74" s="606" t="s">
        <v>97</v>
      </c>
      <c r="BU74" s="606" t="s">
        <v>97</v>
      </c>
      <c r="BV74" s="606" t="s">
        <v>97</v>
      </c>
      <c r="BW74" s="605" t="s">
        <v>97</v>
      </c>
      <c r="BX74" s="608">
        <v>0</v>
      </c>
      <c r="BY74" s="612">
        <v>0</v>
      </c>
      <c r="BZ74" s="612">
        <v>0</v>
      </c>
      <c r="CA74" s="614" t="s">
        <v>97</v>
      </c>
      <c r="CB74" s="614" t="s">
        <v>97</v>
      </c>
      <c r="CC74" s="612">
        <f t="shared" si="29"/>
        <v>0</v>
      </c>
      <c r="CD74" s="670"/>
      <c r="CE74" s="606" t="s">
        <v>97</v>
      </c>
      <c r="CF74" s="606" t="s">
        <v>97</v>
      </c>
      <c r="CG74" s="606" t="s">
        <v>97</v>
      </c>
      <c r="CH74" s="606" t="s">
        <v>97</v>
      </c>
      <c r="CI74" s="606" t="s">
        <v>97</v>
      </c>
      <c r="CJ74" s="606" t="s">
        <v>97</v>
      </c>
      <c r="CK74" s="605" t="s">
        <v>97</v>
      </c>
      <c r="CL74" s="607">
        <f t="shared" si="22"/>
        <v>0</v>
      </c>
      <c r="CM74" s="607">
        <f t="shared" si="23"/>
        <v>0</v>
      </c>
      <c r="CN74" s="607" t="s">
        <v>97</v>
      </c>
      <c r="CO74" s="607" t="s">
        <v>97</v>
      </c>
      <c r="CP74" s="607" t="s">
        <v>97</v>
      </c>
      <c r="CQ74" s="607">
        <f t="shared" si="24"/>
        <v>0</v>
      </c>
      <c r="CR74" s="607" t="e">
        <f t="shared" si="25"/>
        <v>#VALUE!</v>
      </c>
      <c r="CS74" s="606" t="s">
        <v>97</v>
      </c>
      <c r="CT74" s="606" t="s">
        <v>97</v>
      </c>
      <c r="CU74" s="606" t="s">
        <v>97</v>
      </c>
      <c r="CV74" s="606" t="s">
        <v>97</v>
      </c>
      <c r="CW74" s="606" t="s">
        <v>97</v>
      </c>
      <c r="CX74" s="606" t="s">
        <v>97</v>
      </c>
      <c r="CY74" s="605" t="s">
        <v>97</v>
      </c>
      <c r="CZ74" s="722" t="s">
        <v>97</v>
      </c>
      <c r="DA74" s="274"/>
      <c r="DB74" s="274"/>
      <c r="DC74" s="274"/>
      <c r="DD74" s="274"/>
      <c r="DE74" s="274"/>
      <c r="DF74" s="274"/>
      <c r="DG74" s="274"/>
      <c r="DH74" s="274"/>
      <c r="DI74" s="274"/>
      <c r="DJ74" s="274"/>
      <c r="DK74" s="274"/>
      <c r="DL74" s="274"/>
      <c r="DM74" s="274"/>
      <c r="DN74" s="274"/>
      <c r="DO74" s="274"/>
      <c r="DP74" s="274"/>
      <c r="DQ74" s="274"/>
      <c r="DR74" s="274"/>
      <c r="DS74" s="274"/>
      <c r="DT74" s="274"/>
      <c r="DU74" s="274"/>
      <c r="DV74" s="274"/>
      <c r="DW74" s="274"/>
      <c r="DX74" s="274"/>
      <c r="DY74" s="274"/>
      <c r="DZ74" s="274"/>
      <c r="EA74" s="274"/>
      <c r="EB74" s="274"/>
      <c r="EC74" s="274"/>
      <c r="ED74" s="274"/>
      <c r="EE74" s="274"/>
      <c r="EF74" s="274"/>
      <c r="EG74" s="274"/>
      <c r="EH74" s="274"/>
      <c r="EI74" s="274"/>
      <c r="EJ74" s="274"/>
      <c r="EK74" s="274"/>
      <c r="EL74" s="274"/>
      <c r="EN74" s="274"/>
      <c r="EO74" s="274"/>
      <c r="EP74" s="274"/>
      <c r="EQ74" s="274"/>
      <c r="ER74" s="274"/>
      <c r="ES74" s="274"/>
      <c r="ET74" s="274"/>
      <c r="EU74" s="274"/>
      <c r="EV74" s="274"/>
      <c r="EW74" s="274"/>
      <c r="EX74" s="274"/>
      <c r="EY74" s="274"/>
      <c r="EZ74" s="274"/>
      <c r="FA74" s="274"/>
      <c r="FB74" s="274"/>
      <c r="FC74" s="274"/>
      <c r="FD74" s="274"/>
      <c r="FE74" s="274"/>
      <c r="FF74" s="274"/>
      <c r="FG74" s="274"/>
      <c r="FH74" s="274"/>
      <c r="FI74" s="274"/>
      <c r="FJ74" s="274"/>
      <c r="FK74" s="274"/>
      <c r="FL74" s="274"/>
      <c r="FM74" s="274"/>
      <c r="FN74" s="274"/>
      <c r="FO74" s="274"/>
      <c r="FP74" s="274"/>
      <c r="FQ74" s="274"/>
      <c r="FR74" s="274"/>
      <c r="FS74" s="274"/>
      <c r="FT74" s="274"/>
      <c r="FU74" s="274"/>
      <c r="FV74" s="274"/>
      <c r="FW74" s="274"/>
      <c r="FX74" s="274"/>
      <c r="FY74" s="274"/>
      <c r="FZ74" s="274"/>
      <c r="GA74" s="274"/>
      <c r="GB74" s="274"/>
      <c r="GC74" s="274"/>
      <c r="GD74" s="274"/>
      <c r="GE74" s="274"/>
      <c r="GF74" s="274"/>
      <c r="GG74" s="274"/>
      <c r="GH74" s="274"/>
      <c r="GI74" s="274"/>
      <c r="GJ74" s="274"/>
      <c r="GK74" s="274"/>
      <c r="GL74" s="274"/>
      <c r="GM74" s="274"/>
      <c r="GN74" s="274"/>
      <c r="GO74" s="274"/>
      <c r="GP74" s="274"/>
      <c r="GQ74" s="274"/>
      <c r="GR74" s="274"/>
      <c r="GS74" s="274"/>
      <c r="GT74" s="274"/>
      <c r="GU74" s="274"/>
      <c r="GV74" s="274"/>
      <c r="GW74" s="274"/>
      <c r="GX74" s="274"/>
      <c r="GY74" s="274"/>
      <c r="GZ74" s="274"/>
      <c r="HA74" s="274"/>
      <c r="HB74" s="274"/>
      <c r="HC74" s="274"/>
      <c r="HD74" s="274"/>
      <c r="HE74" s="274"/>
      <c r="HF74" s="274"/>
      <c r="HG74" s="274"/>
      <c r="HH74" s="274"/>
      <c r="HI74" s="274"/>
      <c r="HJ74" s="274"/>
      <c r="HK74" s="274"/>
      <c r="HL74" s="274"/>
      <c r="HM74" s="274"/>
      <c r="HN74" s="274"/>
      <c r="HO74" s="274"/>
      <c r="HP74" s="274"/>
      <c r="HQ74" s="274"/>
      <c r="HR74" s="274"/>
      <c r="HS74" s="274"/>
      <c r="HT74" s="274"/>
      <c r="HU74" s="274"/>
      <c r="HV74" s="274"/>
      <c r="HW74" s="274"/>
      <c r="HX74" s="274"/>
      <c r="HY74" s="274"/>
      <c r="HZ74" s="274"/>
      <c r="IA74" s="274"/>
      <c r="IB74" s="274"/>
      <c r="IC74" s="274"/>
      <c r="ID74" s="274"/>
      <c r="IE74" s="274"/>
      <c r="IF74" s="274"/>
    </row>
    <row r="75" spans="1:240" s="600" customFormat="1" ht="31.5" hidden="1">
      <c r="A75" s="651" t="s">
        <v>171</v>
      </c>
      <c r="B75" s="650" t="s">
        <v>172</v>
      </c>
      <c r="C75" s="614" t="s">
        <v>97</v>
      </c>
      <c r="D75" s="614" t="s">
        <v>97</v>
      </c>
      <c r="E75" s="614" t="s">
        <v>97</v>
      </c>
      <c r="F75" s="615">
        <f t="shared" si="20"/>
        <v>0</v>
      </c>
      <c r="G75" s="612">
        <v>0</v>
      </c>
      <c r="H75" s="614" t="s">
        <v>97</v>
      </c>
      <c r="I75" s="614" t="s">
        <v>97</v>
      </c>
      <c r="J75" s="612">
        <v>0</v>
      </c>
      <c r="K75" s="612">
        <v>0</v>
      </c>
      <c r="L75" s="614" t="s">
        <v>97</v>
      </c>
      <c r="M75" s="606" t="s">
        <v>97</v>
      </c>
      <c r="N75" s="606" t="s">
        <v>97</v>
      </c>
      <c r="O75" s="614" t="s">
        <v>97</v>
      </c>
      <c r="P75" s="614" t="s">
        <v>97</v>
      </c>
      <c r="Q75" s="606" t="s">
        <v>97</v>
      </c>
      <c r="R75" s="606" t="s">
        <v>97</v>
      </c>
      <c r="S75" s="614" t="s">
        <v>97</v>
      </c>
      <c r="T75" s="612">
        <v>0</v>
      </c>
      <c r="U75" s="612">
        <v>0</v>
      </c>
      <c r="V75" s="614" t="s">
        <v>97</v>
      </c>
      <c r="W75" s="614" t="s">
        <v>97</v>
      </c>
      <c r="X75" s="612">
        <v>0</v>
      </c>
      <c r="Y75" s="612">
        <v>0</v>
      </c>
      <c r="Z75" s="606">
        <v>0</v>
      </c>
      <c r="AA75" s="606" t="s">
        <v>97</v>
      </c>
      <c r="AB75" s="606" t="s">
        <v>97</v>
      </c>
      <c r="AC75" s="614" t="s">
        <v>97</v>
      </c>
      <c r="AD75" s="614" t="s">
        <v>97</v>
      </c>
      <c r="AE75" s="606" t="s">
        <v>97</v>
      </c>
      <c r="AF75" s="606" t="s">
        <v>97</v>
      </c>
      <c r="AG75" s="614" t="s">
        <v>97</v>
      </c>
      <c r="AH75" s="612">
        <v>0</v>
      </c>
      <c r="AI75" s="606">
        <v>0</v>
      </c>
      <c r="AJ75" s="612">
        <v>0</v>
      </c>
      <c r="AK75" s="614" t="s">
        <v>97</v>
      </c>
      <c r="AL75" s="612">
        <v>0</v>
      </c>
      <c r="AM75" s="612">
        <v>0</v>
      </c>
      <c r="AN75" s="612">
        <v>0</v>
      </c>
      <c r="AO75" s="612" t="s">
        <v>97</v>
      </c>
      <c r="AP75" s="606" t="s">
        <v>97</v>
      </c>
      <c r="AQ75" s="614" t="s">
        <v>97</v>
      </c>
      <c r="AR75" s="614" t="s">
        <v>97</v>
      </c>
      <c r="AS75" s="606" t="s">
        <v>97</v>
      </c>
      <c r="AT75" s="606" t="s">
        <v>97</v>
      </c>
      <c r="AU75" s="606" t="s">
        <v>97</v>
      </c>
      <c r="AV75" s="612">
        <v>0</v>
      </c>
      <c r="AW75" s="612">
        <v>0</v>
      </c>
      <c r="AX75" s="881">
        <v>0</v>
      </c>
      <c r="AY75" s="614" t="s">
        <v>97</v>
      </c>
      <c r="AZ75" s="612">
        <v>0</v>
      </c>
      <c r="BA75" s="612">
        <v>0</v>
      </c>
      <c r="BB75" s="612">
        <v>0</v>
      </c>
      <c r="BC75" s="606" t="s">
        <v>97</v>
      </c>
      <c r="BD75" s="606" t="s">
        <v>97</v>
      </c>
      <c r="BE75" s="606" t="s">
        <v>97</v>
      </c>
      <c r="BF75" s="606" t="s">
        <v>97</v>
      </c>
      <c r="BG75" s="606" t="s">
        <v>97</v>
      </c>
      <c r="BH75" s="606" t="s">
        <v>97</v>
      </c>
      <c r="BI75" s="606" t="s">
        <v>97</v>
      </c>
      <c r="BJ75" s="612">
        <v>0</v>
      </c>
      <c r="BK75" s="612">
        <f t="shared" si="26"/>
        <v>0</v>
      </c>
      <c r="BL75" s="612">
        <v>0</v>
      </c>
      <c r="BM75" s="614" t="s">
        <v>97</v>
      </c>
      <c r="BN75" s="612">
        <f t="shared" si="27"/>
        <v>0</v>
      </c>
      <c r="BO75" s="612">
        <v>0</v>
      </c>
      <c r="BP75" s="610" t="e">
        <f t="shared" si="28"/>
        <v>#VALUE!</v>
      </c>
      <c r="BQ75" s="606" t="s">
        <v>97</v>
      </c>
      <c r="BR75" s="606" t="s">
        <v>97</v>
      </c>
      <c r="BS75" s="606" t="s">
        <v>97</v>
      </c>
      <c r="BT75" s="606" t="s">
        <v>97</v>
      </c>
      <c r="BU75" s="606" t="s">
        <v>97</v>
      </c>
      <c r="BV75" s="606" t="s">
        <v>97</v>
      </c>
      <c r="BW75" s="605" t="s">
        <v>97</v>
      </c>
      <c r="BX75" s="608">
        <v>0</v>
      </c>
      <c r="BY75" s="612">
        <v>0</v>
      </c>
      <c r="BZ75" s="612">
        <v>0</v>
      </c>
      <c r="CA75" s="614" t="s">
        <v>97</v>
      </c>
      <c r="CB75" s="614" t="s">
        <v>97</v>
      </c>
      <c r="CC75" s="612">
        <f t="shared" si="29"/>
        <v>0</v>
      </c>
      <c r="CD75" s="670"/>
      <c r="CE75" s="606" t="s">
        <v>97</v>
      </c>
      <c r="CF75" s="606" t="s">
        <v>97</v>
      </c>
      <c r="CG75" s="606" t="s">
        <v>97</v>
      </c>
      <c r="CH75" s="606" t="s">
        <v>97</v>
      </c>
      <c r="CI75" s="606" t="s">
        <v>97</v>
      </c>
      <c r="CJ75" s="606" t="s">
        <v>97</v>
      </c>
      <c r="CK75" s="605" t="s">
        <v>97</v>
      </c>
      <c r="CL75" s="607">
        <f t="shared" si="22"/>
        <v>0</v>
      </c>
      <c r="CM75" s="607">
        <f t="shared" si="23"/>
        <v>0</v>
      </c>
      <c r="CN75" s="607" t="s">
        <v>97</v>
      </c>
      <c r="CO75" s="607" t="s">
        <v>97</v>
      </c>
      <c r="CP75" s="607" t="s">
        <v>97</v>
      </c>
      <c r="CQ75" s="607">
        <f t="shared" si="24"/>
        <v>0</v>
      </c>
      <c r="CR75" s="607" t="e">
        <f t="shared" si="25"/>
        <v>#VALUE!</v>
      </c>
      <c r="CS75" s="606" t="s">
        <v>97</v>
      </c>
      <c r="CT75" s="606" t="s">
        <v>97</v>
      </c>
      <c r="CU75" s="606" t="s">
        <v>97</v>
      </c>
      <c r="CV75" s="606" t="s">
        <v>97</v>
      </c>
      <c r="CW75" s="606" t="s">
        <v>97</v>
      </c>
      <c r="CX75" s="606" t="s">
        <v>97</v>
      </c>
      <c r="CY75" s="605" t="s">
        <v>97</v>
      </c>
      <c r="CZ75" s="722" t="s">
        <v>97</v>
      </c>
      <c r="DA75" s="274"/>
      <c r="DB75" s="274"/>
      <c r="DC75" s="274"/>
      <c r="DD75" s="274"/>
      <c r="DE75" s="274"/>
      <c r="DF75" s="274"/>
      <c r="DG75" s="274"/>
      <c r="DH75" s="274"/>
      <c r="DI75" s="274"/>
      <c r="DJ75" s="274"/>
      <c r="DK75" s="274"/>
      <c r="DL75" s="274"/>
      <c r="DM75" s="274"/>
      <c r="DN75" s="274"/>
      <c r="DO75" s="274"/>
      <c r="DP75" s="274"/>
      <c r="DQ75" s="274"/>
      <c r="DR75" s="274"/>
      <c r="DS75" s="274"/>
      <c r="DT75" s="274"/>
      <c r="DU75" s="274"/>
      <c r="DV75" s="274"/>
      <c r="DW75" s="274"/>
      <c r="DX75" s="274"/>
      <c r="DY75" s="274"/>
      <c r="DZ75" s="274"/>
      <c r="EA75" s="274"/>
      <c r="EB75" s="274"/>
      <c r="EC75" s="274"/>
      <c r="ED75" s="274"/>
      <c r="EE75" s="274"/>
      <c r="EF75" s="274"/>
      <c r="EG75" s="274"/>
      <c r="EH75" s="274"/>
      <c r="EI75" s="274"/>
      <c r="EJ75" s="274"/>
      <c r="EK75" s="274"/>
      <c r="EL75" s="274"/>
      <c r="EN75" s="274"/>
      <c r="EO75" s="274"/>
      <c r="EP75" s="274"/>
      <c r="EQ75" s="274"/>
      <c r="ER75" s="274"/>
      <c r="ES75" s="274"/>
      <c r="ET75" s="274"/>
      <c r="EU75" s="274"/>
      <c r="EV75" s="274"/>
      <c r="EW75" s="274"/>
      <c r="EX75" s="274"/>
      <c r="EY75" s="274"/>
      <c r="EZ75" s="274"/>
      <c r="FA75" s="274"/>
      <c r="FB75" s="274"/>
      <c r="FC75" s="274"/>
      <c r="FD75" s="274"/>
      <c r="FE75" s="274"/>
      <c r="FF75" s="274"/>
      <c r="FG75" s="274"/>
      <c r="FH75" s="274"/>
      <c r="FI75" s="274"/>
      <c r="FJ75" s="274"/>
      <c r="FK75" s="274"/>
      <c r="FL75" s="274"/>
      <c r="FM75" s="274"/>
      <c r="FN75" s="274"/>
      <c r="FO75" s="274"/>
      <c r="FP75" s="274"/>
      <c r="FQ75" s="274"/>
      <c r="FR75" s="274"/>
      <c r="FS75" s="274"/>
      <c r="FT75" s="274"/>
      <c r="FU75" s="274"/>
      <c r="FV75" s="274"/>
      <c r="FW75" s="274"/>
      <c r="FX75" s="274"/>
      <c r="FY75" s="274"/>
      <c r="FZ75" s="274"/>
      <c r="GA75" s="274"/>
      <c r="GB75" s="274"/>
      <c r="GC75" s="274"/>
      <c r="GD75" s="274"/>
      <c r="GE75" s="274"/>
      <c r="GF75" s="274"/>
      <c r="GG75" s="274"/>
      <c r="GH75" s="274"/>
      <c r="GI75" s="274"/>
      <c r="GJ75" s="274"/>
      <c r="GK75" s="274"/>
      <c r="GL75" s="274"/>
      <c r="GM75" s="274"/>
      <c r="GN75" s="274"/>
      <c r="GO75" s="274"/>
      <c r="GP75" s="274"/>
      <c r="GQ75" s="274"/>
      <c r="GR75" s="274"/>
      <c r="GS75" s="274"/>
      <c r="GT75" s="274"/>
      <c r="GU75" s="274"/>
      <c r="GV75" s="274"/>
      <c r="GW75" s="274"/>
      <c r="GX75" s="274"/>
      <c r="GY75" s="274"/>
      <c r="GZ75" s="274"/>
      <c r="HA75" s="274"/>
      <c r="HB75" s="274"/>
      <c r="HC75" s="274"/>
      <c r="HD75" s="274"/>
      <c r="HE75" s="274"/>
      <c r="HF75" s="274"/>
      <c r="HG75" s="274"/>
      <c r="HH75" s="274"/>
      <c r="HI75" s="274"/>
      <c r="HJ75" s="274"/>
      <c r="HK75" s="274"/>
      <c r="HL75" s="274"/>
      <c r="HM75" s="274"/>
      <c r="HN75" s="274"/>
      <c r="HO75" s="274"/>
      <c r="HP75" s="274"/>
      <c r="HQ75" s="274"/>
      <c r="HR75" s="274"/>
      <c r="HS75" s="274"/>
      <c r="HT75" s="274"/>
      <c r="HU75" s="274"/>
      <c r="HV75" s="274"/>
      <c r="HW75" s="274"/>
      <c r="HX75" s="274"/>
      <c r="HY75" s="274"/>
      <c r="HZ75" s="274"/>
      <c r="IA75" s="274"/>
      <c r="IB75" s="274"/>
      <c r="IC75" s="274"/>
      <c r="ID75" s="274"/>
      <c r="IE75" s="274"/>
      <c r="IF75" s="274"/>
    </row>
    <row r="76" spans="1:240" s="600" customFormat="1" ht="31.5" hidden="1">
      <c r="A76" s="651" t="s">
        <v>173</v>
      </c>
      <c r="B76" s="650" t="s">
        <v>174</v>
      </c>
      <c r="C76" s="614" t="s">
        <v>97</v>
      </c>
      <c r="D76" s="614" t="s">
        <v>97</v>
      </c>
      <c r="E76" s="614" t="s">
        <v>97</v>
      </c>
      <c r="F76" s="615">
        <f t="shared" si="20"/>
        <v>0</v>
      </c>
      <c r="G76" s="612">
        <v>0</v>
      </c>
      <c r="H76" s="614" t="s">
        <v>97</v>
      </c>
      <c r="I76" s="614" t="s">
        <v>97</v>
      </c>
      <c r="J76" s="612">
        <v>0</v>
      </c>
      <c r="K76" s="612">
        <v>0</v>
      </c>
      <c r="L76" s="614" t="s">
        <v>97</v>
      </c>
      <c r="M76" s="606" t="s">
        <v>97</v>
      </c>
      <c r="N76" s="606" t="s">
        <v>97</v>
      </c>
      <c r="O76" s="614" t="s">
        <v>97</v>
      </c>
      <c r="P76" s="614" t="s">
        <v>97</v>
      </c>
      <c r="Q76" s="606" t="s">
        <v>97</v>
      </c>
      <c r="R76" s="606" t="s">
        <v>97</v>
      </c>
      <c r="S76" s="614" t="s">
        <v>97</v>
      </c>
      <c r="T76" s="612">
        <v>0</v>
      </c>
      <c r="U76" s="612">
        <v>0</v>
      </c>
      <c r="V76" s="614" t="s">
        <v>97</v>
      </c>
      <c r="W76" s="614" t="s">
        <v>97</v>
      </c>
      <c r="X76" s="612">
        <v>0</v>
      </c>
      <c r="Y76" s="612">
        <v>0</v>
      </c>
      <c r="Z76" s="606">
        <v>0</v>
      </c>
      <c r="AA76" s="606" t="s">
        <v>97</v>
      </c>
      <c r="AB76" s="606" t="s">
        <v>97</v>
      </c>
      <c r="AC76" s="614" t="s">
        <v>97</v>
      </c>
      <c r="AD76" s="614" t="s">
        <v>97</v>
      </c>
      <c r="AE76" s="606" t="s">
        <v>97</v>
      </c>
      <c r="AF76" s="606" t="s">
        <v>97</v>
      </c>
      <c r="AG76" s="614" t="s">
        <v>97</v>
      </c>
      <c r="AH76" s="612">
        <v>0</v>
      </c>
      <c r="AI76" s="606">
        <v>0</v>
      </c>
      <c r="AJ76" s="612">
        <v>0</v>
      </c>
      <c r="AK76" s="614" t="s">
        <v>97</v>
      </c>
      <c r="AL76" s="612">
        <v>0</v>
      </c>
      <c r="AM76" s="612">
        <v>0</v>
      </c>
      <c r="AN76" s="612">
        <v>0</v>
      </c>
      <c r="AO76" s="612" t="s">
        <v>97</v>
      </c>
      <c r="AP76" s="606" t="s">
        <v>97</v>
      </c>
      <c r="AQ76" s="614" t="s">
        <v>97</v>
      </c>
      <c r="AR76" s="614" t="s">
        <v>97</v>
      </c>
      <c r="AS76" s="606" t="s">
        <v>97</v>
      </c>
      <c r="AT76" s="606" t="s">
        <v>97</v>
      </c>
      <c r="AU76" s="606" t="s">
        <v>97</v>
      </c>
      <c r="AV76" s="612">
        <v>0</v>
      </c>
      <c r="AW76" s="612">
        <v>0</v>
      </c>
      <c r="AX76" s="881">
        <v>0</v>
      </c>
      <c r="AY76" s="614" t="s">
        <v>97</v>
      </c>
      <c r="AZ76" s="612">
        <v>0</v>
      </c>
      <c r="BA76" s="612">
        <v>0</v>
      </c>
      <c r="BB76" s="612">
        <v>0</v>
      </c>
      <c r="BC76" s="606" t="s">
        <v>97</v>
      </c>
      <c r="BD76" s="606" t="s">
        <v>97</v>
      </c>
      <c r="BE76" s="606" t="s">
        <v>97</v>
      </c>
      <c r="BF76" s="606" t="s">
        <v>97</v>
      </c>
      <c r="BG76" s="606" t="s">
        <v>97</v>
      </c>
      <c r="BH76" s="606" t="s">
        <v>97</v>
      </c>
      <c r="BI76" s="606" t="s">
        <v>97</v>
      </c>
      <c r="BJ76" s="612">
        <v>0</v>
      </c>
      <c r="BK76" s="612">
        <f t="shared" si="26"/>
        <v>0</v>
      </c>
      <c r="BL76" s="612">
        <v>0</v>
      </c>
      <c r="BM76" s="614" t="s">
        <v>97</v>
      </c>
      <c r="BN76" s="612">
        <f t="shared" si="27"/>
        <v>0</v>
      </c>
      <c r="BO76" s="612">
        <v>0</v>
      </c>
      <c r="BP76" s="610" t="e">
        <f t="shared" si="28"/>
        <v>#VALUE!</v>
      </c>
      <c r="BQ76" s="606" t="s">
        <v>97</v>
      </c>
      <c r="BR76" s="606" t="s">
        <v>97</v>
      </c>
      <c r="BS76" s="606" t="s">
        <v>97</v>
      </c>
      <c r="BT76" s="606" t="s">
        <v>97</v>
      </c>
      <c r="BU76" s="606" t="s">
        <v>97</v>
      </c>
      <c r="BV76" s="606" t="s">
        <v>97</v>
      </c>
      <c r="BW76" s="605" t="s">
        <v>97</v>
      </c>
      <c r="BX76" s="608">
        <v>0</v>
      </c>
      <c r="BY76" s="612">
        <v>0</v>
      </c>
      <c r="BZ76" s="612">
        <v>0</v>
      </c>
      <c r="CA76" s="614" t="s">
        <v>97</v>
      </c>
      <c r="CB76" s="614" t="s">
        <v>97</v>
      </c>
      <c r="CC76" s="612">
        <f t="shared" si="29"/>
        <v>0</v>
      </c>
      <c r="CD76" s="670"/>
      <c r="CE76" s="606" t="s">
        <v>97</v>
      </c>
      <c r="CF76" s="606" t="s">
        <v>97</v>
      </c>
      <c r="CG76" s="606" t="s">
        <v>97</v>
      </c>
      <c r="CH76" s="606" t="s">
        <v>97</v>
      </c>
      <c r="CI76" s="606" t="s">
        <v>97</v>
      </c>
      <c r="CJ76" s="606" t="s">
        <v>97</v>
      </c>
      <c r="CK76" s="605" t="s">
        <v>97</v>
      </c>
      <c r="CL76" s="607">
        <f t="shared" si="22"/>
        <v>0</v>
      </c>
      <c r="CM76" s="607">
        <f t="shared" si="23"/>
        <v>0</v>
      </c>
      <c r="CN76" s="607" t="s">
        <v>97</v>
      </c>
      <c r="CO76" s="607" t="s">
        <v>97</v>
      </c>
      <c r="CP76" s="607" t="s">
        <v>97</v>
      </c>
      <c r="CQ76" s="607">
        <f t="shared" si="24"/>
        <v>0</v>
      </c>
      <c r="CR76" s="607" t="e">
        <f t="shared" si="25"/>
        <v>#VALUE!</v>
      </c>
      <c r="CS76" s="606" t="s">
        <v>97</v>
      </c>
      <c r="CT76" s="606" t="s">
        <v>97</v>
      </c>
      <c r="CU76" s="606" t="s">
        <v>97</v>
      </c>
      <c r="CV76" s="606" t="s">
        <v>97</v>
      </c>
      <c r="CW76" s="606" t="s">
        <v>97</v>
      </c>
      <c r="CX76" s="606" t="s">
        <v>97</v>
      </c>
      <c r="CY76" s="605" t="s">
        <v>97</v>
      </c>
      <c r="CZ76" s="722" t="s">
        <v>97</v>
      </c>
      <c r="DA76" s="274"/>
      <c r="DB76" s="274"/>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c r="EJ76" s="274"/>
      <c r="EK76" s="274"/>
      <c r="EL76" s="274"/>
      <c r="EN76" s="274"/>
      <c r="EO76" s="274"/>
      <c r="EP76" s="274"/>
      <c r="EQ76" s="274"/>
      <c r="ER76" s="274"/>
      <c r="ES76" s="274"/>
      <c r="ET76" s="274"/>
      <c r="EU76" s="274"/>
      <c r="EV76" s="274"/>
      <c r="EW76" s="274"/>
      <c r="EX76" s="274"/>
      <c r="EY76" s="274"/>
      <c r="EZ76" s="274"/>
      <c r="FA76" s="274"/>
      <c r="FB76" s="274"/>
      <c r="FC76" s="274"/>
      <c r="FD76" s="274"/>
      <c r="FE76" s="274"/>
      <c r="FF76" s="274"/>
      <c r="FG76" s="274"/>
      <c r="FH76" s="274"/>
      <c r="FI76" s="274"/>
      <c r="FJ76" s="274"/>
      <c r="FK76" s="274"/>
      <c r="FL76" s="274"/>
      <c r="FM76" s="274"/>
      <c r="FN76" s="274"/>
      <c r="FO76" s="274"/>
      <c r="FP76" s="274"/>
      <c r="FQ76" s="274"/>
      <c r="FR76" s="274"/>
      <c r="FS76" s="274"/>
      <c r="FT76" s="274"/>
      <c r="FU76" s="274"/>
      <c r="FV76" s="274"/>
      <c r="FW76" s="274"/>
      <c r="FX76" s="274"/>
      <c r="FY76" s="274"/>
      <c r="FZ76" s="274"/>
      <c r="GA76" s="274"/>
      <c r="GB76" s="274"/>
      <c r="GC76" s="274"/>
      <c r="GD76" s="274"/>
      <c r="GE76" s="274"/>
      <c r="GF76" s="274"/>
      <c r="GG76" s="274"/>
      <c r="GH76" s="274"/>
      <c r="GI76" s="274"/>
      <c r="GJ76" s="274"/>
      <c r="GK76" s="274"/>
      <c r="GL76" s="274"/>
      <c r="GM76" s="274"/>
      <c r="GN76" s="274"/>
      <c r="GO76" s="274"/>
      <c r="GP76" s="274"/>
      <c r="GQ76" s="274"/>
      <c r="GR76" s="274"/>
      <c r="GS76" s="274"/>
      <c r="GT76" s="274"/>
      <c r="GU76" s="274"/>
      <c r="GV76" s="274"/>
      <c r="GW76" s="274"/>
      <c r="GX76" s="274"/>
      <c r="GY76" s="274"/>
      <c r="GZ76" s="274"/>
      <c r="HA76" s="274"/>
      <c r="HB76" s="274"/>
      <c r="HC76" s="274"/>
      <c r="HD76" s="274"/>
      <c r="HE76" s="274"/>
      <c r="HF76" s="274"/>
      <c r="HG76" s="274"/>
      <c r="HH76" s="274"/>
      <c r="HI76" s="274"/>
      <c r="HJ76" s="274"/>
      <c r="HK76" s="274"/>
      <c r="HL76" s="274"/>
      <c r="HM76" s="274"/>
      <c r="HN76" s="274"/>
      <c r="HO76" s="274"/>
      <c r="HP76" s="274"/>
      <c r="HQ76" s="274"/>
      <c r="HR76" s="274"/>
      <c r="HS76" s="274"/>
      <c r="HT76" s="274"/>
      <c r="HU76" s="274"/>
      <c r="HV76" s="274"/>
      <c r="HW76" s="274"/>
      <c r="HX76" s="274"/>
      <c r="HY76" s="274"/>
      <c r="HZ76" s="274"/>
      <c r="IA76" s="274"/>
      <c r="IB76" s="274"/>
      <c r="IC76" s="274"/>
      <c r="ID76" s="274"/>
      <c r="IE76" s="274"/>
      <c r="IF76" s="274"/>
    </row>
    <row r="77" spans="1:240" s="600" customFormat="1" ht="31.5" hidden="1">
      <c r="A77" s="651" t="s">
        <v>175</v>
      </c>
      <c r="B77" s="650" t="s">
        <v>176</v>
      </c>
      <c r="C77" s="614" t="s">
        <v>97</v>
      </c>
      <c r="D77" s="614" t="s">
        <v>97</v>
      </c>
      <c r="E77" s="614" t="s">
        <v>97</v>
      </c>
      <c r="F77" s="615">
        <f t="shared" si="20"/>
        <v>0</v>
      </c>
      <c r="G77" s="612">
        <v>0</v>
      </c>
      <c r="H77" s="614" t="s">
        <v>97</v>
      </c>
      <c r="I77" s="614" t="s">
        <v>97</v>
      </c>
      <c r="J77" s="612">
        <v>0</v>
      </c>
      <c r="K77" s="612">
        <v>0</v>
      </c>
      <c r="L77" s="614" t="s">
        <v>97</v>
      </c>
      <c r="M77" s="606" t="s">
        <v>97</v>
      </c>
      <c r="N77" s="606" t="s">
        <v>97</v>
      </c>
      <c r="O77" s="614" t="s">
        <v>97</v>
      </c>
      <c r="P77" s="614" t="s">
        <v>97</v>
      </c>
      <c r="Q77" s="606" t="s">
        <v>97</v>
      </c>
      <c r="R77" s="606" t="s">
        <v>97</v>
      </c>
      <c r="S77" s="614" t="s">
        <v>97</v>
      </c>
      <c r="T77" s="612">
        <v>0</v>
      </c>
      <c r="U77" s="612">
        <v>0</v>
      </c>
      <c r="V77" s="614" t="s">
        <v>97</v>
      </c>
      <c r="W77" s="614" t="s">
        <v>97</v>
      </c>
      <c r="X77" s="612">
        <v>0</v>
      </c>
      <c r="Y77" s="612">
        <v>0</v>
      </c>
      <c r="Z77" s="606">
        <v>0</v>
      </c>
      <c r="AA77" s="606" t="s">
        <v>97</v>
      </c>
      <c r="AB77" s="606" t="s">
        <v>97</v>
      </c>
      <c r="AC77" s="614" t="s">
        <v>97</v>
      </c>
      <c r="AD77" s="614" t="s">
        <v>97</v>
      </c>
      <c r="AE77" s="606" t="s">
        <v>97</v>
      </c>
      <c r="AF77" s="606" t="s">
        <v>97</v>
      </c>
      <c r="AG77" s="614" t="s">
        <v>97</v>
      </c>
      <c r="AH77" s="612">
        <v>0</v>
      </c>
      <c r="AI77" s="606">
        <v>0</v>
      </c>
      <c r="AJ77" s="612">
        <v>0</v>
      </c>
      <c r="AK77" s="614" t="s">
        <v>97</v>
      </c>
      <c r="AL77" s="612">
        <v>0</v>
      </c>
      <c r="AM77" s="612">
        <v>0</v>
      </c>
      <c r="AN77" s="612">
        <v>0</v>
      </c>
      <c r="AO77" s="612" t="s">
        <v>97</v>
      </c>
      <c r="AP77" s="606" t="s">
        <v>97</v>
      </c>
      <c r="AQ77" s="614" t="s">
        <v>97</v>
      </c>
      <c r="AR77" s="614" t="s">
        <v>97</v>
      </c>
      <c r="AS77" s="606" t="s">
        <v>97</v>
      </c>
      <c r="AT77" s="606" t="s">
        <v>97</v>
      </c>
      <c r="AU77" s="606" t="s">
        <v>97</v>
      </c>
      <c r="AV77" s="612">
        <v>0</v>
      </c>
      <c r="AW77" s="612">
        <v>0</v>
      </c>
      <c r="AX77" s="881">
        <v>0</v>
      </c>
      <c r="AY77" s="614" t="s">
        <v>97</v>
      </c>
      <c r="AZ77" s="612">
        <v>0</v>
      </c>
      <c r="BA77" s="612">
        <v>0</v>
      </c>
      <c r="BB77" s="612">
        <v>0</v>
      </c>
      <c r="BC77" s="606" t="s">
        <v>97</v>
      </c>
      <c r="BD77" s="606" t="s">
        <v>97</v>
      </c>
      <c r="BE77" s="606" t="s">
        <v>97</v>
      </c>
      <c r="BF77" s="606" t="s">
        <v>97</v>
      </c>
      <c r="BG77" s="606" t="s">
        <v>97</v>
      </c>
      <c r="BH77" s="606" t="s">
        <v>97</v>
      </c>
      <c r="BI77" s="606" t="s">
        <v>97</v>
      </c>
      <c r="BJ77" s="612">
        <v>0</v>
      </c>
      <c r="BK77" s="612">
        <f t="shared" si="26"/>
        <v>0</v>
      </c>
      <c r="BL77" s="612">
        <v>0</v>
      </c>
      <c r="BM77" s="614" t="s">
        <v>97</v>
      </c>
      <c r="BN77" s="612">
        <f t="shared" si="27"/>
        <v>0</v>
      </c>
      <c r="BO77" s="612">
        <v>0</v>
      </c>
      <c r="BP77" s="610" t="e">
        <f t="shared" si="28"/>
        <v>#VALUE!</v>
      </c>
      <c r="BQ77" s="606" t="s">
        <v>97</v>
      </c>
      <c r="BR77" s="606" t="s">
        <v>97</v>
      </c>
      <c r="BS77" s="606" t="s">
        <v>97</v>
      </c>
      <c r="BT77" s="606" t="s">
        <v>97</v>
      </c>
      <c r="BU77" s="606" t="s">
        <v>97</v>
      </c>
      <c r="BV77" s="606" t="s">
        <v>97</v>
      </c>
      <c r="BW77" s="605" t="s">
        <v>97</v>
      </c>
      <c r="BX77" s="608">
        <v>0</v>
      </c>
      <c r="BY77" s="612">
        <v>0</v>
      </c>
      <c r="BZ77" s="612">
        <v>0</v>
      </c>
      <c r="CA77" s="614" t="s">
        <v>97</v>
      </c>
      <c r="CB77" s="614" t="s">
        <v>97</v>
      </c>
      <c r="CC77" s="612">
        <f t="shared" si="29"/>
        <v>0</v>
      </c>
      <c r="CD77" s="670"/>
      <c r="CE77" s="606" t="s">
        <v>97</v>
      </c>
      <c r="CF77" s="606" t="s">
        <v>97</v>
      </c>
      <c r="CG77" s="606" t="s">
        <v>97</v>
      </c>
      <c r="CH77" s="606" t="s">
        <v>97</v>
      </c>
      <c r="CI77" s="606" t="s">
        <v>97</v>
      </c>
      <c r="CJ77" s="606" t="s">
        <v>97</v>
      </c>
      <c r="CK77" s="605" t="s">
        <v>97</v>
      </c>
      <c r="CL77" s="607">
        <f t="shared" si="22"/>
        <v>0</v>
      </c>
      <c r="CM77" s="607">
        <f t="shared" si="23"/>
        <v>0</v>
      </c>
      <c r="CN77" s="607" t="s">
        <v>97</v>
      </c>
      <c r="CO77" s="607" t="s">
        <v>97</v>
      </c>
      <c r="CP77" s="607" t="s">
        <v>97</v>
      </c>
      <c r="CQ77" s="607">
        <f t="shared" si="24"/>
        <v>0</v>
      </c>
      <c r="CR77" s="607" t="e">
        <f t="shared" si="25"/>
        <v>#VALUE!</v>
      </c>
      <c r="CS77" s="606" t="s">
        <v>97</v>
      </c>
      <c r="CT77" s="606" t="s">
        <v>97</v>
      </c>
      <c r="CU77" s="606" t="s">
        <v>97</v>
      </c>
      <c r="CV77" s="606" t="s">
        <v>97</v>
      </c>
      <c r="CW77" s="606" t="s">
        <v>97</v>
      </c>
      <c r="CX77" s="606" t="s">
        <v>97</v>
      </c>
      <c r="CY77" s="605" t="s">
        <v>97</v>
      </c>
      <c r="CZ77" s="722" t="s">
        <v>97</v>
      </c>
      <c r="DA77" s="274"/>
      <c r="DB77" s="274"/>
      <c r="DC77" s="274"/>
      <c r="DD77" s="274"/>
      <c r="DE77" s="274"/>
      <c r="DF77" s="274"/>
      <c r="DG77" s="274"/>
      <c r="DH77" s="274"/>
      <c r="DI77" s="274"/>
      <c r="DJ77" s="274"/>
      <c r="DK77" s="274"/>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N77" s="274"/>
      <c r="EO77" s="274"/>
      <c r="EP77" s="274"/>
      <c r="EQ77" s="274"/>
      <c r="ER77" s="274"/>
      <c r="ES77" s="274"/>
      <c r="ET77" s="274"/>
      <c r="EU77" s="274"/>
      <c r="EV77" s="274"/>
      <c r="EW77" s="274"/>
      <c r="EX77" s="274"/>
      <c r="EY77" s="274"/>
      <c r="EZ77" s="274"/>
      <c r="FA77" s="274"/>
      <c r="FB77" s="274"/>
      <c r="FC77" s="274"/>
      <c r="FD77" s="274"/>
      <c r="FE77" s="274"/>
      <c r="FF77" s="274"/>
      <c r="FG77" s="274"/>
      <c r="FH77" s="274"/>
      <c r="FI77" s="274"/>
      <c r="FJ77" s="274"/>
      <c r="FK77" s="274"/>
      <c r="FL77" s="274"/>
      <c r="FM77" s="274"/>
      <c r="FN77" s="274"/>
      <c r="FO77" s="274"/>
      <c r="FP77" s="274"/>
      <c r="FQ77" s="274"/>
      <c r="FR77" s="274"/>
      <c r="FS77" s="274"/>
      <c r="FT77" s="274"/>
      <c r="FU77" s="274"/>
      <c r="FV77" s="274"/>
      <c r="FW77" s="274"/>
      <c r="FX77" s="274"/>
      <c r="FY77" s="274"/>
      <c r="FZ77" s="274"/>
      <c r="GA77" s="274"/>
      <c r="GB77" s="274"/>
      <c r="GC77" s="274"/>
      <c r="GD77" s="274"/>
      <c r="GE77" s="274"/>
      <c r="GF77" s="274"/>
      <c r="GG77" s="274"/>
      <c r="GH77" s="274"/>
      <c r="GI77" s="274"/>
      <c r="GJ77" s="274"/>
      <c r="GK77" s="274"/>
      <c r="GL77" s="274"/>
      <c r="GM77" s="274"/>
      <c r="GN77" s="274"/>
      <c r="GO77" s="274"/>
      <c r="GP77" s="274"/>
      <c r="GQ77" s="274"/>
      <c r="GR77" s="274"/>
      <c r="GS77" s="274"/>
      <c r="GT77" s="274"/>
      <c r="GU77" s="274"/>
      <c r="GV77" s="274"/>
      <c r="GW77" s="274"/>
      <c r="GX77" s="274"/>
      <c r="GY77" s="274"/>
      <c r="GZ77" s="274"/>
      <c r="HA77" s="274"/>
      <c r="HB77" s="274"/>
      <c r="HC77" s="274"/>
      <c r="HD77" s="274"/>
      <c r="HE77" s="274"/>
      <c r="HF77" s="274"/>
      <c r="HG77" s="274"/>
      <c r="HH77" s="274"/>
      <c r="HI77" s="274"/>
      <c r="HJ77" s="274"/>
      <c r="HK77" s="274"/>
      <c r="HL77" s="274"/>
      <c r="HM77" s="274"/>
      <c r="HN77" s="274"/>
      <c r="HO77" s="274"/>
      <c r="HP77" s="274"/>
      <c r="HQ77" s="274"/>
      <c r="HR77" s="274"/>
      <c r="HS77" s="274"/>
      <c r="HT77" s="274"/>
      <c r="HU77" s="274"/>
      <c r="HV77" s="274"/>
      <c r="HW77" s="274"/>
      <c r="HX77" s="274"/>
      <c r="HY77" s="274"/>
      <c r="HZ77" s="274"/>
      <c r="IA77" s="274"/>
      <c r="IB77" s="274"/>
      <c r="IC77" s="274"/>
      <c r="ID77" s="274"/>
      <c r="IE77" s="274"/>
      <c r="IF77" s="274"/>
    </row>
    <row r="78" spans="1:240" s="600" customFormat="1">
      <c r="A78" s="651" t="s">
        <v>177</v>
      </c>
      <c r="B78" s="650" t="s">
        <v>178</v>
      </c>
      <c r="C78" s="614" t="s">
        <v>97</v>
      </c>
      <c r="D78" s="614" t="s">
        <v>97</v>
      </c>
      <c r="E78" s="614" t="s">
        <v>97</v>
      </c>
      <c r="F78" s="615">
        <f t="shared" si="20"/>
        <v>0</v>
      </c>
      <c r="G78" s="612">
        <v>0</v>
      </c>
      <c r="H78" s="614" t="s">
        <v>97</v>
      </c>
      <c r="I78" s="614" t="s">
        <v>97</v>
      </c>
      <c r="J78" s="612">
        <v>0</v>
      </c>
      <c r="K78" s="612">
        <v>0</v>
      </c>
      <c r="L78" s="614" t="s">
        <v>97</v>
      </c>
      <c r="M78" s="606" t="s">
        <v>97</v>
      </c>
      <c r="N78" s="606" t="s">
        <v>97</v>
      </c>
      <c r="O78" s="614" t="s">
        <v>97</v>
      </c>
      <c r="P78" s="614" t="s">
        <v>97</v>
      </c>
      <c r="Q78" s="606" t="s">
        <v>97</v>
      </c>
      <c r="R78" s="606" t="s">
        <v>97</v>
      </c>
      <c r="S78" s="614" t="s">
        <v>97</v>
      </c>
      <c r="T78" s="612">
        <v>0</v>
      </c>
      <c r="U78" s="612">
        <v>0</v>
      </c>
      <c r="V78" s="614" t="s">
        <v>97</v>
      </c>
      <c r="W78" s="614" t="s">
        <v>97</v>
      </c>
      <c r="X78" s="612">
        <v>0</v>
      </c>
      <c r="Y78" s="612">
        <v>0</v>
      </c>
      <c r="Z78" s="606">
        <v>0</v>
      </c>
      <c r="AA78" s="606" t="s">
        <v>97</v>
      </c>
      <c r="AB78" s="606" t="s">
        <v>97</v>
      </c>
      <c r="AC78" s="614" t="s">
        <v>97</v>
      </c>
      <c r="AD78" s="614" t="s">
        <v>97</v>
      </c>
      <c r="AE78" s="606" t="s">
        <v>97</v>
      </c>
      <c r="AF78" s="606" t="s">
        <v>97</v>
      </c>
      <c r="AG78" s="614" t="s">
        <v>97</v>
      </c>
      <c r="AH78" s="612">
        <v>0</v>
      </c>
      <c r="AI78" s="606">
        <v>0</v>
      </c>
      <c r="AJ78" s="612">
        <v>0</v>
      </c>
      <c r="AK78" s="614" t="s">
        <v>97</v>
      </c>
      <c r="AL78" s="612">
        <v>0</v>
      </c>
      <c r="AM78" s="612">
        <v>0</v>
      </c>
      <c r="AN78" s="612">
        <v>0</v>
      </c>
      <c r="AO78" s="612" t="s">
        <v>97</v>
      </c>
      <c r="AP78" s="606" t="s">
        <v>97</v>
      </c>
      <c r="AQ78" s="614" t="s">
        <v>97</v>
      </c>
      <c r="AR78" s="614" t="s">
        <v>97</v>
      </c>
      <c r="AS78" s="606" t="s">
        <v>97</v>
      </c>
      <c r="AT78" s="606" t="s">
        <v>97</v>
      </c>
      <c r="AU78" s="606" t="s">
        <v>97</v>
      </c>
      <c r="AV78" s="612">
        <v>0</v>
      </c>
      <c r="AW78" s="612">
        <v>0</v>
      </c>
      <c r="AX78" s="881">
        <v>0</v>
      </c>
      <c r="AY78" s="614" t="s">
        <v>97</v>
      </c>
      <c r="AZ78" s="612">
        <v>0</v>
      </c>
      <c r="BA78" s="612">
        <v>0</v>
      </c>
      <c r="BB78" s="612">
        <v>0</v>
      </c>
      <c r="BC78" s="606" t="s">
        <v>97</v>
      </c>
      <c r="BD78" s="606" t="s">
        <v>97</v>
      </c>
      <c r="BE78" s="606" t="s">
        <v>97</v>
      </c>
      <c r="BF78" s="606" t="s">
        <v>97</v>
      </c>
      <c r="BG78" s="606" t="s">
        <v>97</v>
      </c>
      <c r="BH78" s="606" t="s">
        <v>97</v>
      </c>
      <c r="BI78" s="606" t="s">
        <v>97</v>
      </c>
      <c r="BJ78" s="612">
        <v>0</v>
      </c>
      <c r="BK78" s="612">
        <v>0</v>
      </c>
      <c r="BL78" s="612">
        <v>0</v>
      </c>
      <c r="BM78" s="614" t="s">
        <v>97</v>
      </c>
      <c r="BN78" s="612">
        <v>0</v>
      </c>
      <c r="BO78" s="612">
        <v>0</v>
      </c>
      <c r="BP78" s="612">
        <v>0</v>
      </c>
      <c r="BQ78" s="606" t="s">
        <v>97</v>
      </c>
      <c r="BR78" s="606" t="s">
        <v>97</v>
      </c>
      <c r="BS78" s="606" t="s">
        <v>97</v>
      </c>
      <c r="BT78" s="606" t="s">
        <v>97</v>
      </c>
      <c r="BU78" s="606" t="s">
        <v>97</v>
      </c>
      <c r="BV78" s="606" t="s">
        <v>97</v>
      </c>
      <c r="BW78" s="605" t="s">
        <v>97</v>
      </c>
      <c r="BX78" s="608">
        <v>0</v>
      </c>
      <c r="BY78" s="612">
        <v>0</v>
      </c>
      <c r="BZ78" s="612">
        <v>0</v>
      </c>
      <c r="CA78" s="614" t="s">
        <v>97</v>
      </c>
      <c r="CB78" s="614" t="s">
        <v>97</v>
      </c>
      <c r="CC78" s="612">
        <v>0</v>
      </c>
      <c r="CD78" s="612">
        <v>0</v>
      </c>
      <c r="CE78" s="612">
        <v>0</v>
      </c>
      <c r="CF78" s="606" t="s">
        <v>97</v>
      </c>
      <c r="CG78" s="606" t="s">
        <v>97</v>
      </c>
      <c r="CH78" s="606" t="s">
        <v>97</v>
      </c>
      <c r="CI78" s="606" t="s">
        <v>97</v>
      </c>
      <c r="CJ78" s="606" t="s">
        <v>97</v>
      </c>
      <c r="CK78" s="605" t="s">
        <v>97</v>
      </c>
      <c r="CL78" s="607">
        <f t="shared" si="22"/>
        <v>0</v>
      </c>
      <c r="CM78" s="607">
        <f t="shared" si="23"/>
        <v>0</v>
      </c>
      <c r="CN78" s="607" t="s">
        <v>97</v>
      </c>
      <c r="CO78" s="607" t="s">
        <v>97</v>
      </c>
      <c r="CP78" s="607" t="s">
        <v>97</v>
      </c>
      <c r="CQ78" s="607">
        <f t="shared" si="24"/>
        <v>0</v>
      </c>
      <c r="CR78" s="607" t="s">
        <v>97</v>
      </c>
      <c r="CS78" s="606" t="s">
        <v>97</v>
      </c>
      <c r="CT78" s="606" t="s">
        <v>97</v>
      </c>
      <c r="CU78" s="606" t="s">
        <v>97</v>
      </c>
      <c r="CV78" s="606" t="s">
        <v>97</v>
      </c>
      <c r="CW78" s="606" t="s">
        <v>97</v>
      </c>
      <c r="CX78" s="606" t="s">
        <v>97</v>
      </c>
      <c r="CY78" s="605" t="s">
        <v>97</v>
      </c>
      <c r="CZ78" s="722" t="s">
        <v>97</v>
      </c>
      <c r="DA78" s="274"/>
      <c r="DB78" s="274"/>
      <c r="DC78" s="274"/>
      <c r="DD78" s="274"/>
      <c r="DE78" s="274"/>
      <c r="DF78" s="274"/>
      <c r="DG78" s="274"/>
      <c r="DH78" s="274"/>
      <c r="DI78" s="274"/>
      <c r="DJ78" s="274"/>
      <c r="DK78" s="274"/>
      <c r="DL78" s="274"/>
      <c r="DM78" s="274"/>
      <c r="DN78" s="274"/>
      <c r="DO78" s="274"/>
      <c r="DP78" s="274"/>
      <c r="DQ78" s="274"/>
      <c r="DR78" s="274"/>
      <c r="DS78" s="274"/>
      <c r="DT78" s="274"/>
      <c r="DU78" s="274"/>
      <c r="DV78" s="274"/>
      <c r="DW78" s="274"/>
      <c r="DX78" s="274"/>
      <c r="DY78" s="274"/>
      <c r="DZ78" s="274"/>
      <c r="EA78" s="274"/>
      <c r="EB78" s="274"/>
      <c r="EC78" s="274"/>
      <c r="ED78" s="274"/>
      <c r="EE78" s="274"/>
      <c r="EF78" s="274"/>
      <c r="EG78" s="274"/>
      <c r="EH78" s="274"/>
      <c r="EI78" s="274"/>
      <c r="EJ78" s="274"/>
      <c r="EK78" s="274"/>
      <c r="EL78" s="274"/>
      <c r="EN78" s="274"/>
      <c r="EO78" s="274"/>
      <c r="EP78" s="274"/>
      <c r="EQ78" s="274"/>
      <c r="ER78" s="274"/>
      <c r="ES78" s="274"/>
      <c r="ET78" s="274"/>
      <c r="EU78" s="274"/>
      <c r="EV78" s="274"/>
      <c r="EW78" s="274"/>
      <c r="EX78" s="274"/>
      <c r="EY78" s="274"/>
      <c r="EZ78" s="274"/>
      <c r="FA78" s="274"/>
      <c r="FB78" s="274"/>
      <c r="FC78" s="274"/>
      <c r="FD78" s="274"/>
      <c r="FE78" s="274"/>
      <c r="FF78" s="274"/>
      <c r="FG78" s="274"/>
      <c r="FH78" s="274"/>
      <c r="FI78" s="274"/>
      <c r="FJ78" s="274"/>
      <c r="FK78" s="274"/>
      <c r="FL78" s="274"/>
      <c r="FM78" s="274"/>
      <c r="FN78" s="274"/>
      <c r="FO78" s="274"/>
      <c r="FP78" s="274"/>
      <c r="FQ78" s="274"/>
      <c r="FR78" s="274"/>
      <c r="FS78" s="274"/>
      <c r="FT78" s="274"/>
      <c r="FU78" s="274"/>
      <c r="FV78" s="274"/>
      <c r="FW78" s="274"/>
      <c r="FX78" s="274"/>
      <c r="FY78" s="274"/>
      <c r="FZ78" s="274"/>
      <c r="GA78" s="274"/>
      <c r="GB78" s="274"/>
      <c r="GC78" s="274"/>
      <c r="GD78" s="274"/>
      <c r="GE78" s="274"/>
      <c r="GF78" s="274"/>
      <c r="GG78" s="274"/>
      <c r="GH78" s="274"/>
      <c r="GI78" s="274"/>
      <c r="GJ78" s="274"/>
      <c r="GK78" s="274"/>
      <c r="GL78" s="274"/>
      <c r="GM78" s="274"/>
      <c r="GN78" s="274"/>
      <c r="GO78" s="274"/>
      <c r="GP78" s="274"/>
      <c r="GQ78" s="274"/>
      <c r="GR78" s="274"/>
      <c r="GS78" s="274"/>
      <c r="GT78" s="274"/>
      <c r="GU78" s="274"/>
      <c r="GV78" s="274"/>
      <c r="GW78" s="274"/>
      <c r="GX78" s="274"/>
      <c r="GY78" s="274"/>
      <c r="GZ78" s="274"/>
      <c r="HA78" s="274"/>
      <c r="HB78" s="274"/>
      <c r="HC78" s="274"/>
      <c r="HD78" s="274"/>
      <c r="HE78" s="274"/>
      <c r="HF78" s="274"/>
      <c r="HG78" s="274"/>
      <c r="HH78" s="274"/>
      <c r="HI78" s="274"/>
      <c r="HJ78" s="274"/>
      <c r="HK78" s="274"/>
      <c r="HL78" s="274"/>
      <c r="HM78" s="274"/>
      <c r="HN78" s="274"/>
      <c r="HO78" s="274"/>
      <c r="HP78" s="274"/>
      <c r="HQ78" s="274"/>
      <c r="HR78" s="274"/>
      <c r="HS78" s="274"/>
      <c r="HT78" s="274"/>
      <c r="HU78" s="274"/>
      <c r="HV78" s="274"/>
      <c r="HW78" s="274"/>
      <c r="HX78" s="274"/>
      <c r="HY78" s="274"/>
      <c r="HZ78" s="274"/>
      <c r="IA78" s="274"/>
      <c r="IB78" s="274"/>
      <c r="IC78" s="274"/>
      <c r="ID78" s="274"/>
      <c r="IE78" s="274"/>
      <c r="IF78" s="274"/>
    </row>
    <row r="79" spans="1:240" s="600" customFormat="1" ht="35.25" customHeight="1">
      <c r="A79" s="651" t="s">
        <v>179</v>
      </c>
      <c r="B79" s="650" t="s">
        <v>180</v>
      </c>
      <c r="C79" s="614" t="s">
        <v>97</v>
      </c>
      <c r="D79" s="614" t="s">
        <v>97</v>
      </c>
      <c r="E79" s="614" t="s">
        <v>97</v>
      </c>
      <c r="F79" s="615">
        <f t="shared" si="20"/>
        <v>0</v>
      </c>
      <c r="G79" s="612">
        <v>0</v>
      </c>
      <c r="H79" s="614" t="s">
        <v>97</v>
      </c>
      <c r="I79" s="614" t="s">
        <v>97</v>
      </c>
      <c r="J79" s="612">
        <v>0</v>
      </c>
      <c r="K79" s="612">
        <f>K80+K81+K82+K83+K94+K95+K97</f>
        <v>0</v>
      </c>
      <c r="L79" s="614" t="s">
        <v>97</v>
      </c>
      <c r="M79" s="606" t="s">
        <v>97</v>
      </c>
      <c r="N79" s="606" t="s">
        <v>97</v>
      </c>
      <c r="O79" s="614" t="s">
        <v>97</v>
      </c>
      <c r="P79" s="614" t="s">
        <v>97</v>
      </c>
      <c r="Q79" s="606" t="s">
        <v>97</v>
      </c>
      <c r="R79" s="606" t="s">
        <v>97</v>
      </c>
      <c r="S79" s="614" t="s">
        <v>97</v>
      </c>
      <c r="T79" s="612">
        <f>T80+T81+T82+T83+T94+T95+T97</f>
        <v>0</v>
      </c>
      <c r="U79" s="612">
        <v>0</v>
      </c>
      <c r="V79" s="614" t="s">
        <v>97</v>
      </c>
      <c r="W79" s="614" t="s">
        <v>97</v>
      </c>
      <c r="X79" s="612">
        <v>0</v>
      </c>
      <c r="Y79" s="612">
        <f>Y80+Y81+Y82+Y83+Y94+Y95+Y97</f>
        <v>0</v>
      </c>
      <c r="Z79" s="606">
        <v>0</v>
      </c>
      <c r="AA79" s="606" t="s">
        <v>97</v>
      </c>
      <c r="AB79" s="606" t="s">
        <v>97</v>
      </c>
      <c r="AC79" s="614" t="s">
        <v>97</v>
      </c>
      <c r="AD79" s="614" t="s">
        <v>97</v>
      </c>
      <c r="AE79" s="606" t="s">
        <v>97</v>
      </c>
      <c r="AF79" s="606" t="s">
        <v>97</v>
      </c>
      <c r="AG79" s="614" t="s">
        <v>97</v>
      </c>
      <c r="AH79" s="612">
        <v>0</v>
      </c>
      <c r="AI79" s="612">
        <v>0</v>
      </c>
      <c r="AJ79" s="612">
        <v>0</v>
      </c>
      <c r="AK79" s="614" t="s">
        <v>97</v>
      </c>
      <c r="AL79" s="612">
        <f>AL80+AL81+AL82+AL83+AL94+AL95+AL97</f>
        <v>0</v>
      </c>
      <c r="AM79" s="612">
        <f>AM80+AM81+AM82+AM83+AM94+AM95+AM97</f>
        <v>0</v>
      </c>
      <c r="AN79" s="612">
        <v>0</v>
      </c>
      <c r="AO79" s="612" t="s">
        <v>97</v>
      </c>
      <c r="AP79" s="606" t="s">
        <v>97</v>
      </c>
      <c r="AQ79" s="614" t="s">
        <v>97</v>
      </c>
      <c r="AR79" s="614" t="s">
        <v>97</v>
      </c>
      <c r="AS79" s="606" t="s">
        <v>97</v>
      </c>
      <c r="AT79" s="606" t="s">
        <v>97</v>
      </c>
      <c r="AU79" s="606" t="s">
        <v>97</v>
      </c>
      <c r="AV79" s="612">
        <v>0</v>
      </c>
      <c r="AW79" s="612">
        <v>0</v>
      </c>
      <c r="AX79" s="881">
        <v>0</v>
      </c>
      <c r="AY79" s="614" t="s">
        <v>97</v>
      </c>
      <c r="AZ79" s="612">
        <v>0</v>
      </c>
      <c r="BA79" s="612">
        <f>BA80+BA81+BA82+BA83+BA94+BA95+BA97</f>
        <v>0</v>
      </c>
      <c r="BB79" s="612">
        <v>0</v>
      </c>
      <c r="BC79" s="606" t="s">
        <v>97</v>
      </c>
      <c r="BD79" s="606" t="s">
        <v>97</v>
      </c>
      <c r="BE79" s="606" t="s">
        <v>97</v>
      </c>
      <c r="BF79" s="606" t="s">
        <v>97</v>
      </c>
      <c r="BG79" s="606" t="s">
        <v>97</v>
      </c>
      <c r="BH79" s="606" t="s">
        <v>97</v>
      </c>
      <c r="BI79" s="606" t="s">
        <v>97</v>
      </c>
      <c r="BJ79" s="612">
        <v>0</v>
      </c>
      <c r="BK79" s="612">
        <v>0</v>
      </c>
      <c r="BL79" s="612">
        <v>0</v>
      </c>
      <c r="BM79" s="614" t="s">
        <v>97</v>
      </c>
      <c r="BN79" s="612">
        <v>0</v>
      </c>
      <c r="BO79" s="612">
        <v>0</v>
      </c>
      <c r="BP79" s="612">
        <v>0</v>
      </c>
      <c r="BQ79" s="606" t="s">
        <v>97</v>
      </c>
      <c r="BR79" s="606" t="s">
        <v>97</v>
      </c>
      <c r="BS79" s="606" t="s">
        <v>97</v>
      </c>
      <c r="BT79" s="606" t="s">
        <v>97</v>
      </c>
      <c r="BU79" s="606" t="s">
        <v>97</v>
      </c>
      <c r="BV79" s="606" t="s">
        <v>97</v>
      </c>
      <c r="BW79" s="605" t="s">
        <v>97</v>
      </c>
      <c r="BX79" s="608">
        <v>0</v>
      </c>
      <c r="BY79" s="612">
        <v>0</v>
      </c>
      <c r="BZ79" s="612">
        <v>0</v>
      </c>
      <c r="CA79" s="614" t="s">
        <v>97</v>
      </c>
      <c r="CB79" s="614" t="s">
        <v>97</v>
      </c>
      <c r="CC79" s="612">
        <v>0</v>
      </c>
      <c r="CD79" s="612">
        <v>0</v>
      </c>
      <c r="CE79" s="612">
        <v>0</v>
      </c>
      <c r="CF79" s="606" t="s">
        <v>97</v>
      </c>
      <c r="CG79" s="606" t="s">
        <v>97</v>
      </c>
      <c r="CH79" s="606" t="s">
        <v>97</v>
      </c>
      <c r="CI79" s="606" t="s">
        <v>97</v>
      </c>
      <c r="CJ79" s="606" t="s">
        <v>97</v>
      </c>
      <c r="CK79" s="605" t="s">
        <v>97</v>
      </c>
      <c r="CL79" s="607">
        <f t="shared" si="22"/>
        <v>0</v>
      </c>
      <c r="CM79" s="607">
        <f t="shared" si="23"/>
        <v>0</v>
      </c>
      <c r="CN79" s="607" t="s">
        <v>97</v>
      </c>
      <c r="CO79" s="607" t="s">
        <v>97</v>
      </c>
      <c r="CP79" s="607" t="s">
        <v>97</v>
      </c>
      <c r="CQ79" s="607">
        <f t="shared" si="24"/>
        <v>0</v>
      </c>
      <c r="CR79" s="607" t="s">
        <v>97</v>
      </c>
      <c r="CS79" s="606" t="s">
        <v>97</v>
      </c>
      <c r="CT79" s="606" t="s">
        <v>97</v>
      </c>
      <c r="CU79" s="606" t="s">
        <v>97</v>
      </c>
      <c r="CV79" s="606" t="s">
        <v>97</v>
      </c>
      <c r="CW79" s="606" t="s">
        <v>97</v>
      </c>
      <c r="CX79" s="606" t="s">
        <v>97</v>
      </c>
      <c r="CY79" s="605" t="s">
        <v>97</v>
      </c>
      <c r="CZ79" s="722" t="s">
        <v>97</v>
      </c>
      <c r="DA79" s="274"/>
      <c r="DB79" s="274"/>
      <c r="DC79" s="274"/>
      <c r="DD79" s="274"/>
      <c r="DE79" s="274"/>
      <c r="DF79" s="274"/>
      <c r="DG79" s="274"/>
      <c r="DH79" s="274"/>
      <c r="DI79" s="274"/>
      <c r="DJ79" s="274"/>
      <c r="DK79" s="274"/>
      <c r="DL79" s="274"/>
      <c r="DM79" s="274"/>
      <c r="DN79" s="274"/>
      <c r="DO79" s="274"/>
      <c r="DP79" s="274"/>
      <c r="DQ79" s="274"/>
      <c r="DR79" s="274"/>
      <c r="DS79" s="274"/>
      <c r="DT79" s="274"/>
      <c r="DU79" s="274"/>
      <c r="DV79" s="274"/>
      <c r="DW79" s="274"/>
      <c r="DX79" s="274"/>
      <c r="DY79" s="274"/>
      <c r="DZ79" s="274"/>
      <c r="EA79" s="274"/>
      <c r="EB79" s="274"/>
      <c r="EC79" s="274"/>
      <c r="ED79" s="274"/>
      <c r="EE79" s="274"/>
      <c r="EF79" s="274"/>
      <c r="EG79" s="274"/>
      <c r="EH79" s="274"/>
      <c r="EI79" s="274"/>
      <c r="EJ79" s="274"/>
      <c r="EK79" s="274"/>
      <c r="EL79" s="274"/>
      <c r="EN79" s="274"/>
      <c r="EO79" s="274"/>
      <c r="EP79" s="274"/>
      <c r="EQ79" s="274"/>
      <c r="ER79" s="274"/>
      <c r="ES79" s="274"/>
      <c r="ET79" s="274"/>
      <c r="EU79" s="274"/>
      <c r="EV79" s="274"/>
      <c r="EW79" s="274"/>
      <c r="EX79" s="274"/>
      <c r="EY79" s="274"/>
      <c r="EZ79" s="274"/>
      <c r="FA79" s="274"/>
      <c r="FB79" s="274"/>
      <c r="FC79" s="274"/>
      <c r="FD79" s="274"/>
      <c r="FE79" s="274"/>
      <c r="FF79" s="274"/>
      <c r="FG79" s="274"/>
      <c r="FH79" s="274"/>
      <c r="FI79" s="274"/>
      <c r="FJ79" s="274"/>
      <c r="FK79" s="274"/>
      <c r="FL79" s="274"/>
      <c r="FM79" s="274"/>
      <c r="FN79" s="274"/>
      <c r="FO79" s="274"/>
      <c r="FP79" s="274"/>
      <c r="FQ79" s="274"/>
      <c r="FR79" s="274"/>
      <c r="FS79" s="274"/>
      <c r="FT79" s="274"/>
      <c r="FU79" s="274"/>
      <c r="FV79" s="274"/>
      <c r="FW79" s="274"/>
      <c r="FX79" s="274"/>
      <c r="FY79" s="274"/>
      <c r="FZ79" s="274"/>
      <c r="GA79" s="274"/>
      <c r="GB79" s="274"/>
      <c r="GC79" s="274"/>
      <c r="GD79" s="274"/>
      <c r="GE79" s="274"/>
      <c r="GF79" s="274"/>
      <c r="GG79" s="274"/>
      <c r="GH79" s="274"/>
      <c r="GI79" s="274"/>
      <c r="GJ79" s="274"/>
      <c r="GK79" s="274"/>
      <c r="GL79" s="274"/>
      <c r="GM79" s="274"/>
      <c r="GN79" s="274"/>
      <c r="GO79" s="274"/>
      <c r="GP79" s="274"/>
      <c r="GQ79" s="274"/>
      <c r="GR79" s="274"/>
      <c r="GS79" s="274"/>
      <c r="GT79" s="274"/>
      <c r="GU79" s="274"/>
      <c r="GV79" s="274"/>
      <c r="GW79" s="274"/>
      <c r="GX79" s="274"/>
      <c r="GY79" s="274"/>
      <c r="GZ79" s="274"/>
      <c r="HA79" s="274"/>
      <c r="HB79" s="274"/>
      <c r="HC79" s="274"/>
      <c r="HD79" s="274"/>
      <c r="HE79" s="274"/>
      <c r="HF79" s="274"/>
      <c r="HG79" s="274"/>
      <c r="HH79" s="274"/>
      <c r="HI79" s="274"/>
      <c r="HJ79" s="274"/>
      <c r="HK79" s="274"/>
      <c r="HL79" s="274"/>
      <c r="HM79" s="274"/>
      <c r="HN79" s="274"/>
      <c r="HO79" s="274"/>
      <c r="HP79" s="274"/>
      <c r="HQ79" s="274"/>
      <c r="HR79" s="274"/>
      <c r="HS79" s="274"/>
      <c r="HT79" s="274"/>
      <c r="HU79" s="274"/>
      <c r="HV79" s="274"/>
      <c r="HW79" s="274"/>
      <c r="HX79" s="274"/>
      <c r="HY79" s="274"/>
      <c r="HZ79" s="274"/>
      <c r="IA79" s="274"/>
      <c r="IB79" s="274"/>
      <c r="IC79" s="274"/>
      <c r="ID79" s="274"/>
      <c r="IE79" s="274"/>
      <c r="IF79" s="274"/>
    </row>
    <row r="80" spans="1:240" s="600" customFormat="1" ht="39.75" customHeight="1">
      <c r="A80" s="651" t="s">
        <v>181</v>
      </c>
      <c r="B80" s="650" t="s">
        <v>182</v>
      </c>
      <c r="C80" s="614" t="s">
        <v>97</v>
      </c>
      <c r="D80" s="614" t="s">
        <v>97</v>
      </c>
      <c r="E80" s="614" t="s">
        <v>97</v>
      </c>
      <c r="F80" s="615">
        <f t="shared" si="20"/>
        <v>0</v>
      </c>
      <c r="G80" s="612">
        <v>0</v>
      </c>
      <c r="H80" s="614" t="s">
        <v>97</v>
      </c>
      <c r="I80" s="614" t="s">
        <v>97</v>
      </c>
      <c r="J80" s="612">
        <v>0</v>
      </c>
      <c r="K80" s="612">
        <v>0</v>
      </c>
      <c r="L80" s="614" t="s">
        <v>97</v>
      </c>
      <c r="M80" s="606" t="s">
        <v>97</v>
      </c>
      <c r="N80" s="606" t="s">
        <v>97</v>
      </c>
      <c r="O80" s="614" t="s">
        <v>97</v>
      </c>
      <c r="P80" s="614" t="s">
        <v>97</v>
      </c>
      <c r="Q80" s="606" t="s">
        <v>97</v>
      </c>
      <c r="R80" s="606" t="s">
        <v>97</v>
      </c>
      <c r="S80" s="614" t="s">
        <v>97</v>
      </c>
      <c r="T80" s="612">
        <v>0</v>
      </c>
      <c r="U80" s="612">
        <v>0</v>
      </c>
      <c r="V80" s="614" t="s">
        <v>97</v>
      </c>
      <c r="W80" s="614" t="s">
        <v>97</v>
      </c>
      <c r="X80" s="612">
        <v>0</v>
      </c>
      <c r="Y80" s="612">
        <v>0</v>
      </c>
      <c r="Z80" s="606">
        <v>0</v>
      </c>
      <c r="AA80" s="606" t="s">
        <v>97</v>
      </c>
      <c r="AB80" s="606" t="s">
        <v>97</v>
      </c>
      <c r="AC80" s="614" t="s">
        <v>97</v>
      </c>
      <c r="AD80" s="614" t="s">
        <v>97</v>
      </c>
      <c r="AE80" s="606" t="s">
        <v>97</v>
      </c>
      <c r="AF80" s="606" t="s">
        <v>97</v>
      </c>
      <c r="AG80" s="614" t="s">
        <v>97</v>
      </c>
      <c r="AH80" s="612">
        <v>0</v>
      </c>
      <c r="AI80" s="606">
        <v>0</v>
      </c>
      <c r="AJ80" s="612">
        <v>0</v>
      </c>
      <c r="AK80" s="614" t="s">
        <v>97</v>
      </c>
      <c r="AL80" s="612">
        <v>0</v>
      </c>
      <c r="AM80" s="612">
        <v>0</v>
      </c>
      <c r="AN80" s="612">
        <v>0</v>
      </c>
      <c r="AO80" s="612" t="s">
        <v>97</v>
      </c>
      <c r="AP80" s="606" t="s">
        <v>97</v>
      </c>
      <c r="AQ80" s="614" t="s">
        <v>97</v>
      </c>
      <c r="AR80" s="614" t="s">
        <v>97</v>
      </c>
      <c r="AS80" s="606" t="s">
        <v>97</v>
      </c>
      <c r="AT80" s="606" t="s">
        <v>97</v>
      </c>
      <c r="AU80" s="606" t="s">
        <v>97</v>
      </c>
      <c r="AV80" s="612">
        <v>0</v>
      </c>
      <c r="AW80" s="612">
        <v>0</v>
      </c>
      <c r="AX80" s="881">
        <v>0</v>
      </c>
      <c r="AY80" s="614" t="s">
        <v>97</v>
      </c>
      <c r="AZ80" s="612">
        <v>0</v>
      </c>
      <c r="BA80" s="612">
        <v>0</v>
      </c>
      <c r="BB80" s="612">
        <v>0</v>
      </c>
      <c r="BC80" s="606" t="s">
        <v>97</v>
      </c>
      <c r="BD80" s="606" t="s">
        <v>97</v>
      </c>
      <c r="BE80" s="606" t="s">
        <v>97</v>
      </c>
      <c r="BF80" s="606" t="s">
        <v>97</v>
      </c>
      <c r="BG80" s="606" t="s">
        <v>97</v>
      </c>
      <c r="BH80" s="606" t="s">
        <v>97</v>
      </c>
      <c r="BI80" s="606" t="s">
        <v>97</v>
      </c>
      <c r="BJ80" s="612">
        <v>0</v>
      </c>
      <c r="BK80" s="612">
        <v>0</v>
      </c>
      <c r="BL80" s="612">
        <v>0</v>
      </c>
      <c r="BM80" s="614" t="s">
        <v>97</v>
      </c>
      <c r="BN80" s="612">
        <v>0</v>
      </c>
      <c r="BO80" s="612">
        <v>0</v>
      </c>
      <c r="BP80" s="612">
        <v>0</v>
      </c>
      <c r="BQ80" s="606" t="s">
        <v>97</v>
      </c>
      <c r="BR80" s="606" t="s">
        <v>97</v>
      </c>
      <c r="BS80" s="606" t="s">
        <v>97</v>
      </c>
      <c r="BT80" s="606" t="s">
        <v>97</v>
      </c>
      <c r="BU80" s="606" t="s">
        <v>97</v>
      </c>
      <c r="BV80" s="606" t="s">
        <v>97</v>
      </c>
      <c r="BW80" s="605" t="s">
        <v>97</v>
      </c>
      <c r="BX80" s="608">
        <v>0</v>
      </c>
      <c r="BY80" s="612">
        <v>0</v>
      </c>
      <c r="BZ80" s="612">
        <v>0</v>
      </c>
      <c r="CA80" s="614" t="s">
        <v>97</v>
      </c>
      <c r="CB80" s="614" t="s">
        <v>97</v>
      </c>
      <c r="CC80" s="612">
        <v>0</v>
      </c>
      <c r="CD80" s="612">
        <v>0</v>
      </c>
      <c r="CE80" s="612">
        <v>0</v>
      </c>
      <c r="CF80" s="606" t="s">
        <v>97</v>
      </c>
      <c r="CG80" s="606" t="s">
        <v>97</v>
      </c>
      <c r="CH80" s="606" t="s">
        <v>97</v>
      </c>
      <c r="CI80" s="606" t="s">
        <v>97</v>
      </c>
      <c r="CJ80" s="606" t="s">
        <v>97</v>
      </c>
      <c r="CK80" s="605" t="s">
        <v>97</v>
      </c>
      <c r="CL80" s="607">
        <f t="shared" si="22"/>
        <v>0</v>
      </c>
      <c r="CM80" s="607">
        <f t="shared" si="23"/>
        <v>0</v>
      </c>
      <c r="CN80" s="607" t="s">
        <v>97</v>
      </c>
      <c r="CO80" s="607" t="s">
        <v>97</v>
      </c>
      <c r="CP80" s="607" t="s">
        <v>97</v>
      </c>
      <c r="CQ80" s="607">
        <f t="shared" si="24"/>
        <v>0</v>
      </c>
      <c r="CR80" s="607" t="s">
        <v>97</v>
      </c>
      <c r="CS80" s="606" t="s">
        <v>97</v>
      </c>
      <c r="CT80" s="606" t="s">
        <v>97</v>
      </c>
      <c r="CU80" s="606" t="s">
        <v>97</v>
      </c>
      <c r="CV80" s="606" t="s">
        <v>97</v>
      </c>
      <c r="CW80" s="606" t="s">
        <v>97</v>
      </c>
      <c r="CX80" s="606" t="s">
        <v>97</v>
      </c>
      <c r="CY80" s="605" t="s">
        <v>97</v>
      </c>
      <c r="CZ80" s="722" t="s">
        <v>97</v>
      </c>
      <c r="DA80" s="274"/>
      <c r="DB80" s="274"/>
      <c r="DC80" s="274"/>
      <c r="DD80" s="274"/>
      <c r="DE80" s="274"/>
      <c r="DF80" s="274"/>
      <c r="DG80" s="274"/>
      <c r="DH80" s="274"/>
      <c r="DI80" s="274"/>
      <c r="DJ80" s="274"/>
      <c r="DK80" s="274"/>
      <c r="DL80" s="274"/>
      <c r="DM80" s="274"/>
      <c r="DN80" s="274"/>
      <c r="DO80" s="274"/>
      <c r="DP80" s="274"/>
      <c r="DQ80" s="274"/>
      <c r="DR80" s="274"/>
      <c r="DS80" s="274"/>
      <c r="DT80" s="274"/>
      <c r="DU80" s="274"/>
      <c r="DV80" s="274"/>
      <c r="DW80" s="274"/>
      <c r="DX80" s="274"/>
      <c r="DY80" s="274"/>
      <c r="DZ80" s="274"/>
      <c r="EA80" s="274"/>
      <c r="EB80" s="274"/>
      <c r="EC80" s="274"/>
      <c r="ED80" s="274"/>
      <c r="EE80" s="274"/>
      <c r="EF80" s="274"/>
      <c r="EG80" s="274"/>
      <c r="EH80" s="274"/>
      <c r="EI80" s="274"/>
      <c r="EJ80" s="274"/>
      <c r="EK80" s="274"/>
      <c r="EL80" s="274"/>
      <c r="EN80" s="274"/>
      <c r="EO80" s="274"/>
      <c r="EP80" s="274"/>
      <c r="EQ80" s="274"/>
      <c r="ER80" s="274"/>
      <c r="ES80" s="274"/>
      <c r="ET80" s="274"/>
      <c r="EU80" s="274"/>
      <c r="EV80" s="274"/>
      <c r="EW80" s="274"/>
      <c r="EX80" s="274"/>
      <c r="EY80" s="274"/>
      <c r="EZ80" s="274"/>
      <c r="FA80" s="274"/>
      <c r="FB80" s="274"/>
      <c r="FC80" s="274"/>
      <c r="FD80" s="274"/>
      <c r="FE80" s="274"/>
      <c r="FF80" s="274"/>
      <c r="FG80" s="274"/>
      <c r="FH80" s="274"/>
      <c r="FI80" s="274"/>
      <c r="FJ80" s="274"/>
      <c r="FK80" s="274"/>
      <c r="FL80" s="274"/>
      <c r="FM80" s="274"/>
      <c r="FN80" s="274"/>
      <c r="FO80" s="274"/>
      <c r="FP80" s="274"/>
      <c r="FQ80" s="274"/>
      <c r="FR80" s="274"/>
      <c r="FS80" s="274"/>
      <c r="FT80" s="274"/>
      <c r="FU80" s="274"/>
      <c r="FV80" s="274"/>
      <c r="FW80" s="274"/>
      <c r="FX80" s="274"/>
      <c r="FY80" s="274"/>
      <c r="FZ80" s="274"/>
      <c r="GA80" s="274"/>
      <c r="GB80" s="274"/>
      <c r="GC80" s="274"/>
      <c r="GD80" s="274"/>
      <c r="GE80" s="274"/>
      <c r="GF80" s="274"/>
      <c r="GG80" s="274"/>
      <c r="GH80" s="274"/>
      <c r="GI80" s="274"/>
      <c r="GJ80" s="274"/>
      <c r="GK80" s="274"/>
      <c r="GL80" s="274"/>
      <c r="GM80" s="274"/>
      <c r="GN80" s="274"/>
      <c r="GO80" s="274"/>
      <c r="GP80" s="274"/>
      <c r="GQ80" s="274"/>
      <c r="GR80" s="274"/>
      <c r="GS80" s="274"/>
      <c r="GT80" s="274"/>
      <c r="GU80" s="274"/>
      <c r="GV80" s="274"/>
      <c r="GW80" s="274"/>
      <c r="GX80" s="274"/>
      <c r="GY80" s="274"/>
      <c r="GZ80" s="274"/>
      <c r="HA80" s="274"/>
      <c r="HB80" s="274"/>
      <c r="HC80" s="274"/>
      <c r="HD80" s="274"/>
      <c r="HE80" s="274"/>
      <c r="HF80" s="274"/>
      <c r="HG80" s="274"/>
      <c r="HH80" s="274"/>
      <c r="HI80" s="274"/>
      <c r="HJ80" s="274"/>
      <c r="HK80" s="274"/>
      <c r="HL80" s="274"/>
      <c r="HM80" s="274"/>
      <c r="HN80" s="274"/>
      <c r="HO80" s="274"/>
      <c r="HP80" s="274"/>
      <c r="HQ80" s="274"/>
      <c r="HR80" s="274"/>
      <c r="HS80" s="274"/>
      <c r="HT80" s="274"/>
      <c r="HU80" s="274"/>
      <c r="HV80" s="274"/>
      <c r="HW80" s="274"/>
      <c r="HX80" s="274"/>
      <c r="HY80" s="274"/>
      <c r="HZ80" s="274"/>
      <c r="IA80" s="274"/>
      <c r="IB80" s="274"/>
      <c r="IC80" s="274"/>
      <c r="ID80" s="274"/>
      <c r="IE80" s="274"/>
      <c r="IF80" s="274"/>
    </row>
    <row r="81" spans="1:240" s="600" customFormat="1" ht="41.25" customHeight="1">
      <c r="A81" s="651" t="s">
        <v>183</v>
      </c>
      <c r="B81" s="650" t="s">
        <v>184</v>
      </c>
      <c r="C81" s="614" t="s">
        <v>97</v>
      </c>
      <c r="D81" s="614" t="s">
        <v>97</v>
      </c>
      <c r="E81" s="614" t="s">
        <v>97</v>
      </c>
      <c r="F81" s="615">
        <f t="shared" si="20"/>
        <v>0</v>
      </c>
      <c r="G81" s="612">
        <v>0</v>
      </c>
      <c r="H81" s="614" t="s">
        <v>97</v>
      </c>
      <c r="I81" s="614" t="s">
        <v>97</v>
      </c>
      <c r="J81" s="612">
        <v>0</v>
      </c>
      <c r="K81" s="612">
        <v>0</v>
      </c>
      <c r="L81" s="614" t="s">
        <v>97</v>
      </c>
      <c r="M81" s="606" t="s">
        <v>97</v>
      </c>
      <c r="N81" s="606" t="s">
        <v>97</v>
      </c>
      <c r="O81" s="614" t="s">
        <v>97</v>
      </c>
      <c r="P81" s="614" t="s">
        <v>97</v>
      </c>
      <c r="Q81" s="606" t="s">
        <v>97</v>
      </c>
      <c r="R81" s="606" t="s">
        <v>97</v>
      </c>
      <c r="S81" s="614" t="s">
        <v>97</v>
      </c>
      <c r="T81" s="612">
        <v>0</v>
      </c>
      <c r="U81" s="612">
        <v>0</v>
      </c>
      <c r="V81" s="614" t="s">
        <v>97</v>
      </c>
      <c r="W81" s="614" t="s">
        <v>97</v>
      </c>
      <c r="X81" s="612">
        <v>0</v>
      </c>
      <c r="Y81" s="612">
        <v>0</v>
      </c>
      <c r="Z81" s="606">
        <v>0</v>
      </c>
      <c r="AA81" s="606" t="s">
        <v>97</v>
      </c>
      <c r="AB81" s="606" t="s">
        <v>97</v>
      </c>
      <c r="AC81" s="614" t="s">
        <v>97</v>
      </c>
      <c r="AD81" s="614" t="s">
        <v>97</v>
      </c>
      <c r="AE81" s="606" t="s">
        <v>97</v>
      </c>
      <c r="AF81" s="606" t="s">
        <v>97</v>
      </c>
      <c r="AG81" s="614" t="s">
        <v>97</v>
      </c>
      <c r="AH81" s="612">
        <v>0</v>
      </c>
      <c r="AI81" s="606">
        <v>0</v>
      </c>
      <c r="AJ81" s="612">
        <v>0</v>
      </c>
      <c r="AK81" s="614" t="s">
        <v>97</v>
      </c>
      <c r="AL81" s="612">
        <v>0</v>
      </c>
      <c r="AM81" s="612">
        <v>0</v>
      </c>
      <c r="AN81" s="612">
        <v>0</v>
      </c>
      <c r="AO81" s="612" t="s">
        <v>97</v>
      </c>
      <c r="AP81" s="606" t="s">
        <v>97</v>
      </c>
      <c r="AQ81" s="614" t="s">
        <v>97</v>
      </c>
      <c r="AR81" s="614" t="s">
        <v>97</v>
      </c>
      <c r="AS81" s="606" t="s">
        <v>97</v>
      </c>
      <c r="AT81" s="606" t="s">
        <v>97</v>
      </c>
      <c r="AU81" s="606" t="s">
        <v>97</v>
      </c>
      <c r="AV81" s="612">
        <v>0</v>
      </c>
      <c r="AW81" s="612">
        <v>0</v>
      </c>
      <c r="AX81" s="881">
        <v>0</v>
      </c>
      <c r="AY81" s="614" t="s">
        <v>97</v>
      </c>
      <c r="AZ81" s="612">
        <v>0</v>
      </c>
      <c r="BA81" s="612">
        <v>0</v>
      </c>
      <c r="BB81" s="612">
        <v>0</v>
      </c>
      <c r="BC81" s="606" t="s">
        <v>97</v>
      </c>
      <c r="BD81" s="606" t="s">
        <v>97</v>
      </c>
      <c r="BE81" s="606" t="s">
        <v>97</v>
      </c>
      <c r="BF81" s="606" t="s">
        <v>97</v>
      </c>
      <c r="BG81" s="606" t="s">
        <v>97</v>
      </c>
      <c r="BH81" s="606" t="s">
        <v>97</v>
      </c>
      <c r="BI81" s="606" t="s">
        <v>97</v>
      </c>
      <c r="BJ81" s="612">
        <v>0</v>
      </c>
      <c r="BK81" s="612">
        <v>0</v>
      </c>
      <c r="BL81" s="612">
        <v>0</v>
      </c>
      <c r="BM81" s="614" t="s">
        <v>97</v>
      </c>
      <c r="BN81" s="612">
        <v>0</v>
      </c>
      <c r="BO81" s="612">
        <v>0</v>
      </c>
      <c r="BP81" s="612">
        <v>0</v>
      </c>
      <c r="BQ81" s="606" t="s">
        <v>97</v>
      </c>
      <c r="BR81" s="606" t="s">
        <v>97</v>
      </c>
      <c r="BS81" s="606" t="s">
        <v>97</v>
      </c>
      <c r="BT81" s="606" t="s">
        <v>97</v>
      </c>
      <c r="BU81" s="606" t="s">
        <v>97</v>
      </c>
      <c r="BV81" s="606" t="s">
        <v>97</v>
      </c>
      <c r="BW81" s="605" t="s">
        <v>97</v>
      </c>
      <c r="BX81" s="608">
        <v>0</v>
      </c>
      <c r="BY81" s="612">
        <v>0</v>
      </c>
      <c r="BZ81" s="612">
        <v>0</v>
      </c>
      <c r="CA81" s="614" t="s">
        <v>97</v>
      </c>
      <c r="CB81" s="614" t="s">
        <v>97</v>
      </c>
      <c r="CC81" s="612">
        <v>0</v>
      </c>
      <c r="CD81" s="612">
        <f>CD82+CD83+CD84+CD85+CD96+CD97+CD99</f>
        <v>0</v>
      </c>
      <c r="CE81" s="612">
        <v>0</v>
      </c>
      <c r="CF81" s="606" t="s">
        <v>97</v>
      </c>
      <c r="CG81" s="606" t="s">
        <v>97</v>
      </c>
      <c r="CH81" s="606" t="s">
        <v>97</v>
      </c>
      <c r="CI81" s="606" t="s">
        <v>97</v>
      </c>
      <c r="CJ81" s="606" t="s">
        <v>97</v>
      </c>
      <c r="CK81" s="605" t="s">
        <v>97</v>
      </c>
      <c r="CL81" s="607">
        <f t="shared" si="22"/>
        <v>0</v>
      </c>
      <c r="CM81" s="607">
        <f t="shared" si="23"/>
        <v>0</v>
      </c>
      <c r="CN81" s="607" t="s">
        <v>97</v>
      </c>
      <c r="CO81" s="607" t="s">
        <v>97</v>
      </c>
      <c r="CP81" s="607" t="s">
        <v>97</v>
      </c>
      <c r="CQ81" s="607">
        <f t="shared" si="24"/>
        <v>0</v>
      </c>
      <c r="CR81" s="607" t="s">
        <v>97</v>
      </c>
      <c r="CS81" s="606" t="s">
        <v>97</v>
      </c>
      <c r="CT81" s="606" t="s">
        <v>97</v>
      </c>
      <c r="CU81" s="606" t="s">
        <v>97</v>
      </c>
      <c r="CV81" s="606" t="s">
        <v>97</v>
      </c>
      <c r="CW81" s="606" t="s">
        <v>97</v>
      </c>
      <c r="CX81" s="606" t="s">
        <v>97</v>
      </c>
      <c r="CY81" s="605" t="s">
        <v>97</v>
      </c>
      <c r="CZ81" s="722" t="s">
        <v>97</v>
      </c>
      <c r="DA81" s="274"/>
      <c r="DB81" s="274"/>
      <c r="DC81" s="274"/>
      <c r="DD81" s="274"/>
      <c r="DE81" s="274"/>
      <c r="DF81" s="274"/>
      <c r="DG81" s="274"/>
      <c r="DH81" s="274"/>
      <c r="DI81" s="274"/>
      <c r="DJ81" s="274"/>
      <c r="DK81" s="274"/>
      <c r="DL81" s="274"/>
      <c r="DM81" s="274"/>
      <c r="DN81" s="274"/>
      <c r="DO81" s="274"/>
      <c r="DP81" s="274"/>
      <c r="DQ81" s="274"/>
      <c r="DR81" s="274"/>
      <c r="DS81" s="274"/>
      <c r="DT81" s="274"/>
      <c r="DU81" s="274"/>
      <c r="DV81" s="274"/>
      <c r="DW81" s="274"/>
      <c r="DX81" s="274"/>
      <c r="DY81" s="274"/>
      <c r="DZ81" s="274"/>
      <c r="EA81" s="274"/>
      <c r="EB81" s="274"/>
      <c r="EC81" s="274"/>
      <c r="ED81" s="274"/>
      <c r="EE81" s="274"/>
      <c r="EF81" s="274"/>
      <c r="EG81" s="274"/>
      <c r="EH81" s="274"/>
      <c r="EI81" s="274"/>
      <c r="EJ81" s="274"/>
      <c r="EK81" s="274"/>
      <c r="EL81" s="274"/>
      <c r="EN81" s="274"/>
      <c r="EO81" s="274"/>
      <c r="EP81" s="274"/>
      <c r="EQ81" s="274"/>
      <c r="ER81" s="274"/>
      <c r="ES81" s="274"/>
      <c r="ET81" s="274"/>
      <c r="EU81" s="274"/>
      <c r="EV81" s="274"/>
      <c r="EW81" s="274"/>
      <c r="EX81" s="274"/>
      <c r="EY81" s="274"/>
      <c r="EZ81" s="274"/>
      <c r="FA81" s="274"/>
      <c r="FB81" s="274"/>
      <c r="FC81" s="274"/>
      <c r="FD81" s="274"/>
      <c r="FE81" s="274"/>
      <c r="FF81" s="274"/>
      <c r="FG81" s="274"/>
      <c r="FH81" s="274"/>
      <c r="FI81" s="274"/>
      <c r="FJ81" s="274"/>
      <c r="FK81" s="274"/>
      <c r="FL81" s="274"/>
      <c r="FM81" s="274"/>
      <c r="FN81" s="274"/>
      <c r="FO81" s="274"/>
      <c r="FP81" s="274"/>
      <c r="FQ81" s="274"/>
      <c r="FR81" s="274"/>
      <c r="FS81" s="274"/>
      <c r="FT81" s="274"/>
      <c r="FU81" s="274"/>
      <c r="FV81" s="274"/>
      <c r="FW81" s="274"/>
      <c r="FX81" s="274"/>
      <c r="FY81" s="274"/>
      <c r="FZ81" s="274"/>
      <c r="GA81" s="274"/>
      <c r="GB81" s="274"/>
      <c r="GC81" s="274"/>
      <c r="GD81" s="274"/>
      <c r="GE81" s="274"/>
      <c r="GF81" s="274"/>
      <c r="GG81" s="274"/>
      <c r="GH81" s="274"/>
      <c r="GI81" s="274"/>
      <c r="GJ81" s="274"/>
      <c r="GK81" s="274"/>
      <c r="GL81" s="274"/>
      <c r="GM81" s="274"/>
      <c r="GN81" s="274"/>
      <c r="GO81" s="274"/>
      <c r="GP81" s="274"/>
      <c r="GQ81" s="274"/>
      <c r="GR81" s="274"/>
      <c r="GS81" s="274"/>
      <c r="GT81" s="274"/>
      <c r="GU81" s="274"/>
      <c r="GV81" s="274"/>
      <c r="GW81" s="274"/>
      <c r="GX81" s="274"/>
      <c r="GY81" s="274"/>
      <c r="GZ81" s="274"/>
      <c r="HA81" s="274"/>
      <c r="HB81" s="274"/>
      <c r="HC81" s="274"/>
      <c r="HD81" s="274"/>
      <c r="HE81" s="274"/>
      <c r="HF81" s="274"/>
      <c r="HG81" s="274"/>
      <c r="HH81" s="274"/>
      <c r="HI81" s="274"/>
      <c r="HJ81" s="274"/>
      <c r="HK81" s="274"/>
      <c r="HL81" s="274"/>
      <c r="HM81" s="274"/>
      <c r="HN81" s="274"/>
      <c r="HO81" s="274"/>
      <c r="HP81" s="274"/>
      <c r="HQ81" s="274"/>
      <c r="HR81" s="274"/>
      <c r="HS81" s="274"/>
      <c r="HT81" s="274"/>
      <c r="HU81" s="274"/>
      <c r="HV81" s="274"/>
      <c r="HW81" s="274"/>
      <c r="HX81" s="274"/>
      <c r="HY81" s="274"/>
      <c r="HZ81" s="274"/>
      <c r="IA81" s="274"/>
      <c r="IB81" s="274"/>
      <c r="IC81" s="274"/>
      <c r="ID81" s="274"/>
      <c r="IE81" s="274"/>
      <c r="IF81" s="274"/>
    </row>
    <row r="82" spans="1:240" s="600" customFormat="1" ht="33.75" customHeight="1">
      <c r="A82" s="651" t="s">
        <v>185</v>
      </c>
      <c r="B82" s="650" t="s">
        <v>186</v>
      </c>
      <c r="C82" s="614" t="s">
        <v>97</v>
      </c>
      <c r="D82" s="614" t="s">
        <v>97</v>
      </c>
      <c r="E82" s="614" t="s">
        <v>97</v>
      </c>
      <c r="F82" s="615">
        <f t="shared" si="20"/>
        <v>0</v>
      </c>
      <c r="G82" s="612">
        <v>0</v>
      </c>
      <c r="H82" s="614" t="s">
        <v>97</v>
      </c>
      <c r="I82" s="614" t="s">
        <v>97</v>
      </c>
      <c r="J82" s="612">
        <v>0</v>
      </c>
      <c r="K82" s="612">
        <v>0</v>
      </c>
      <c r="L82" s="614" t="s">
        <v>97</v>
      </c>
      <c r="M82" s="606" t="s">
        <v>97</v>
      </c>
      <c r="N82" s="606" t="s">
        <v>97</v>
      </c>
      <c r="O82" s="614" t="s">
        <v>97</v>
      </c>
      <c r="P82" s="614" t="s">
        <v>97</v>
      </c>
      <c r="Q82" s="606" t="s">
        <v>97</v>
      </c>
      <c r="R82" s="606" t="s">
        <v>97</v>
      </c>
      <c r="S82" s="614" t="s">
        <v>97</v>
      </c>
      <c r="T82" s="612">
        <v>0</v>
      </c>
      <c r="U82" s="612">
        <v>0</v>
      </c>
      <c r="V82" s="614" t="s">
        <v>97</v>
      </c>
      <c r="W82" s="614" t="s">
        <v>97</v>
      </c>
      <c r="X82" s="612">
        <v>0</v>
      </c>
      <c r="Y82" s="612">
        <v>0</v>
      </c>
      <c r="Z82" s="606">
        <v>0</v>
      </c>
      <c r="AA82" s="606" t="s">
        <v>97</v>
      </c>
      <c r="AB82" s="606" t="s">
        <v>97</v>
      </c>
      <c r="AC82" s="614" t="s">
        <v>97</v>
      </c>
      <c r="AD82" s="614" t="s">
        <v>97</v>
      </c>
      <c r="AE82" s="606" t="s">
        <v>97</v>
      </c>
      <c r="AF82" s="606" t="s">
        <v>97</v>
      </c>
      <c r="AG82" s="614" t="s">
        <v>97</v>
      </c>
      <c r="AH82" s="612">
        <v>0</v>
      </c>
      <c r="AI82" s="606">
        <v>0</v>
      </c>
      <c r="AJ82" s="612">
        <v>0</v>
      </c>
      <c r="AK82" s="614" t="s">
        <v>97</v>
      </c>
      <c r="AL82" s="612">
        <v>0</v>
      </c>
      <c r="AM82" s="612">
        <v>0</v>
      </c>
      <c r="AN82" s="612">
        <v>0</v>
      </c>
      <c r="AO82" s="612" t="s">
        <v>97</v>
      </c>
      <c r="AP82" s="606" t="s">
        <v>97</v>
      </c>
      <c r="AQ82" s="614" t="s">
        <v>97</v>
      </c>
      <c r="AR82" s="614" t="s">
        <v>97</v>
      </c>
      <c r="AS82" s="606" t="s">
        <v>97</v>
      </c>
      <c r="AT82" s="606" t="s">
        <v>97</v>
      </c>
      <c r="AU82" s="606" t="s">
        <v>97</v>
      </c>
      <c r="AV82" s="612">
        <v>0</v>
      </c>
      <c r="AW82" s="612">
        <v>0</v>
      </c>
      <c r="AX82" s="881">
        <v>0</v>
      </c>
      <c r="AY82" s="614" t="s">
        <v>97</v>
      </c>
      <c r="AZ82" s="612">
        <v>0</v>
      </c>
      <c r="BA82" s="612">
        <v>0</v>
      </c>
      <c r="BB82" s="612">
        <v>0</v>
      </c>
      <c r="BC82" s="606" t="s">
        <v>97</v>
      </c>
      <c r="BD82" s="606" t="s">
        <v>97</v>
      </c>
      <c r="BE82" s="606" t="s">
        <v>97</v>
      </c>
      <c r="BF82" s="606" t="s">
        <v>97</v>
      </c>
      <c r="BG82" s="606" t="s">
        <v>97</v>
      </c>
      <c r="BH82" s="606" t="s">
        <v>97</v>
      </c>
      <c r="BI82" s="606" t="s">
        <v>97</v>
      </c>
      <c r="BJ82" s="612">
        <v>0</v>
      </c>
      <c r="BK82" s="612">
        <v>0</v>
      </c>
      <c r="BL82" s="612">
        <v>0</v>
      </c>
      <c r="BM82" s="614" t="s">
        <v>97</v>
      </c>
      <c r="BN82" s="612">
        <v>0</v>
      </c>
      <c r="BO82" s="612">
        <v>0</v>
      </c>
      <c r="BP82" s="612">
        <v>0</v>
      </c>
      <c r="BQ82" s="606" t="s">
        <v>97</v>
      </c>
      <c r="BR82" s="606" t="s">
        <v>97</v>
      </c>
      <c r="BS82" s="606" t="s">
        <v>97</v>
      </c>
      <c r="BT82" s="606" t="s">
        <v>97</v>
      </c>
      <c r="BU82" s="606" t="s">
        <v>97</v>
      </c>
      <c r="BV82" s="606" t="s">
        <v>97</v>
      </c>
      <c r="BW82" s="605" t="s">
        <v>97</v>
      </c>
      <c r="BX82" s="608">
        <v>0</v>
      </c>
      <c r="BY82" s="612">
        <v>0</v>
      </c>
      <c r="BZ82" s="612">
        <v>0</v>
      </c>
      <c r="CA82" s="614" t="s">
        <v>97</v>
      </c>
      <c r="CB82" s="614" t="s">
        <v>97</v>
      </c>
      <c r="CC82" s="612">
        <v>0</v>
      </c>
      <c r="CD82" s="612">
        <f>CD83+CD84+CD85+CD86+CD97+CD98+CD100</f>
        <v>0</v>
      </c>
      <c r="CE82" s="612">
        <v>0</v>
      </c>
      <c r="CF82" s="606" t="s">
        <v>97</v>
      </c>
      <c r="CG82" s="606" t="s">
        <v>97</v>
      </c>
      <c r="CH82" s="606" t="s">
        <v>97</v>
      </c>
      <c r="CI82" s="606" t="s">
        <v>97</v>
      </c>
      <c r="CJ82" s="606" t="s">
        <v>97</v>
      </c>
      <c r="CK82" s="605" t="s">
        <v>97</v>
      </c>
      <c r="CL82" s="607">
        <f t="shared" si="22"/>
        <v>0</v>
      </c>
      <c r="CM82" s="607">
        <f t="shared" si="23"/>
        <v>0</v>
      </c>
      <c r="CN82" s="607" t="s">
        <v>97</v>
      </c>
      <c r="CO82" s="607" t="s">
        <v>97</v>
      </c>
      <c r="CP82" s="607" t="s">
        <v>97</v>
      </c>
      <c r="CQ82" s="607">
        <f t="shared" si="24"/>
        <v>0</v>
      </c>
      <c r="CR82" s="607" t="s">
        <v>97</v>
      </c>
      <c r="CS82" s="612" t="s">
        <v>97</v>
      </c>
      <c r="CT82" s="606" t="s">
        <v>97</v>
      </c>
      <c r="CU82" s="606" t="s">
        <v>97</v>
      </c>
      <c r="CV82" s="606" t="s">
        <v>97</v>
      </c>
      <c r="CW82" s="606" t="s">
        <v>97</v>
      </c>
      <c r="CX82" s="606" t="s">
        <v>97</v>
      </c>
      <c r="CY82" s="605" t="s">
        <v>97</v>
      </c>
      <c r="CZ82" s="722" t="s">
        <v>97</v>
      </c>
      <c r="DA82" s="274"/>
      <c r="DB82" s="274"/>
      <c r="DC82" s="274"/>
      <c r="DD82" s="274"/>
      <c r="DE82" s="274"/>
      <c r="DF82" s="274"/>
      <c r="DG82" s="274"/>
      <c r="DH82" s="274"/>
      <c r="DI82" s="274"/>
      <c r="DJ82" s="274"/>
      <c r="DK82" s="274"/>
      <c r="DL82" s="274"/>
      <c r="DM82" s="274"/>
      <c r="DN82" s="274"/>
      <c r="DO82" s="274"/>
      <c r="DP82" s="274"/>
      <c r="DQ82" s="274"/>
      <c r="DR82" s="274"/>
      <c r="DS82" s="274"/>
      <c r="DT82" s="274"/>
      <c r="DU82" s="274"/>
      <c r="DV82" s="274"/>
      <c r="DW82" s="274"/>
      <c r="DX82" s="274"/>
      <c r="DY82" s="274"/>
      <c r="DZ82" s="274"/>
      <c r="EA82" s="274"/>
      <c r="EB82" s="274"/>
      <c r="EC82" s="274"/>
      <c r="ED82" s="274"/>
      <c r="EE82" s="274"/>
      <c r="EF82" s="274"/>
      <c r="EG82" s="274"/>
      <c r="EH82" s="274"/>
      <c r="EI82" s="274"/>
      <c r="EJ82" s="274"/>
      <c r="EK82" s="274"/>
      <c r="EL82" s="274"/>
      <c r="EN82" s="274"/>
      <c r="EO82" s="274"/>
      <c r="EP82" s="274"/>
      <c r="EQ82" s="274"/>
      <c r="ER82" s="274"/>
      <c r="ES82" s="274"/>
      <c r="ET82" s="274"/>
      <c r="EU82" s="274"/>
      <c r="EV82" s="274"/>
      <c r="EW82" s="274"/>
      <c r="EX82" s="274"/>
      <c r="EY82" s="274"/>
      <c r="EZ82" s="274"/>
      <c r="FA82" s="274"/>
      <c r="FB82" s="274"/>
      <c r="FC82" s="274"/>
      <c r="FD82" s="274"/>
      <c r="FE82" s="274"/>
      <c r="FF82" s="274"/>
      <c r="FG82" s="274"/>
      <c r="FH82" s="274"/>
      <c r="FI82" s="274"/>
      <c r="FJ82" s="274"/>
      <c r="FK82" s="274"/>
      <c r="FL82" s="274"/>
      <c r="FM82" s="274"/>
      <c r="FN82" s="274"/>
      <c r="FO82" s="274"/>
      <c r="FP82" s="274"/>
      <c r="FQ82" s="274"/>
      <c r="FR82" s="274"/>
      <c r="FS82" s="274"/>
      <c r="FT82" s="274"/>
      <c r="FU82" s="274"/>
      <c r="FV82" s="274"/>
      <c r="FW82" s="274"/>
      <c r="FX82" s="274"/>
      <c r="FY82" s="274"/>
      <c r="FZ82" s="274"/>
      <c r="GA82" s="274"/>
      <c r="GB82" s="274"/>
      <c r="GC82" s="274"/>
      <c r="GD82" s="274"/>
      <c r="GE82" s="274"/>
      <c r="GF82" s="274"/>
      <c r="GG82" s="274"/>
      <c r="GH82" s="274"/>
      <c r="GI82" s="274"/>
      <c r="GJ82" s="274"/>
      <c r="GK82" s="274"/>
      <c r="GL82" s="274"/>
      <c r="GM82" s="274"/>
      <c r="GN82" s="274"/>
      <c r="GO82" s="274"/>
      <c r="GP82" s="274"/>
      <c r="GQ82" s="274"/>
      <c r="GR82" s="274"/>
      <c r="GS82" s="274"/>
      <c r="GT82" s="274"/>
      <c r="GU82" s="274"/>
      <c r="GV82" s="274"/>
      <c r="GW82" s="274"/>
      <c r="GX82" s="274"/>
      <c r="GY82" s="274"/>
      <c r="GZ82" s="274"/>
      <c r="HA82" s="274"/>
      <c r="HB82" s="274"/>
      <c r="HC82" s="274"/>
      <c r="HD82" s="274"/>
      <c r="HE82" s="274"/>
      <c r="HF82" s="274"/>
      <c r="HG82" s="274"/>
      <c r="HH82" s="274"/>
      <c r="HI82" s="274"/>
      <c r="HJ82" s="274"/>
      <c r="HK82" s="274"/>
      <c r="HL82" s="274"/>
      <c r="HM82" s="274"/>
      <c r="HN82" s="274"/>
      <c r="HO82" s="274"/>
      <c r="HP82" s="274"/>
      <c r="HQ82" s="274"/>
      <c r="HR82" s="274"/>
      <c r="HS82" s="274"/>
      <c r="HT82" s="274"/>
      <c r="HU82" s="274"/>
      <c r="HV82" s="274"/>
      <c r="HW82" s="274"/>
      <c r="HX82" s="274"/>
      <c r="HY82" s="274"/>
      <c r="HZ82" s="274"/>
      <c r="IA82" s="274"/>
      <c r="IB82" s="274"/>
      <c r="IC82" s="274"/>
      <c r="ID82" s="274"/>
      <c r="IE82" s="274"/>
      <c r="IF82" s="274"/>
    </row>
    <row r="83" spans="1:240" s="662" customFormat="1" ht="31.5">
      <c r="A83" s="665" t="s">
        <v>187</v>
      </c>
      <c r="B83" s="664" t="s">
        <v>188</v>
      </c>
      <c r="C83" s="585" t="s">
        <v>97</v>
      </c>
      <c r="D83" s="637">
        <f>SUM(D84:D93)</f>
        <v>2.8743499999999997</v>
      </c>
      <c r="E83" s="585" t="s">
        <v>97</v>
      </c>
      <c r="F83" s="643">
        <f t="shared" si="20"/>
        <v>0</v>
      </c>
      <c r="G83" s="637">
        <f>SUM(G84:G93)</f>
        <v>0</v>
      </c>
      <c r="H83" s="585" t="s">
        <v>97</v>
      </c>
      <c r="I83" s="585" t="s">
        <v>97</v>
      </c>
      <c r="J83" s="637">
        <v>0</v>
      </c>
      <c r="K83" s="637">
        <v>0</v>
      </c>
      <c r="L83" s="585" t="s">
        <v>97</v>
      </c>
      <c r="M83" s="631" t="s">
        <v>97</v>
      </c>
      <c r="N83" s="631" t="s">
        <v>97</v>
      </c>
      <c r="O83" s="585" t="s">
        <v>97</v>
      </c>
      <c r="P83" s="585" t="s">
        <v>97</v>
      </c>
      <c r="Q83" s="631" t="s">
        <v>97</v>
      </c>
      <c r="R83" s="631" t="s">
        <v>97</v>
      </c>
      <c r="S83" s="585" t="s">
        <v>97</v>
      </c>
      <c r="T83" s="637">
        <v>0</v>
      </c>
      <c r="U83" s="637">
        <f>SUM(U84:U93)</f>
        <v>0.95834999999999992</v>
      </c>
      <c r="V83" s="585">
        <f>V84</f>
        <v>0.16</v>
      </c>
      <c r="W83" s="585" t="s">
        <v>97</v>
      </c>
      <c r="X83" s="637">
        <f>X86</f>
        <v>0.3</v>
      </c>
      <c r="Y83" s="637">
        <v>0</v>
      </c>
      <c r="Z83" s="585" t="s">
        <v>97</v>
      </c>
      <c r="AA83" s="631" t="s">
        <v>97</v>
      </c>
      <c r="AB83" s="631" t="s">
        <v>97</v>
      </c>
      <c r="AC83" s="585" t="s">
        <v>97</v>
      </c>
      <c r="AD83" s="585" t="s">
        <v>97</v>
      </c>
      <c r="AE83" s="631" t="s">
        <v>97</v>
      </c>
      <c r="AF83" s="631" t="s">
        <v>97</v>
      </c>
      <c r="AG83" s="585" t="s">
        <v>97</v>
      </c>
      <c r="AH83" s="637">
        <v>0</v>
      </c>
      <c r="AI83" s="631">
        <v>0</v>
      </c>
      <c r="AJ83" s="612">
        <v>0</v>
      </c>
      <c r="AK83" s="585" t="s">
        <v>97</v>
      </c>
      <c r="AL83" s="637">
        <v>0</v>
      </c>
      <c r="AM83" s="637">
        <v>0</v>
      </c>
      <c r="AN83" s="585" t="s">
        <v>97</v>
      </c>
      <c r="AO83" s="612" t="s">
        <v>97</v>
      </c>
      <c r="AP83" s="631" t="s">
        <v>97</v>
      </c>
      <c r="AQ83" s="585" t="s">
        <v>97</v>
      </c>
      <c r="AR83" s="585" t="s">
        <v>97</v>
      </c>
      <c r="AS83" s="631" t="s">
        <v>97</v>
      </c>
      <c r="AT83" s="631" t="s">
        <v>97</v>
      </c>
      <c r="AU83" s="631" t="s">
        <v>97</v>
      </c>
      <c r="AV83" s="637">
        <v>0</v>
      </c>
      <c r="AW83" s="637">
        <f>SUM(AW84:AW93)</f>
        <v>0.64999999999999991</v>
      </c>
      <c r="AX83" s="585">
        <f>AX88</f>
        <v>0.25</v>
      </c>
      <c r="AY83" s="585" t="s">
        <v>97</v>
      </c>
      <c r="AZ83" s="637">
        <f>AZ84+AZ86+AZ88</f>
        <v>0</v>
      </c>
      <c r="BA83" s="637">
        <v>0</v>
      </c>
      <c r="BB83" s="585" t="s">
        <v>97</v>
      </c>
      <c r="BC83" s="631" t="s">
        <v>97</v>
      </c>
      <c r="BD83" s="631" t="s">
        <v>97</v>
      </c>
      <c r="BE83" s="631" t="s">
        <v>97</v>
      </c>
      <c r="BF83" s="631" t="s">
        <v>97</v>
      </c>
      <c r="BG83" s="631" t="s">
        <v>97</v>
      </c>
      <c r="BH83" s="631" t="s">
        <v>97</v>
      </c>
      <c r="BI83" s="631" t="s">
        <v>97</v>
      </c>
      <c r="BJ83" s="637">
        <v>0</v>
      </c>
      <c r="BK83" s="637">
        <v>0</v>
      </c>
      <c r="BL83" s="612">
        <v>0</v>
      </c>
      <c r="BM83" s="585" t="s">
        <v>97</v>
      </c>
      <c r="BN83" s="637">
        <v>0</v>
      </c>
      <c r="BO83" s="637">
        <v>0</v>
      </c>
      <c r="BP83" s="637">
        <v>0</v>
      </c>
      <c r="BQ83" s="631" t="s">
        <v>97</v>
      </c>
      <c r="BR83" s="631" t="s">
        <v>97</v>
      </c>
      <c r="BS83" s="631" t="s">
        <v>97</v>
      </c>
      <c r="BT83" s="631" t="s">
        <v>97</v>
      </c>
      <c r="BU83" s="631" t="s">
        <v>97</v>
      </c>
      <c r="BV83" s="631" t="s">
        <v>97</v>
      </c>
      <c r="BW83" s="630" t="s">
        <v>97</v>
      </c>
      <c r="BX83" s="632">
        <v>0</v>
      </c>
      <c r="BY83" s="632">
        <f t="shared" ref="BY83:CD83" si="30">SUM(BY84:BY93)</f>
        <v>1.2660999999999998</v>
      </c>
      <c r="BZ83" s="663">
        <f t="shared" si="30"/>
        <v>0.25</v>
      </c>
      <c r="CA83" s="632">
        <f t="shared" si="30"/>
        <v>0</v>
      </c>
      <c r="CB83" s="632">
        <f t="shared" si="30"/>
        <v>0.7</v>
      </c>
      <c r="CC83" s="632">
        <f t="shared" si="30"/>
        <v>0</v>
      </c>
      <c r="CD83" s="632">
        <f t="shared" si="30"/>
        <v>0</v>
      </c>
      <c r="CE83" s="631" t="s">
        <v>97</v>
      </c>
      <c r="CF83" s="631" t="s">
        <v>97</v>
      </c>
      <c r="CG83" s="631" t="s">
        <v>97</v>
      </c>
      <c r="CH83" s="631" t="s">
        <v>97</v>
      </c>
      <c r="CI83" s="631" t="s">
        <v>97</v>
      </c>
      <c r="CJ83" s="631" t="s">
        <v>97</v>
      </c>
      <c r="CK83" s="630" t="s">
        <v>97</v>
      </c>
      <c r="CL83" s="632">
        <f t="shared" si="22"/>
        <v>0</v>
      </c>
      <c r="CM83" s="632">
        <f>U83+AI83+AW83+BK83+BY83</f>
        <v>2.8744499999999995</v>
      </c>
      <c r="CN83" s="852">
        <f>V83+BZ83+AX83</f>
        <v>0.66</v>
      </c>
      <c r="CO83" s="632" t="s">
        <v>97</v>
      </c>
      <c r="CP83" s="632">
        <f>CB83++BN83+AZ83+AL83+X83</f>
        <v>1</v>
      </c>
      <c r="CQ83" s="632">
        <f t="shared" si="24"/>
        <v>0</v>
      </c>
      <c r="CR83" s="867" t="s">
        <v>97</v>
      </c>
      <c r="CS83" s="631" t="s">
        <v>97</v>
      </c>
      <c r="CT83" s="631" t="s">
        <v>97</v>
      </c>
      <c r="CU83" s="631" t="s">
        <v>97</v>
      </c>
      <c r="CV83" s="631" t="s">
        <v>97</v>
      </c>
      <c r="CW83" s="631" t="s">
        <v>97</v>
      </c>
      <c r="CX83" s="631" t="s">
        <v>97</v>
      </c>
      <c r="CY83" s="630" t="s">
        <v>97</v>
      </c>
      <c r="CZ83" s="718" t="s">
        <v>97</v>
      </c>
    </row>
    <row r="84" spans="1:240" s="652" customFormat="1" ht="29.25" customHeight="1">
      <c r="A84" s="658" t="s">
        <v>617</v>
      </c>
      <c r="B84" s="616" t="s">
        <v>881</v>
      </c>
      <c r="C84" s="217" t="s">
        <v>997</v>
      </c>
      <c r="D84" s="607">
        <v>0.41299999999999998</v>
      </c>
      <c r="E84" s="614" t="s">
        <v>97</v>
      </c>
      <c r="F84" s="615">
        <f t="shared" si="20"/>
        <v>0</v>
      </c>
      <c r="G84" s="607">
        <v>0</v>
      </c>
      <c r="H84" s="619" t="s">
        <v>97</v>
      </c>
      <c r="I84" s="619" t="s">
        <v>97</v>
      </c>
      <c r="J84" s="606">
        <v>0</v>
      </c>
      <c r="K84" s="606">
        <v>0</v>
      </c>
      <c r="L84" s="619" t="s">
        <v>97</v>
      </c>
      <c r="M84" s="606" t="s">
        <v>97</v>
      </c>
      <c r="N84" s="606" t="s">
        <v>97</v>
      </c>
      <c r="O84" s="614" t="s">
        <v>97</v>
      </c>
      <c r="P84" s="614" t="s">
        <v>97</v>
      </c>
      <c r="Q84" s="606" t="s">
        <v>97</v>
      </c>
      <c r="R84" s="606" t="s">
        <v>97</v>
      </c>
      <c r="S84" s="614" t="s">
        <v>97</v>
      </c>
      <c r="T84" s="612">
        <v>0</v>
      </c>
      <c r="U84" s="607">
        <v>0.41299999999999998</v>
      </c>
      <c r="V84" s="619">
        <v>0.16</v>
      </c>
      <c r="W84" s="619" t="s">
        <v>97</v>
      </c>
      <c r="X84" s="606">
        <v>0</v>
      </c>
      <c r="Y84" s="606">
        <v>0</v>
      </c>
      <c r="Z84" s="619" t="s">
        <v>97</v>
      </c>
      <c r="AA84" s="606" t="s">
        <v>97</v>
      </c>
      <c r="AB84" s="606" t="s">
        <v>97</v>
      </c>
      <c r="AC84" s="614" t="s">
        <v>97</v>
      </c>
      <c r="AD84" s="614" t="s">
        <v>97</v>
      </c>
      <c r="AE84" s="606" t="s">
        <v>97</v>
      </c>
      <c r="AF84" s="606" t="s">
        <v>97</v>
      </c>
      <c r="AG84" s="614" t="s">
        <v>97</v>
      </c>
      <c r="AH84" s="606">
        <v>0</v>
      </c>
      <c r="AI84" s="606">
        <v>0</v>
      </c>
      <c r="AJ84" s="612">
        <v>0</v>
      </c>
      <c r="AK84" s="619" t="s">
        <v>97</v>
      </c>
      <c r="AL84" s="606">
        <v>0</v>
      </c>
      <c r="AM84" s="606">
        <v>0</v>
      </c>
      <c r="AN84" s="619" t="s">
        <v>97</v>
      </c>
      <c r="AO84" s="612" t="s">
        <v>97</v>
      </c>
      <c r="AP84" s="606" t="s">
        <v>97</v>
      </c>
      <c r="AQ84" s="614" t="s">
        <v>97</v>
      </c>
      <c r="AR84" s="614" t="s">
        <v>97</v>
      </c>
      <c r="AS84" s="606" t="s">
        <v>97</v>
      </c>
      <c r="AT84" s="606" t="s">
        <v>97</v>
      </c>
      <c r="AU84" s="606" t="s">
        <v>97</v>
      </c>
      <c r="AV84" s="612">
        <v>0</v>
      </c>
      <c r="AW84" s="607">
        <v>0</v>
      </c>
      <c r="AX84" s="612">
        <v>0</v>
      </c>
      <c r="AY84" s="614" t="s">
        <v>97</v>
      </c>
      <c r="AZ84" s="612">
        <v>0</v>
      </c>
      <c r="BA84" s="606">
        <v>0</v>
      </c>
      <c r="BB84" s="619" t="s">
        <v>97</v>
      </c>
      <c r="BC84" s="606" t="s">
        <v>97</v>
      </c>
      <c r="BD84" s="606" t="s">
        <v>97</v>
      </c>
      <c r="BE84" s="606" t="s">
        <v>97</v>
      </c>
      <c r="BF84" s="606" t="s">
        <v>97</v>
      </c>
      <c r="BG84" s="606" t="s">
        <v>97</v>
      </c>
      <c r="BH84" s="606" t="s">
        <v>97</v>
      </c>
      <c r="BI84" s="606" t="s">
        <v>97</v>
      </c>
      <c r="BJ84" s="612">
        <v>0</v>
      </c>
      <c r="BK84" s="612">
        <v>0</v>
      </c>
      <c r="BL84" s="612">
        <v>0</v>
      </c>
      <c r="BM84" s="614" t="s">
        <v>97</v>
      </c>
      <c r="BN84" s="612">
        <v>0</v>
      </c>
      <c r="BO84" s="612">
        <v>0</v>
      </c>
      <c r="BP84" s="612">
        <v>0</v>
      </c>
      <c r="BQ84" s="606" t="s">
        <v>97</v>
      </c>
      <c r="BR84" s="606" t="s">
        <v>97</v>
      </c>
      <c r="BS84" s="606" t="s">
        <v>97</v>
      </c>
      <c r="BT84" s="606" t="s">
        <v>97</v>
      </c>
      <c r="BU84" s="606" t="s">
        <v>97</v>
      </c>
      <c r="BV84" s="606" t="s">
        <v>97</v>
      </c>
      <c r="BW84" s="605" t="s">
        <v>97</v>
      </c>
      <c r="BX84" s="608">
        <v>0</v>
      </c>
      <c r="BY84" s="612">
        <v>0</v>
      </c>
      <c r="BZ84" s="612">
        <v>0</v>
      </c>
      <c r="CA84" s="614" t="s">
        <v>97</v>
      </c>
      <c r="CB84" s="614" t="s">
        <v>97</v>
      </c>
      <c r="CC84" s="612">
        <v>0</v>
      </c>
      <c r="CD84" s="612">
        <v>0</v>
      </c>
      <c r="CE84" s="606" t="s">
        <v>97</v>
      </c>
      <c r="CF84" s="606" t="s">
        <v>97</v>
      </c>
      <c r="CG84" s="606" t="s">
        <v>97</v>
      </c>
      <c r="CH84" s="606" t="s">
        <v>97</v>
      </c>
      <c r="CI84" s="606" t="s">
        <v>97</v>
      </c>
      <c r="CJ84" s="606" t="s">
        <v>97</v>
      </c>
      <c r="CK84" s="605" t="s">
        <v>97</v>
      </c>
      <c r="CL84" s="607">
        <f t="shared" si="22"/>
        <v>0</v>
      </c>
      <c r="CM84" s="607">
        <f t="shared" si="23"/>
        <v>0.41299999999999998</v>
      </c>
      <c r="CN84" s="864">
        <f>V84+BZ84</f>
        <v>0.16</v>
      </c>
      <c r="CO84" s="607" t="s">
        <v>97</v>
      </c>
      <c r="CP84" s="607" t="s">
        <v>97</v>
      </c>
      <c r="CQ84" s="607">
        <f t="shared" si="24"/>
        <v>0</v>
      </c>
      <c r="CR84" s="866" t="s">
        <v>97</v>
      </c>
      <c r="CS84" s="606" t="s">
        <v>97</v>
      </c>
      <c r="CT84" s="606" t="s">
        <v>97</v>
      </c>
      <c r="CU84" s="606" t="s">
        <v>97</v>
      </c>
      <c r="CV84" s="606" t="s">
        <v>97</v>
      </c>
      <c r="CW84" s="606" t="s">
        <v>97</v>
      </c>
      <c r="CX84" s="606" t="s">
        <v>97</v>
      </c>
      <c r="CY84" s="605" t="s">
        <v>97</v>
      </c>
      <c r="CZ84" s="648" t="s">
        <v>97</v>
      </c>
      <c r="DA84" s="274"/>
      <c r="DB84" s="274"/>
      <c r="DC84" s="274"/>
      <c r="DD84" s="274"/>
      <c r="DE84" s="274"/>
      <c r="DF84" s="274"/>
      <c r="DG84" s="274"/>
      <c r="DH84" s="274"/>
      <c r="DI84" s="274"/>
      <c r="DJ84" s="274"/>
      <c r="DK84" s="274"/>
      <c r="DL84" s="274"/>
      <c r="DM84" s="274"/>
      <c r="DN84" s="274"/>
      <c r="DO84" s="274"/>
      <c r="DP84" s="274"/>
      <c r="DQ84" s="274"/>
      <c r="DR84" s="274"/>
      <c r="DS84" s="274"/>
      <c r="DT84" s="274"/>
      <c r="DU84" s="274"/>
      <c r="DV84" s="274"/>
      <c r="DW84" s="274"/>
      <c r="DX84" s="274"/>
      <c r="DY84" s="274"/>
      <c r="DZ84" s="274"/>
      <c r="EA84" s="274"/>
      <c r="EB84" s="274"/>
      <c r="EC84" s="274"/>
      <c r="ED84" s="274"/>
      <c r="EE84" s="653"/>
      <c r="EF84" s="653"/>
      <c r="EG84" s="653"/>
      <c r="EH84" s="653"/>
      <c r="EI84" s="653"/>
      <c r="EJ84" s="653"/>
      <c r="EK84" s="653"/>
      <c r="EL84" s="653"/>
      <c r="EN84" s="653"/>
      <c r="EO84" s="653"/>
      <c r="EP84" s="653"/>
      <c r="EQ84" s="653"/>
      <c r="ER84" s="653"/>
      <c r="ES84" s="653"/>
      <c r="ET84" s="653"/>
      <c r="EU84" s="653"/>
      <c r="EV84" s="653"/>
      <c r="EW84" s="653"/>
      <c r="EX84" s="653"/>
      <c r="EY84" s="653"/>
      <c r="EZ84" s="653"/>
      <c r="FA84" s="653"/>
      <c r="FB84" s="653"/>
      <c r="FC84" s="653"/>
      <c r="FD84" s="653"/>
      <c r="FE84" s="653"/>
      <c r="FF84" s="653"/>
      <c r="FG84" s="653"/>
      <c r="FH84" s="653"/>
      <c r="FI84" s="653"/>
      <c r="FJ84" s="653"/>
      <c r="FK84" s="653"/>
      <c r="FL84" s="653"/>
      <c r="FM84" s="653"/>
      <c r="FN84" s="653"/>
      <c r="FO84" s="653"/>
      <c r="FP84" s="653"/>
      <c r="FQ84" s="653"/>
      <c r="FR84" s="653"/>
      <c r="FS84" s="653"/>
      <c r="FT84" s="653"/>
      <c r="FU84" s="653"/>
      <c r="FV84" s="653"/>
      <c r="FW84" s="653"/>
      <c r="FX84" s="653"/>
      <c r="FY84" s="653"/>
      <c r="FZ84" s="653"/>
      <c r="GA84" s="653"/>
      <c r="GB84" s="653"/>
      <c r="GC84" s="653"/>
      <c r="GD84" s="653"/>
      <c r="GE84" s="653"/>
      <c r="GF84" s="653"/>
      <c r="GG84" s="653"/>
      <c r="GH84" s="653"/>
      <c r="GI84" s="653"/>
      <c r="GJ84" s="653"/>
      <c r="GK84" s="653"/>
      <c r="GL84" s="653"/>
      <c r="GM84" s="653"/>
      <c r="GN84" s="653"/>
      <c r="GO84" s="653"/>
      <c r="GP84" s="653"/>
      <c r="GQ84" s="653"/>
      <c r="GR84" s="653"/>
      <c r="GS84" s="653"/>
      <c r="GT84" s="653"/>
      <c r="GU84" s="653"/>
      <c r="GV84" s="653"/>
      <c r="GW84" s="653"/>
      <c r="GX84" s="653"/>
      <c r="GY84" s="653"/>
      <c r="GZ84" s="653"/>
      <c r="HA84" s="653"/>
      <c r="HB84" s="653"/>
      <c r="HC84" s="653"/>
      <c r="HD84" s="653"/>
      <c r="HE84" s="653"/>
      <c r="HF84" s="653"/>
      <c r="HG84" s="653"/>
      <c r="HH84" s="653"/>
      <c r="HI84" s="653"/>
      <c r="HJ84" s="653"/>
      <c r="HK84" s="653"/>
      <c r="HL84" s="653"/>
      <c r="HM84" s="653"/>
      <c r="HN84" s="653"/>
      <c r="HO84" s="653"/>
      <c r="HP84" s="653"/>
      <c r="HQ84" s="653"/>
      <c r="HR84" s="653"/>
      <c r="HS84" s="653"/>
      <c r="HT84" s="653"/>
      <c r="HU84" s="653"/>
      <c r="HV84" s="653"/>
      <c r="HW84" s="653"/>
      <c r="HX84" s="653"/>
      <c r="HY84" s="653"/>
      <c r="HZ84" s="653"/>
      <c r="IA84" s="653"/>
      <c r="IB84" s="653"/>
      <c r="IC84" s="653"/>
      <c r="ID84" s="653"/>
      <c r="IE84" s="653"/>
      <c r="IF84" s="653"/>
    </row>
    <row r="85" spans="1:240" s="652" customFormat="1" ht="29.25" customHeight="1">
      <c r="A85" s="658" t="s">
        <v>634</v>
      </c>
      <c r="B85" s="616" t="s">
        <v>881</v>
      </c>
      <c r="C85" s="217" t="s">
        <v>998</v>
      </c>
      <c r="D85" s="607">
        <v>0.10249999999999999</v>
      </c>
      <c r="E85" s="614" t="s">
        <v>97</v>
      </c>
      <c r="F85" s="615">
        <f t="shared" si="20"/>
        <v>0</v>
      </c>
      <c r="G85" s="607">
        <v>0</v>
      </c>
      <c r="H85" s="619" t="s">
        <v>97</v>
      </c>
      <c r="I85" s="619" t="s">
        <v>97</v>
      </c>
      <c r="J85" s="606">
        <v>0</v>
      </c>
      <c r="K85" s="606">
        <v>0</v>
      </c>
      <c r="L85" s="619" t="s">
        <v>97</v>
      </c>
      <c r="M85" s="606" t="s">
        <v>97</v>
      </c>
      <c r="N85" s="606" t="s">
        <v>97</v>
      </c>
      <c r="O85" s="614" t="s">
        <v>97</v>
      </c>
      <c r="P85" s="614" t="s">
        <v>97</v>
      </c>
      <c r="Q85" s="606" t="s">
        <v>97</v>
      </c>
      <c r="R85" s="606" t="s">
        <v>97</v>
      </c>
      <c r="S85" s="614" t="s">
        <v>97</v>
      </c>
      <c r="T85" s="612">
        <v>0</v>
      </c>
      <c r="U85" s="607">
        <v>0.10249999999999999</v>
      </c>
      <c r="V85" s="619" t="s">
        <v>97</v>
      </c>
      <c r="W85" s="619" t="s">
        <v>97</v>
      </c>
      <c r="X85" s="606">
        <v>0</v>
      </c>
      <c r="Y85" s="606">
        <v>0</v>
      </c>
      <c r="Z85" s="619" t="s">
        <v>97</v>
      </c>
      <c r="AA85" s="606" t="s">
        <v>97</v>
      </c>
      <c r="AB85" s="606" t="s">
        <v>97</v>
      </c>
      <c r="AC85" s="614" t="s">
        <v>97</v>
      </c>
      <c r="AD85" s="614" t="s">
        <v>97</v>
      </c>
      <c r="AE85" s="606" t="s">
        <v>97</v>
      </c>
      <c r="AF85" s="606" t="s">
        <v>97</v>
      </c>
      <c r="AG85" s="614" t="s">
        <v>97</v>
      </c>
      <c r="AH85" s="606">
        <v>0</v>
      </c>
      <c r="AI85" s="606">
        <v>0</v>
      </c>
      <c r="AJ85" s="612">
        <v>0</v>
      </c>
      <c r="AK85" s="619" t="s">
        <v>97</v>
      </c>
      <c r="AL85" s="606">
        <v>0</v>
      </c>
      <c r="AM85" s="606">
        <v>0</v>
      </c>
      <c r="AN85" s="619" t="s">
        <v>97</v>
      </c>
      <c r="AO85" s="612" t="s">
        <v>97</v>
      </c>
      <c r="AP85" s="606" t="s">
        <v>97</v>
      </c>
      <c r="AQ85" s="614" t="s">
        <v>97</v>
      </c>
      <c r="AR85" s="614" t="s">
        <v>97</v>
      </c>
      <c r="AS85" s="606" t="s">
        <v>97</v>
      </c>
      <c r="AT85" s="606" t="s">
        <v>97</v>
      </c>
      <c r="AU85" s="606" t="s">
        <v>97</v>
      </c>
      <c r="AV85" s="612">
        <v>0</v>
      </c>
      <c r="AW85" s="607">
        <v>0</v>
      </c>
      <c r="AX85" s="612">
        <v>0</v>
      </c>
      <c r="AY85" s="614" t="s">
        <v>97</v>
      </c>
      <c r="AZ85" s="612">
        <v>0</v>
      </c>
      <c r="BA85" s="606">
        <v>0</v>
      </c>
      <c r="BB85" s="619" t="s">
        <v>97</v>
      </c>
      <c r="BC85" s="606" t="s">
        <v>97</v>
      </c>
      <c r="BD85" s="606" t="s">
        <v>97</v>
      </c>
      <c r="BE85" s="606" t="s">
        <v>97</v>
      </c>
      <c r="BF85" s="606" t="s">
        <v>97</v>
      </c>
      <c r="BG85" s="606" t="s">
        <v>97</v>
      </c>
      <c r="BH85" s="606" t="s">
        <v>97</v>
      </c>
      <c r="BI85" s="606" t="s">
        <v>97</v>
      </c>
      <c r="BJ85" s="612">
        <v>0</v>
      </c>
      <c r="BK85" s="612">
        <v>0</v>
      </c>
      <c r="BL85" s="612">
        <v>0</v>
      </c>
      <c r="BM85" s="614" t="s">
        <v>97</v>
      </c>
      <c r="BN85" s="612">
        <v>0</v>
      </c>
      <c r="BO85" s="612">
        <v>0</v>
      </c>
      <c r="BP85" s="612">
        <v>0</v>
      </c>
      <c r="BQ85" s="606" t="s">
        <v>97</v>
      </c>
      <c r="BR85" s="606" t="s">
        <v>97</v>
      </c>
      <c r="BS85" s="606" t="s">
        <v>97</v>
      </c>
      <c r="BT85" s="606" t="s">
        <v>97</v>
      </c>
      <c r="BU85" s="606" t="s">
        <v>97</v>
      </c>
      <c r="BV85" s="606" t="s">
        <v>97</v>
      </c>
      <c r="BW85" s="605" t="s">
        <v>97</v>
      </c>
      <c r="BX85" s="608">
        <v>0</v>
      </c>
      <c r="BY85" s="612">
        <v>0</v>
      </c>
      <c r="BZ85" s="612">
        <v>0</v>
      </c>
      <c r="CA85" s="614" t="s">
        <v>97</v>
      </c>
      <c r="CB85" s="614" t="s">
        <v>97</v>
      </c>
      <c r="CC85" s="612">
        <v>0</v>
      </c>
      <c r="CD85" s="612">
        <v>0</v>
      </c>
      <c r="CE85" s="606" t="s">
        <v>97</v>
      </c>
      <c r="CF85" s="606" t="s">
        <v>97</v>
      </c>
      <c r="CG85" s="606" t="s">
        <v>97</v>
      </c>
      <c r="CH85" s="606" t="s">
        <v>97</v>
      </c>
      <c r="CI85" s="606" t="s">
        <v>97</v>
      </c>
      <c r="CJ85" s="606" t="s">
        <v>97</v>
      </c>
      <c r="CK85" s="605" t="s">
        <v>97</v>
      </c>
      <c r="CL85" s="607">
        <f t="shared" si="22"/>
        <v>0</v>
      </c>
      <c r="CM85" s="607">
        <f t="shared" si="23"/>
        <v>0.10249999999999999</v>
      </c>
      <c r="CN85" s="607" t="s">
        <v>97</v>
      </c>
      <c r="CO85" s="607" t="s">
        <v>97</v>
      </c>
      <c r="CP85" s="607" t="s">
        <v>97</v>
      </c>
      <c r="CQ85" s="607">
        <f t="shared" si="24"/>
        <v>0</v>
      </c>
      <c r="CR85" s="866" t="s">
        <v>97</v>
      </c>
      <c r="CS85" s="606" t="s">
        <v>97</v>
      </c>
      <c r="CT85" s="606" t="s">
        <v>97</v>
      </c>
      <c r="CU85" s="606" t="s">
        <v>97</v>
      </c>
      <c r="CV85" s="606" t="s">
        <v>97</v>
      </c>
      <c r="CW85" s="606" t="s">
        <v>97</v>
      </c>
      <c r="CX85" s="606" t="s">
        <v>97</v>
      </c>
      <c r="CY85" s="605" t="s">
        <v>97</v>
      </c>
      <c r="CZ85" s="648" t="s">
        <v>97</v>
      </c>
      <c r="DA85" s="274"/>
      <c r="DB85" s="274"/>
      <c r="DC85" s="274"/>
      <c r="DD85" s="274"/>
      <c r="DE85" s="274"/>
      <c r="DF85" s="274"/>
      <c r="DG85" s="274"/>
      <c r="DH85" s="274"/>
      <c r="DI85" s="274"/>
      <c r="DJ85" s="274"/>
      <c r="DK85" s="274"/>
      <c r="DL85" s="274"/>
      <c r="DM85" s="274"/>
      <c r="DN85" s="274"/>
      <c r="DO85" s="274"/>
      <c r="DP85" s="274"/>
      <c r="DQ85" s="274"/>
      <c r="DR85" s="274"/>
      <c r="DS85" s="274"/>
      <c r="DT85" s="274"/>
      <c r="DU85" s="274"/>
      <c r="DV85" s="274"/>
      <c r="DW85" s="274"/>
      <c r="DX85" s="274"/>
      <c r="DY85" s="274"/>
      <c r="DZ85" s="274"/>
      <c r="EA85" s="274"/>
      <c r="EB85" s="274"/>
      <c r="EC85" s="274"/>
      <c r="ED85" s="274"/>
      <c r="EE85" s="653"/>
      <c r="EF85" s="653"/>
      <c r="EG85" s="653"/>
      <c r="EH85" s="653"/>
      <c r="EI85" s="653"/>
      <c r="EJ85" s="653"/>
      <c r="EK85" s="653"/>
      <c r="EL85" s="653"/>
      <c r="EN85" s="653"/>
      <c r="EO85" s="653"/>
      <c r="EP85" s="653"/>
      <c r="EQ85" s="653"/>
      <c r="ER85" s="653"/>
      <c r="ES85" s="653"/>
      <c r="ET85" s="653"/>
      <c r="EU85" s="653"/>
      <c r="EV85" s="653"/>
      <c r="EW85" s="653"/>
      <c r="EX85" s="653"/>
      <c r="EY85" s="653"/>
      <c r="EZ85" s="653"/>
      <c r="FA85" s="653"/>
      <c r="FB85" s="653"/>
      <c r="FC85" s="653"/>
      <c r="FD85" s="653"/>
      <c r="FE85" s="653"/>
      <c r="FF85" s="653"/>
      <c r="FG85" s="653"/>
      <c r="FH85" s="653"/>
      <c r="FI85" s="653"/>
      <c r="FJ85" s="653"/>
      <c r="FK85" s="653"/>
      <c r="FL85" s="653"/>
      <c r="FM85" s="653"/>
      <c r="FN85" s="653"/>
      <c r="FO85" s="653"/>
      <c r="FP85" s="653"/>
      <c r="FQ85" s="653"/>
      <c r="FR85" s="653"/>
      <c r="FS85" s="653"/>
      <c r="FT85" s="653"/>
      <c r="FU85" s="653"/>
      <c r="FV85" s="653"/>
      <c r="FW85" s="653"/>
      <c r="FX85" s="653"/>
      <c r="FY85" s="653"/>
      <c r="FZ85" s="653"/>
      <c r="GA85" s="653"/>
      <c r="GB85" s="653"/>
      <c r="GC85" s="653"/>
      <c r="GD85" s="653"/>
      <c r="GE85" s="653"/>
      <c r="GF85" s="653"/>
      <c r="GG85" s="653"/>
      <c r="GH85" s="653"/>
      <c r="GI85" s="653"/>
      <c r="GJ85" s="653"/>
      <c r="GK85" s="653"/>
      <c r="GL85" s="653"/>
      <c r="GM85" s="653"/>
      <c r="GN85" s="653"/>
      <c r="GO85" s="653"/>
      <c r="GP85" s="653"/>
      <c r="GQ85" s="653"/>
      <c r="GR85" s="653"/>
      <c r="GS85" s="653"/>
      <c r="GT85" s="653"/>
      <c r="GU85" s="653"/>
      <c r="GV85" s="653"/>
      <c r="GW85" s="653"/>
      <c r="GX85" s="653"/>
      <c r="GY85" s="653"/>
      <c r="GZ85" s="653"/>
      <c r="HA85" s="653"/>
      <c r="HB85" s="653"/>
      <c r="HC85" s="653"/>
      <c r="HD85" s="653"/>
      <c r="HE85" s="653"/>
      <c r="HF85" s="653"/>
      <c r="HG85" s="653"/>
      <c r="HH85" s="653"/>
      <c r="HI85" s="653"/>
      <c r="HJ85" s="653"/>
      <c r="HK85" s="653"/>
      <c r="HL85" s="653"/>
      <c r="HM85" s="653"/>
      <c r="HN85" s="653"/>
      <c r="HO85" s="653"/>
      <c r="HP85" s="653"/>
      <c r="HQ85" s="653"/>
      <c r="HR85" s="653"/>
      <c r="HS85" s="653"/>
      <c r="HT85" s="653"/>
      <c r="HU85" s="653"/>
      <c r="HV85" s="653"/>
      <c r="HW85" s="653"/>
      <c r="HX85" s="653"/>
      <c r="HY85" s="653"/>
      <c r="HZ85" s="653"/>
      <c r="IA85" s="653"/>
      <c r="IB85" s="653"/>
      <c r="IC85" s="653"/>
      <c r="ID85" s="653"/>
      <c r="IE85" s="653"/>
      <c r="IF85" s="653"/>
    </row>
    <row r="86" spans="1:240" s="652" customFormat="1" ht="27.75" customHeight="1">
      <c r="A86" s="658" t="s">
        <v>635</v>
      </c>
      <c r="B86" s="616" t="s">
        <v>912</v>
      </c>
      <c r="C86" s="217" t="s">
        <v>999</v>
      </c>
      <c r="D86" s="661">
        <v>0.27200000000000002</v>
      </c>
      <c r="E86" s="614" t="s">
        <v>97</v>
      </c>
      <c r="F86" s="615">
        <f t="shared" si="20"/>
        <v>0</v>
      </c>
      <c r="G86" s="661">
        <v>0</v>
      </c>
      <c r="H86" s="619" t="s">
        <v>97</v>
      </c>
      <c r="I86" s="619" t="s">
        <v>97</v>
      </c>
      <c r="J86" s="606">
        <v>0</v>
      </c>
      <c r="K86" s="606">
        <v>0</v>
      </c>
      <c r="L86" s="619" t="s">
        <v>97</v>
      </c>
      <c r="M86" s="606" t="s">
        <v>97</v>
      </c>
      <c r="N86" s="606" t="s">
        <v>97</v>
      </c>
      <c r="O86" s="614" t="s">
        <v>97</v>
      </c>
      <c r="P86" s="614" t="s">
        <v>97</v>
      </c>
      <c r="Q86" s="606" t="s">
        <v>97</v>
      </c>
      <c r="R86" s="606" t="s">
        <v>97</v>
      </c>
      <c r="S86" s="614" t="s">
        <v>97</v>
      </c>
      <c r="T86" s="612">
        <v>0</v>
      </c>
      <c r="U86" s="661">
        <v>0.27239999999999998</v>
      </c>
      <c r="V86" s="619" t="s">
        <v>97</v>
      </c>
      <c r="W86" s="619" t="s">
        <v>97</v>
      </c>
      <c r="X86" s="606">
        <v>0.3</v>
      </c>
      <c r="Y86" s="606">
        <v>0</v>
      </c>
      <c r="Z86" s="619" t="s">
        <v>97</v>
      </c>
      <c r="AA86" s="606" t="s">
        <v>97</v>
      </c>
      <c r="AB86" s="606" t="s">
        <v>97</v>
      </c>
      <c r="AC86" s="614" t="s">
        <v>97</v>
      </c>
      <c r="AD86" s="614" t="s">
        <v>97</v>
      </c>
      <c r="AE86" s="606" t="s">
        <v>97</v>
      </c>
      <c r="AF86" s="606" t="s">
        <v>97</v>
      </c>
      <c r="AG86" s="614" t="s">
        <v>97</v>
      </c>
      <c r="AH86" s="606">
        <v>0</v>
      </c>
      <c r="AI86" s="606">
        <v>0</v>
      </c>
      <c r="AJ86" s="612">
        <v>0</v>
      </c>
      <c r="AK86" s="619" t="s">
        <v>97</v>
      </c>
      <c r="AL86" s="606">
        <v>0</v>
      </c>
      <c r="AM86" s="606">
        <v>0</v>
      </c>
      <c r="AN86" s="619" t="s">
        <v>97</v>
      </c>
      <c r="AO86" s="612" t="s">
        <v>97</v>
      </c>
      <c r="AP86" s="606" t="s">
        <v>97</v>
      </c>
      <c r="AQ86" s="614" t="s">
        <v>97</v>
      </c>
      <c r="AR86" s="614" t="s">
        <v>97</v>
      </c>
      <c r="AS86" s="606" t="s">
        <v>97</v>
      </c>
      <c r="AT86" s="606" t="s">
        <v>97</v>
      </c>
      <c r="AU86" s="606" t="s">
        <v>97</v>
      </c>
      <c r="AV86" s="612">
        <v>0</v>
      </c>
      <c r="AW86" s="661">
        <v>0</v>
      </c>
      <c r="AX86" s="612">
        <v>0</v>
      </c>
      <c r="AY86" s="614" t="s">
        <v>97</v>
      </c>
      <c r="AZ86" s="612">
        <v>0</v>
      </c>
      <c r="BA86" s="606">
        <v>0</v>
      </c>
      <c r="BB86" s="619" t="s">
        <v>97</v>
      </c>
      <c r="BC86" s="606" t="s">
        <v>97</v>
      </c>
      <c r="BD86" s="606" t="s">
        <v>97</v>
      </c>
      <c r="BE86" s="606" t="s">
        <v>97</v>
      </c>
      <c r="BF86" s="606" t="s">
        <v>97</v>
      </c>
      <c r="BG86" s="606" t="s">
        <v>97</v>
      </c>
      <c r="BH86" s="606" t="s">
        <v>97</v>
      </c>
      <c r="BI86" s="606" t="s">
        <v>97</v>
      </c>
      <c r="BJ86" s="612">
        <v>0</v>
      </c>
      <c r="BK86" s="612">
        <v>0</v>
      </c>
      <c r="BL86" s="612">
        <v>0</v>
      </c>
      <c r="BM86" s="614" t="s">
        <v>97</v>
      </c>
      <c r="BN86" s="612">
        <v>0</v>
      </c>
      <c r="BO86" s="612">
        <v>0</v>
      </c>
      <c r="BP86" s="612">
        <v>0</v>
      </c>
      <c r="BQ86" s="606" t="s">
        <v>97</v>
      </c>
      <c r="BR86" s="606" t="s">
        <v>97</v>
      </c>
      <c r="BS86" s="606" t="s">
        <v>97</v>
      </c>
      <c r="BT86" s="606" t="s">
        <v>97</v>
      </c>
      <c r="BU86" s="606" t="s">
        <v>97</v>
      </c>
      <c r="BV86" s="606" t="s">
        <v>97</v>
      </c>
      <c r="BW86" s="605" t="s">
        <v>97</v>
      </c>
      <c r="BX86" s="608">
        <v>0</v>
      </c>
      <c r="BY86" s="612">
        <v>0</v>
      </c>
      <c r="BZ86" s="612">
        <v>0</v>
      </c>
      <c r="CA86" s="614" t="s">
        <v>97</v>
      </c>
      <c r="CB86" s="614" t="s">
        <v>97</v>
      </c>
      <c r="CC86" s="612">
        <v>0</v>
      </c>
      <c r="CD86" s="612">
        <v>0</v>
      </c>
      <c r="CE86" s="606" t="s">
        <v>97</v>
      </c>
      <c r="CF86" s="606" t="s">
        <v>97</v>
      </c>
      <c r="CG86" s="606" t="s">
        <v>97</v>
      </c>
      <c r="CH86" s="606" t="s">
        <v>97</v>
      </c>
      <c r="CI86" s="606" t="s">
        <v>97</v>
      </c>
      <c r="CJ86" s="606" t="s">
        <v>97</v>
      </c>
      <c r="CK86" s="605" t="s">
        <v>97</v>
      </c>
      <c r="CL86" s="607">
        <f t="shared" si="22"/>
        <v>0</v>
      </c>
      <c r="CM86" s="607">
        <f t="shared" si="23"/>
        <v>0.27239999999999998</v>
      </c>
      <c r="CN86" s="607" t="s">
        <v>97</v>
      </c>
      <c r="CO86" s="607" t="s">
        <v>97</v>
      </c>
      <c r="CP86" s="607">
        <v>0.3</v>
      </c>
      <c r="CQ86" s="607">
        <f t="shared" si="24"/>
        <v>0</v>
      </c>
      <c r="CR86" s="866" t="s">
        <v>97</v>
      </c>
      <c r="CS86" s="606" t="s">
        <v>97</v>
      </c>
      <c r="CT86" s="606" t="s">
        <v>97</v>
      </c>
      <c r="CU86" s="606" t="s">
        <v>97</v>
      </c>
      <c r="CV86" s="606" t="s">
        <v>97</v>
      </c>
      <c r="CW86" s="606" t="s">
        <v>97</v>
      </c>
      <c r="CX86" s="606" t="s">
        <v>97</v>
      </c>
      <c r="CY86" s="605" t="s">
        <v>97</v>
      </c>
      <c r="CZ86" s="648" t="s">
        <v>97</v>
      </c>
      <c r="DA86" s="274"/>
      <c r="DB86" s="274"/>
      <c r="DC86" s="274"/>
      <c r="DD86" s="274"/>
      <c r="DE86" s="274"/>
      <c r="DF86" s="274"/>
      <c r="DG86" s="274"/>
      <c r="DH86" s="274"/>
      <c r="DI86" s="274"/>
      <c r="DJ86" s="274"/>
      <c r="DK86" s="274"/>
      <c r="DL86" s="274"/>
      <c r="DM86" s="274"/>
      <c r="DN86" s="274"/>
      <c r="DO86" s="274"/>
      <c r="DP86" s="274"/>
      <c r="DQ86" s="274"/>
      <c r="DR86" s="274"/>
      <c r="DS86" s="274"/>
      <c r="DT86" s="274"/>
      <c r="DU86" s="274"/>
      <c r="DV86" s="274"/>
      <c r="DW86" s="274"/>
      <c r="DX86" s="274"/>
      <c r="DY86" s="274"/>
      <c r="DZ86" s="274"/>
      <c r="EA86" s="274"/>
      <c r="EB86" s="274"/>
      <c r="EC86" s="274"/>
      <c r="ED86" s="274"/>
      <c r="EE86" s="653"/>
      <c r="EF86" s="653"/>
      <c r="EG86" s="653"/>
      <c r="EH86" s="653"/>
      <c r="EI86" s="653"/>
      <c r="EJ86" s="653"/>
      <c r="EK86" s="653"/>
      <c r="EL86" s="653"/>
      <c r="EN86" s="653"/>
      <c r="EO86" s="653"/>
      <c r="EP86" s="653"/>
      <c r="EQ86" s="653"/>
      <c r="ER86" s="653"/>
      <c r="ES86" s="653"/>
      <c r="ET86" s="653"/>
      <c r="EU86" s="653"/>
      <c r="EV86" s="653"/>
      <c r="EW86" s="653"/>
      <c r="EX86" s="653"/>
      <c r="EY86" s="653"/>
      <c r="EZ86" s="653"/>
      <c r="FA86" s="653"/>
      <c r="FB86" s="653"/>
      <c r="FC86" s="653"/>
      <c r="FD86" s="653"/>
      <c r="FE86" s="653"/>
      <c r="FF86" s="653"/>
      <c r="FG86" s="653"/>
      <c r="FH86" s="653"/>
      <c r="FI86" s="653"/>
      <c r="FJ86" s="653"/>
      <c r="FK86" s="653"/>
      <c r="FL86" s="653"/>
      <c r="FM86" s="653"/>
      <c r="FN86" s="653"/>
      <c r="FO86" s="653"/>
      <c r="FP86" s="653"/>
      <c r="FQ86" s="653"/>
      <c r="FR86" s="653"/>
      <c r="FS86" s="653"/>
      <c r="FT86" s="653"/>
      <c r="FU86" s="653"/>
      <c r="FV86" s="653"/>
      <c r="FW86" s="653"/>
      <c r="FX86" s="653"/>
      <c r="FY86" s="653"/>
      <c r="FZ86" s="653"/>
      <c r="GA86" s="653"/>
      <c r="GB86" s="653"/>
      <c r="GC86" s="653"/>
      <c r="GD86" s="653"/>
      <c r="GE86" s="653"/>
      <c r="GF86" s="653"/>
      <c r="GG86" s="653"/>
      <c r="GH86" s="653"/>
      <c r="GI86" s="653"/>
      <c r="GJ86" s="653"/>
      <c r="GK86" s="653"/>
      <c r="GL86" s="653"/>
      <c r="GM86" s="653"/>
      <c r="GN86" s="653"/>
      <c r="GO86" s="653"/>
      <c r="GP86" s="653"/>
      <c r="GQ86" s="653"/>
      <c r="GR86" s="653"/>
      <c r="GS86" s="653"/>
      <c r="GT86" s="653"/>
      <c r="GU86" s="653"/>
      <c r="GV86" s="653"/>
      <c r="GW86" s="653"/>
      <c r="GX86" s="653"/>
      <c r="GY86" s="653"/>
      <c r="GZ86" s="653"/>
      <c r="HA86" s="653"/>
      <c r="HB86" s="653"/>
      <c r="HC86" s="653"/>
      <c r="HD86" s="653"/>
      <c r="HE86" s="653"/>
      <c r="HF86" s="653"/>
      <c r="HG86" s="653"/>
      <c r="HH86" s="653"/>
      <c r="HI86" s="653"/>
      <c r="HJ86" s="653"/>
      <c r="HK86" s="653"/>
      <c r="HL86" s="653"/>
      <c r="HM86" s="653"/>
      <c r="HN86" s="653"/>
      <c r="HO86" s="653"/>
      <c r="HP86" s="653"/>
      <c r="HQ86" s="653"/>
      <c r="HR86" s="653"/>
      <c r="HS86" s="653"/>
      <c r="HT86" s="653"/>
      <c r="HU86" s="653"/>
      <c r="HV86" s="653"/>
      <c r="HW86" s="653"/>
      <c r="HX86" s="653"/>
      <c r="HY86" s="653"/>
      <c r="HZ86" s="653"/>
      <c r="IA86" s="653"/>
      <c r="IB86" s="653"/>
      <c r="IC86" s="653"/>
      <c r="ID86" s="653"/>
      <c r="IE86" s="653"/>
      <c r="IF86" s="653"/>
    </row>
    <row r="87" spans="1:240" s="652" customFormat="1" ht="27.75" customHeight="1">
      <c r="A87" s="658" t="s">
        <v>813</v>
      </c>
      <c r="B87" s="616" t="s">
        <v>912</v>
      </c>
      <c r="C87" s="217" t="s">
        <v>1000</v>
      </c>
      <c r="D87" s="607">
        <v>0.17044999999999999</v>
      </c>
      <c r="E87" s="614" t="s">
        <v>97</v>
      </c>
      <c r="F87" s="615">
        <f t="shared" si="20"/>
        <v>0</v>
      </c>
      <c r="G87" s="607">
        <v>0</v>
      </c>
      <c r="H87" s="619" t="s">
        <v>97</v>
      </c>
      <c r="I87" s="619" t="s">
        <v>97</v>
      </c>
      <c r="J87" s="606">
        <v>0</v>
      </c>
      <c r="K87" s="606">
        <v>0</v>
      </c>
      <c r="L87" s="619" t="s">
        <v>97</v>
      </c>
      <c r="M87" s="606" t="s">
        <v>97</v>
      </c>
      <c r="N87" s="606" t="s">
        <v>97</v>
      </c>
      <c r="O87" s="614" t="s">
        <v>97</v>
      </c>
      <c r="P87" s="614" t="s">
        <v>97</v>
      </c>
      <c r="Q87" s="606" t="s">
        <v>97</v>
      </c>
      <c r="R87" s="606" t="s">
        <v>97</v>
      </c>
      <c r="S87" s="614" t="s">
        <v>97</v>
      </c>
      <c r="T87" s="612">
        <v>0</v>
      </c>
      <c r="U87" s="607">
        <v>0.17044999999999999</v>
      </c>
      <c r="V87" s="619" t="s">
        <v>97</v>
      </c>
      <c r="W87" s="619" t="s">
        <v>97</v>
      </c>
      <c r="X87" s="606">
        <v>0</v>
      </c>
      <c r="Y87" s="606">
        <v>0</v>
      </c>
      <c r="Z87" s="619" t="s">
        <v>97</v>
      </c>
      <c r="AA87" s="606" t="s">
        <v>97</v>
      </c>
      <c r="AB87" s="606" t="s">
        <v>97</v>
      </c>
      <c r="AC87" s="614" t="s">
        <v>97</v>
      </c>
      <c r="AD87" s="614" t="s">
        <v>97</v>
      </c>
      <c r="AE87" s="606" t="s">
        <v>97</v>
      </c>
      <c r="AF87" s="606" t="s">
        <v>97</v>
      </c>
      <c r="AG87" s="614" t="s">
        <v>97</v>
      </c>
      <c r="AH87" s="606">
        <v>0</v>
      </c>
      <c r="AI87" s="606">
        <v>0</v>
      </c>
      <c r="AJ87" s="612">
        <v>0</v>
      </c>
      <c r="AK87" s="619" t="s">
        <v>97</v>
      </c>
      <c r="AL87" s="606">
        <v>0</v>
      </c>
      <c r="AM87" s="606">
        <v>0</v>
      </c>
      <c r="AN87" s="619" t="s">
        <v>97</v>
      </c>
      <c r="AO87" s="612" t="s">
        <v>97</v>
      </c>
      <c r="AP87" s="606" t="s">
        <v>97</v>
      </c>
      <c r="AQ87" s="614" t="s">
        <v>97</v>
      </c>
      <c r="AR87" s="614" t="s">
        <v>97</v>
      </c>
      <c r="AS87" s="606" t="s">
        <v>97</v>
      </c>
      <c r="AT87" s="606" t="s">
        <v>97</v>
      </c>
      <c r="AU87" s="606" t="s">
        <v>97</v>
      </c>
      <c r="AV87" s="612">
        <v>0</v>
      </c>
      <c r="AW87" s="607">
        <v>0</v>
      </c>
      <c r="AX87" s="612">
        <v>0</v>
      </c>
      <c r="AY87" s="614" t="s">
        <v>97</v>
      </c>
      <c r="AZ87" s="612">
        <v>0</v>
      </c>
      <c r="BA87" s="606">
        <v>0</v>
      </c>
      <c r="BB87" s="619" t="s">
        <v>97</v>
      </c>
      <c r="BC87" s="606" t="s">
        <v>97</v>
      </c>
      <c r="BD87" s="606" t="s">
        <v>97</v>
      </c>
      <c r="BE87" s="606" t="s">
        <v>97</v>
      </c>
      <c r="BF87" s="606" t="s">
        <v>97</v>
      </c>
      <c r="BG87" s="606" t="s">
        <v>97</v>
      </c>
      <c r="BH87" s="606" t="s">
        <v>97</v>
      </c>
      <c r="BI87" s="606" t="s">
        <v>97</v>
      </c>
      <c r="BJ87" s="612">
        <v>0</v>
      </c>
      <c r="BK87" s="612">
        <v>0</v>
      </c>
      <c r="BL87" s="612">
        <v>0</v>
      </c>
      <c r="BM87" s="614" t="s">
        <v>97</v>
      </c>
      <c r="BN87" s="612">
        <v>0</v>
      </c>
      <c r="BO87" s="612">
        <v>0</v>
      </c>
      <c r="BP87" s="612">
        <v>0</v>
      </c>
      <c r="BQ87" s="606" t="s">
        <v>97</v>
      </c>
      <c r="BR87" s="606" t="s">
        <v>97</v>
      </c>
      <c r="BS87" s="606" t="s">
        <v>97</v>
      </c>
      <c r="BT87" s="606" t="s">
        <v>97</v>
      </c>
      <c r="BU87" s="606" t="s">
        <v>97</v>
      </c>
      <c r="BV87" s="606" t="s">
        <v>97</v>
      </c>
      <c r="BW87" s="605" t="s">
        <v>97</v>
      </c>
      <c r="BX87" s="608">
        <v>0</v>
      </c>
      <c r="BY87" s="612">
        <v>0</v>
      </c>
      <c r="BZ87" s="612">
        <v>0</v>
      </c>
      <c r="CA87" s="614" t="s">
        <v>97</v>
      </c>
      <c r="CB87" s="614" t="s">
        <v>97</v>
      </c>
      <c r="CC87" s="612">
        <v>0</v>
      </c>
      <c r="CD87" s="612">
        <f>CD88+CD89+CD90+CD91+CD102+CD103+CD105</f>
        <v>0</v>
      </c>
      <c r="CE87" s="606" t="s">
        <v>97</v>
      </c>
      <c r="CF87" s="606" t="s">
        <v>97</v>
      </c>
      <c r="CG87" s="606" t="s">
        <v>97</v>
      </c>
      <c r="CH87" s="606" t="s">
        <v>97</v>
      </c>
      <c r="CI87" s="606" t="s">
        <v>97</v>
      </c>
      <c r="CJ87" s="606" t="s">
        <v>97</v>
      </c>
      <c r="CK87" s="605" t="s">
        <v>97</v>
      </c>
      <c r="CL87" s="607">
        <f t="shared" ref="CL87:CL101" si="31">T87+AH87+AV87+BJ87+BX87</f>
        <v>0</v>
      </c>
      <c r="CM87" s="607">
        <f t="shared" si="23"/>
        <v>0.17044999999999999</v>
      </c>
      <c r="CN87" s="607" t="s">
        <v>97</v>
      </c>
      <c r="CO87" s="607" t="s">
        <v>97</v>
      </c>
      <c r="CP87" s="607" t="s">
        <v>97</v>
      </c>
      <c r="CQ87" s="607">
        <f t="shared" si="24"/>
        <v>0</v>
      </c>
      <c r="CR87" s="866" t="s">
        <v>97</v>
      </c>
      <c r="CS87" s="606" t="s">
        <v>97</v>
      </c>
      <c r="CT87" s="606" t="s">
        <v>97</v>
      </c>
      <c r="CU87" s="606" t="s">
        <v>97</v>
      </c>
      <c r="CV87" s="606" t="s">
        <v>97</v>
      </c>
      <c r="CW87" s="606" t="s">
        <v>97</v>
      </c>
      <c r="CX87" s="606" t="s">
        <v>97</v>
      </c>
      <c r="CY87" s="605" t="s">
        <v>97</v>
      </c>
      <c r="CZ87" s="648" t="s">
        <v>97</v>
      </c>
      <c r="DA87" s="274"/>
      <c r="DB87" s="274"/>
      <c r="DC87" s="274"/>
      <c r="DD87" s="274"/>
      <c r="DE87" s="274"/>
      <c r="DF87" s="274"/>
      <c r="DG87" s="274"/>
      <c r="DH87" s="274"/>
      <c r="DI87" s="274"/>
      <c r="DJ87" s="274"/>
      <c r="DK87" s="274"/>
      <c r="DL87" s="274"/>
      <c r="DM87" s="274"/>
      <c r="DN87" s="274"/>
      <c r="DO87" s="274"/>
      <c r="DP87" s="274"/>
      <c r="DQ87" s="274"/>
      <c r="DR87" s="274"/>
      <c r="DS87" s="274"/>
      <c r="DT87" s="274"/>
      <c r="DU87" s="274"/>
      <c r="DV87" s="274"/>
      <c r="DW87" s="274"/>
      <c r="DX87" s="274"/>
      <c r="DY87" s="274"/>
      <c r="DZ87" s="274"/>
      <c r="EA87" s="274"/>
      <c r="EB87" s="274"/>
      <c r="EC87" s="274"/>
      <c r="ED87" s="274"/>
      <c r="EE87" s="653"/>
      <c r="EF87" s="653"/>
      <c r="EG87" s="653"/>
      <c r="EH87" s="653"/>
      <c r="EI87" s="653"/>
      <c r="EJ87" s="653"/>
      <c r="EK87" s="653"/>
      <c r="EL87" s="653"/>
      <c r="EN87" s="653"/>
      <c r="EO87" s="653"/>
      <c r="EP87" s="653"/>
      <c r="EQ87" s="653"/>
      <c r="ER87" s="653"/>
      <c r="ES87" s="653"/>
      <c r="ET87" s="653"/>
      <c r="EU87" s="653"/>
      <c r="EV87" s="653"/>
      <c r="EW87" s="653"/>
      <c r="EX87" s="653"/>
      <c r="EY87" s="653"/>
      <c r="EZ87" s="653"/>
      <c r="FA87" s="653"/>
      <c r="FB87" s="653"/>
      <c r="FC87" s="653"/>
      <c r="FD87" s="653"/>
      <c r="FE87" s="653"/>
      <c r="FF87" s="653"/>
      <c r="FG87" s="653"/>
      <c r="FH87" s="653"/>
      <c r="FI87" s="653"/>
      <c r="FJ87" s="653"/>
      <c r="FK87" s="653"/>
      <c r="FL87" s="653"/>
      <c r="FM87" s="653"/>
      <c r="FN87" s="653"/>
      <c r="FO87" s="653"/>
      <c r="FP87" s="653"/>
      <c r="FQ87" s="653"/>
      <c r="FR87" s="653"/>
      <c r="FS87" s="653"/>
      <c r="FT87" s="653"/>
      <c r="FU87" s="653"/>
      <c r="FV87" s="653"/>
      <c r="FW87" s="653"/>
      <c r="FX87" s="653"/>
      <c r="FY87" s="653"/>
      <c r="FZ87" s="653"/>
      <c r="GA87" s="653"/>
      <c r="GB87" s="653"/>
      <c r="GC87" s="653"/>
      <c r="GD87" s="653"/>
      <c r="GE87" s="653"/>
      <c r="GF87" s="653"/>
      <c r="GG87" s="653"/>
      <c r="GH87" s="653"/>
      <c r="GI87" s="653"/>
      <c r="GJ87" s="653"/>
      <c r="GK87" s="653"/>
      <c r="GL87" s="653"/>
      <c r="GM87" s="653"/>
      <c r="GN87" s="653"/>
      <c r="GO87" s="653"/>
      <c r="GP87" s="653"/>
      <c r="GQ87" s="653"/>
      <c r="GR87" s="653"/>
      <c r="GS87" s="653"/>
      <c r="GT87" s="653"/>
      <c r="GU87" s="653"/>
      <c r="GV87" s="653"/>
      <c r="GW87" s="653"/>
      <c r="GX87" s="653"/>
      <c r="GY87" s="653"/>
      <c r="GZ87" s="653"/>
      <c r="HA87" s="653"/>
      <c r="HB87" s="653"/>
      <c r="HC87" s="653"/>
      <c r="HD87" s="653"/>
      <c r="HE87" s="653"/>
      <c r="HF87" s="653"/>
      <c r="HG87" s="653"/>
      <c r="HH87" s="653"/>
      <c r="HI87" s="653"/>
      <c r="HJ87" s="653"/>
      <c r="HK87" s="653"/>
      <c r="HL87" s="653"/>
      <c r="HM87" s="653"/>
      <c r="HN87" s="653"/>
      <c r="HO87" s="653"/>
      <c r="HP87" s="653"/>
      <c r="HQ87" s="653"/>
      <c r="HR87" s="653"/>
      <c r="HS87" s="653"/>
      <c r="HT87" s="653"/>
      <c r="HU87" s="653"/>
      <c r="HV87" s="653"/>
      <c r="HW87" s="653"/>
      <c r="HX87" s="653"/>
      <c r="HY87" s="653"/>
      <c r="HZ87" s="653"/>
      <c r="IA87" s="653"/>
      <c r="IB87" s="653"/>
      <c r="IC87" s="653"/>
      <c r="ID87" s="653"/>
      <c r="IE87" s="653"/>
      <c r="IF87" s="653"/>
    </row>
    <row r="88" spans="1:240" s="652" customFormat="1" ht="27.75" customHeight="1">
      <c r="A88" s="658" t="s">
        <v>815</v>
      </c>
      <c r="B88" s="616" t="s">
        <v>875</v>
      </c>
      <c r="C88" s="217" t="s">
        <v>1011</v>
      </c>
      <c r="D88" s="607">
        <v>0.46899999999999997</v>
      </c>
      <c r="E88" s="614" t="s">
        <v>97</v>
      </c>
      <c r="F88" s="615">
        <f t="shared" si="20"/>
        <v>0</v>
      </c>
      <c r="G88" s="607">
        <v>0</v>
      </c>
      <c r="H88" s="619" t="s">
        <v>97</v>
      </c>
      <c r="I88" s="619" t="s">
        <v>97</v>
      </c>
      <c r="J88" s="606">
        <v>0</v>
      </c>
      <c r="K88" s="606">
        <v>0</v>
      </c>
      <c r="L88" s="619" t="s">
        <v>97</v>
      </c>
      <c r="M88" s="606" t="s">
        <v>97</v>
      </c>
      <c r="N88" s="606" t="s">
        <v>97</v>
      </c>
      <c r="O88" s="614" t="s">
        <v>97</v>
      </c>
      <c r="P88" s="614" t="s">
        <v>97</v>
      </c>
      <c r="Q88" s="606" t="s">
        <v>97</v>
      </c>
      <c r="R88" s="606" t="s">
        <v>97</v>
      </c>
      <c r="S88" s="614" t="s">
        <v>97</v>
      </c>
      <c r="T88" s="612">
        <v>0</v>
      </c>
      <c r="U88" s="607">
        <v>0</v>
      </c>
      <c r="V88" s="619" t="s">
        <v>97</v>
      </c>
      <c r="W88" s="619" t="s">
        <v>97</v>
      </c>
      <c r="X88" s="606">
        <v>0</v>
      </c>
      <c r="Y88" s="606">
        <v>0</v>
      </c>
      <c r="Z88" s="619" t="s">
        <v>97</v>
      </c>
      <c r="AA88" s="606" t="s">
        <v>97</v>
      </c>
      <c r="AB88" s="606" t="s">
        <v>97</v>
      </c>
      <c r="AC88" s="614" t="s">
        <v>97</v>
      </c>
      <c r="AD88" s="614" t="s">
        <v>97</v>
      </c>
      <c r="AE88" s="606" t="s">
        <v>97</v>
      </c>
      <c r="AF88" s="606" t="s">
        <v>97</v>
      </c>
      <c r="AG88" s="614" t="s">
        <v>97</v>
      </c>
      <c r="AH88" s="606">
        <v>0</v>
      </c>
      <c r="AI88" s="606">
        <v>0</v>
      </c>
      <c r="AJ88" s="612">
        <v>0</v>
      </c>
      <c r="AK88" s="619" t="s">
        <v>97</v>
      </c>
      <c r="AL88" s="606">
        <v>0</v>
      </c>
      <c r="AM88" s="606">
        <v>0</v>
      </c>
      <c r="AN88" s="619" t="s">
        <v>97</v>
      </c>
      <c r="AO88" s="612" t="s">
        <v>97</v>
      </c>
      <c r="AP88" s="606" t="s">
        <v>97</v>
      </c>
      <c r="AQ88" s="614" t="s">
        <v>97</v>
      </c>
      <c r="AR88" s="614" t="s">
        <v>97</v>
      </c>
      <c r="AS88" s="606" t="s">
        <v>97</v>
      </c>
      <c r="AT88" s="606" t="s">
        <v>97</v>
      </c>
      <c r="AU88" s="606" t="s">
        <v>97</v>
      </c>
      <c r="AV88" s="612">
        <v>0</v>
      </c>
      <c r="AW88" s="607">
        <v>0.46899999999999997</v>
      </c>
      <c r="AX88" s="614">
        <v>0.25</v>
      </c>
      <c r="AY88" s="614" t="s">
        <v>97</v>
      </c>
      <c r="AZ88" s="612">
        <v>0</v>
      </c>
      <c r="BA88" s="606">
        <v>0</v>
      </c>
      <c r="BB88" s="619" t="s">
        <v>97</v>
      </c>
      <c r="BC88" s="606" t="s">
        <v>97</v>
      </c>
      <c r="BD88" s="606" t="s">
        <v>97</v>
      </c>
      <c r="BE88" s="606" t="s">
        <v>97</v>
      </c>
      <c r="BF88" s="606" t="s">
        <v>97</v>
      </c>
      <c r="BG88" s="606" t="s">
        <v>97</v>
      </c>
      <c r="BH88" s="606" t="s">
        <v>97</v>
      </c>
      <c r="BI88" s="606" t="s">
        <v>97</v>
      </c>
      <c r="BJ88" s="612">
        <v>0</v>
      </c>
      <c r="BK88" s="612">
        <v>0</v>
      </c>
      <c r="BL88" s="612">
        <v>0</v>
      </c>
      <c r="BM88" s="614" t="s">
        <v>97</v>
      </c>
      <c r="BN88" s="612">
        <v>0</v>
      </c>
      <c r="BO88" s="612">
        <v>0</v>
      </c>
      <c r="BP88" s="612">
        <v>0</v>
      </c>
      <c r="BQ88" s="606" t="s">
        <v>97</v>
      </c>
      <c r="BR88" s="606" t="s">
        <v>97</v>
      </c>
      <c r="BS88" s="606" t="s">
        <v>97</v>
      </c>
      <c r="BT88" s="606" t="s">
        <v>97</v>
      </c>
      <c r="BU88" s="606" t="s">
        <v>97</v>
      </c>
      <c r="BV88" s="606" t="s">
        <v>97</v>
      </c>
      <c r="BW88" s="605" t="s">
        <v>97</v>
      </c>
      <c r="BX88" s="608">
        <v>0</v>
      </c>
      <c r="BY88" s="612">
        <v>0</v>
      </c>
      <c r="BZ88" s="612">
        <v>0</v>
      </c>
      <c r="CA88" s="614" t="s">
        <v>97</v>
      </c>
      <c r="CB88" s="614" t="s">
        <v>97</v>
      </c>
      <c r="CC88" s="612">
        <v>0</v>
      </c>
      <c r="CD88" s="612">
        <f>CD89+CD90+CD91+CD92+CD103+CD104+CD106</f>
        <v>0</v>
      </c>
      <c r="CE88" s="606" t="s">
        <v>97</v>
      </c>
      <c r="CF88" s="606" t="s">
        <v>97</v>
      </c>
      <c r="CG88" s="606" t="s">
        <v>97</v>
      </c>
      <c r="CH88" s="606" t="s">
        <v>97</v>
      </c>
      <c r="CI88" s="606" t="s">
        <v>97</v>
      </c>
      <c r="CJ88" s="606" t="s">
        <v>97</v>
      </c>
      <c r="CK88" s="605" t="s">
        <v>97</v>
      </c>
      <c r="CL88" s="607">
        <f t="shared" si="31"/>
        <v>0</v>
      </c>
      <c r="CM88" s="607">
        <f t="shared" ref="CM88:CM101" si="32">U88+AI88+AW88+BK88+BY88</f>
        <v>0.46899999999999997</v>
      </c>
      <c r="CN88" s="607">
        <f>BZ88+BL88+AX88+AJ88</f>
        <v>0.25</v>
      </c>
      <c r="CO88" s="607" t="s">
        <v>97</v>
      </c>
      <c r="CP88" s="607" t="s">
        <v>97</v>
      </c>
      <c r="CQ88" s="607">
        <f t="shared" ref="CQ88:CQ101" si="33">Y88+AM88+BA88+BO88+CC88</f>
        <v>0</v>
      </c>
      <c r="CR88" s="866" t="s">
        <v>97</v>
      </c>
      <c r="CS88" s="606" t="s">
        <v>97</v>
      </c>
      <c r="CT88" s="606" t="s">
        <v>97</v>
      </c>
      <c r="CU88" s="606" t="s">
        <v>97</v>
      </c>
      <c r="CV88" s="606" t="s">
        <v>97</v>
      </c>
      <c r="CW88" s="606" t="s">
        <v>97</v>
      </c>
      <c r="CX88" s="606" t="s">
        <v>97</v>
      </c>
      <c r="CY88" s="605" t="s">
        <v>97</v>
      </c>
      <c r="CZ88" s="648" t="s">
        <v>97</v>
      </c>
      <c r="DA88" s="274"/>
      <c r="DB88" s="274"/>
      <c r="DC88" s="274"/>
      <c r="DD88" s="274"/>
      <c r="DE88" s="274"/>
      <c r="DF88" s="274"/>
      <c r="DG88" s="274"/>
      <c r="DH88" s="274"/>
      <c r="DI88" s="274"/>
      <c r="DJ88" s="274"/>
      <c r="DK88" s="274"/>
      <c r="DL88" s="274"/>
      <c r="DM88" s="274"/>
      <c r="DN88" s="274"/>
      <c r="DO88" s="274"/>
      <c r="DP88" s="274"/>
      <c r="DQ88" s="274"/>
      <c r="DR88" s="274"/>
      <c r="DS88" s="274"/>
      <c r="DT88" s="274"/>
      <c r="DU88" s="274"/>
      <c r="DV88" s="274"/>
      <c r="DW88" s="274"/>
      <c r="DX88" s="274"/>
      <c r="DY88" s="274"/>
      <c r="DZ88" s="274"/>
      <c r="EA88" s="274"/>
      <c r="EB88" s="274"/>
      <c r="EC88" s="274"/>
      <c r="ED88" s="274"/>
      <c r="EE88" s="653"/>
      <c r="EF88" s="653"/>
      <c r="EG88" s="653"/>
      <c r="EH88" s="653"/>
      <c r="EI88" s="653"/>
      <c r="EJ88" s="653"/>
      <c r="EK88" s="653"/>
      <c r="EL88" s="653"/>
      <c r="EN88" s="653"/>
      <c r="EO88" s="653"/>
      <c r="EP88" s="653"/>
      <c r="EQ88" s="653"/>
      <c r="ER88" s="653"/>
      <c r="ES88" s="653"/>
      <c r="ET88" s="653"/>
      <c r="EU88" s="653"/>
      <c r="EV88" s="653"/>
      <c r="EW88" s="653"/>
      <c r="EX88" s="653"/>
      <c r="EY88" s="653"/>
      <c r="EZ88" s="653"/>
      <c r="FA88" s="653"/>
      <c r="FB88" s="653"/>
      <c r="FC88" s="653"/>
      <c r="FD88" s="653"/>
      <c r="FE88" s="653"/>
      <c r="FF88" s="653"/>
      <c r="FG88" s="653"/>
      <c r="FH88" s="653"/>
      <c r="FI88" s="653"/>
      <c r="FJ88" s="653"/>
      <c r="FK88" s="653"/>
      <c r="FL88" s="653"/>
      <c r="FM88" s="653"/>
      <c r="FN88" s="653"/>
      <c r="FO88" s="653"/>
      <c r="FP88" s="653"/>
      <c r="FQ88" s="653"/>
      <c r="FR88" s="653"/>
      <c r="FS88" s="653"/>
      <c r="FT88" s="653"/>
      <c r="FU88" s="653"/>
      <c r="FV88" s="653"/>
      <c r="FW88" s="653"/>
      <c r="FX88" s="653"/>
      <c r="FY88" s="653"/>
      <c r="FZ88" s="653"/>
      <c r="GA88" s="653"/>
      <c r="GB88" s="653"/>
      <c r="GC88" s="653"/>
      <c r="GD88" s="653"/>
      <c r="GE88" s="653"/>
      <c r="GF88" s="653"/>
      <c r="GG88" s="653"/>
      <c r="GH88" s="653"/>
      <c r="GI88" s="653"/>
      <c r="GJ88" s="653"/>
      <c r="GK88" s="653"/>
      <c r="GL88" s="653"/>
      <c r="GM88" s="653"/>
      <c r="GN88" s="653"/>
      <c r="GO88" s="653"/>
      <c r="GP88" s="653"/>
      <c r="GQ88" s="653"/>
      <c r="GR88" s="653"/>
      <c r="GS88" s="653"/>
      <c r="GT88" s="653"/>
      <c r="GU88" s="653"/>
      <c r="GV88" s="653"/>
      <c r="GW88" s="653"/>
      <c r="GX88" s="653"/>
      <c r="GY88" s="653"/>
      <c r="GZ88" s="653"/>
      <c r="HA88" s="653"/>
      <c r="HB88" s="653"/>
      <c r="HC88" s="653"/>
      <c r="HD88" s="653"/>
      <c r="HE88" s="653"/>
      <c r="HF88" s="653"/>
      <c r="HG88" s="653"/>
      <c r="HH88" s="653"/>
      <c r="HI88" s="653"/>
      <c r="HJ88" s="653"/>
      <c r="HK88" s="653"/>
      <c r="HL88" s="653"/>
      <c r="HM88" s="653"/>
      <c r="HN88" s="653"/>
      <c r="HO88" s="653"/>
      <c r="HP88" s="653"/>
      <c r="HQ88" s="653"/>
      <c r="HR88" s="653"/>
      <c r="HS88" s="653"/>
      <c r="HT88" s="653"/>
      <c r="HU88" s="653"/>
      <c r="HV88" s="653"/>
      <c r="HW88" s="653"/>
      <c r="HX88" s="653"/>
      <c r="HY88" s="653"/>
      <c r="HZ88" s="653"/>
      <c r="IA88" s="653"/>
      <c r="IB88" s="653"/>
      <c r="IC88" s="653"/>
      <c r="ID88" s="653"/>
      <c r="IE88" s="653"/>
      <c r="IF88" s="653"/>
    </row>
    <row r="89" spans="1:240" s="652" customFormat="1" ht="27.75" customHeight="1">
      <c r="A89" s="658" t="s">
        <v>816</v>
      </c>
      <c r="B89" s="616" t="s">
        <v>875</v>
      </c>
      <c r="C89" s="217" t="s">
        <v>1012</v>
      </c>
      <c r="D89" s="607">
        <v>0.1817</v>
      </c>
      <c r="E89" s="614" t="s">
        <v>97</v>
      </c>
      <c r="F89" s="615">
        <f t="shared" si="20"/>
        <v>0</v>
      </c>
      <c r="G89" s="607">
        <v>0</v>
      </c>
      <c r="H89" s="619" t="s">
        <v>97</v>
      </c>
      <c r="I89" s="619" t="s">
        <v>97</v>
      </c>
      <c r="J89" s="606">
        <v>0</v>
      </c>
      <c r="K89" s="606">
        <v>0</v>
      </c>
      <c r="L89" s="619" t="s">
        <v>97</v>
      </c>
      <c r="M89" s="606" t="s">
        <v>97</v>
      </c>
      <c r="N89" s="606" t="s">
        <v>97</v>
      </c>
      <c r="O89" s="614" t="s">
        <v>97</v>
      </c>
      <c r="P89" s="614" t="s">
        <v>97</v>
      </c>
      <c r="Q89" s="606" t="s">
        <v>97</v>
      </c>
      <c r="R89" s="606" t="s">
        <v>97</v>
      </c>
      <c r="S89" s="614" t="s">
        <v>97</v>
      </c>
      <c r="T89" s="612">
        <v>0</v>
      </c>
      <c r="U89" s="607">
        <v>0</v>
      </c>
      <c r="V89" s="619" t="s">
        <v>97</v>
      </c>
      <c r="W89" s="619" t="s">
        <v>97</v>
      </c>
      <c r="X89" s="606">
        <v>0</v>
      </c>
      <c r="Y89" s="606">
        <v>0</v>
      </c>
      <c r="Z89" s="619" t="s">
        <v>97</v>
      </c>
      <c r="AA89" s="606" t="s">
        <v>97</v>
      </c>
      <c r="AB89" s="606" t="s">
        <v>97</v>
      </c>
      <c r="AC89" s="614" t="s">
        <v>97</v>
      </c>
      <c r="AD89" s="614" t="s">
        <v>97</v>
      </c>
      <c r="AE89" s="606" t="s">
        <v>97</v>
      </c>
      <c r="AF89" s="606" t="s">
        <v>97</v>
      </c>
      <c r="AG89" s="614" t="s">
        <v>97</v>
      </c>
      <c r="AH89" s="606">
        <v>0</v>
      </c>
      <c r="AI89" s="606">
        <v>0</v>
      </c>
      <c r="AJ89" s="612">
        <v>0</v>
      </c>
      <c r="AK89" s="619" t="s">
        <v>97</v>
      </c>
      <c r="AL89" s="606">
        <v>0</v>
      </c>
      <c r="AM89" s="606">
        <v>0</v>
      </c>
      <c r="AN89" s="619" t="s">
        <v>97</v>
      </c>
      <c r="AO89" s="612" t="s">
        <v>97</v>
      </c>
      <c r="AP89" s="606" t="s">
        <v>97</v>
      </c>
      <c r="AQ89" s="614" t="s">
        <v>97</v>
      </c>
      <c r="AR89" s="614" t="s">
        <v>97</v>
      </c>
      <c r="AS89" s="606" t="s">
        <v>97</v>
      </c>
      <c r="AT89" s="606" t="s">
        <v>97</v>
      </c>
      <c r="AU89" s="606" t="s">
        <v>97</v>
      </c>
      <c r="AV89" s="657">
        <v>0</v>
      </c>
      <c r="AW89" s="607">
        <v>0.18099999999999999</v>
      </c>
      <c r="AX89" s="612">
        <v>0</v>
      </c>
      <c r="AY89" s="614" t="s">
        <v>97</v>
      </c>
      <c r="AZ89" s="612">
        <v>0</v>
      </c>
      <c r="BA89" s="606">
        <v>0</v>
      </c>
      <c r="BB89" s="619" t="s">
        <v>97</v>
      </c>
      <c r="BC89" s="606" t="s">
        <v>97</v>
      </c>
      <c r="BD89" s="606" t="s">
        <v>97</v>
      </c>
      <c r="BE89" s="606" t="s">
        <v>97</v>
      </c>
      <c r="BF89" s="606" t="s">
        <v>97</v>
      </c>
      <c r="BG89" s="606" t="s">
        <v>97</v>
      </c>
      <c r="BH89" s="606" t="s">
        <v>97</v>
      </c>
      <c r="BI89" s="606" t="s">
        <v>97</v>
      </c>
      <c r="BJ89" s="612">
        <v>0</v>
      </c>
      <c r="BK89" s="612">
        <v>0</v>
      </c>
      <c r="BL89" s="612">
        <v>0</v>
      </c>
      <c r="BM89" s="614" t="s">
        <v>97</v>
      </c>
      <c r="BN89" s="612">
        <v>0</v>
      </c>
      <c r="BO89" s="612">
        <v>0</v>
      </c>
      <c r="BP89" s="612">
        <v>0</v>
      </c>
      <c r="BQ89" s="606" t="s">
        <v>97</v>
      </c>
      <c r="BR89" s="606" t="s">
        <v>97</v>
      </c>
      <c r="BS89" s="606" t="s">
        <v>97</v>
      </c>
      <c r="BT89" s="606" t="s">
        <v>97</v>
      </c>
      <c r="BU89" s="606" t="s">
        <v>97</v>
      </c>
      <c r="BV89" s="606" t="s">
        <v>97</v>
      </c>
      <c r="BW89" s="605" t="s">
        <v>97</v>
      </c>
      <c r="BX89" s="608">
        <v>0</v>
      </c>
      <c r="BY89" s="612">
        <v>0</v>
      </c>
      <c r="BZ89" s="612">
        <v>0</v>
      </c>
      <c r="CA89" s="614" t="s">
        <v>97</v>
      </c>
      <c r="CB89" s="614" t="s">
        <v>97</v>
      </c>
      <c r="CC89" s="612">
        <v>0</v>
      </c>
      <c r="CD89" s="612">
        <f>CD90+CD91+CD92+CD93+CD104+CD105+CD107</f>
        <v>0</v>
      </c>
      <c r="CE89" s="606" t="s">
        <v>97</v>
      </c>
      <c r="CF89" s="606" t="s">
        <v>97</v>
      </c>
      <c r="CG89" s="606" t="s">
        <v>97</v>
      </c>
      <c r="CH89" s="606" t="s">
        <v>97</v>
      </c>
      <c r="CI89" s="606" t="s">
        <v>97</v>
      </c>
      <c r="CJ89" s="606" t="s">
        <v>97</v>
      </c>
      <c r="CK89" s="605" t="s">
        <v>97</v>
      </c>
      <c r="CL89" s="607">
        <f t="shared" si="31"/>
        <v>0</v>
      </c>
      <c r="CM89" s="607">
        <f t="shared" si="32"/>
        <v>0.18099999999999999</v>
      </c>
      <c r="CN89" s="607" t="s">
        <v>97</v>
      </c>
      <c r="CO89" s="607" t="s">
        <v>97</v>
      </c>
      <c r="CP89" s="607" t="s">
        <v>97</v>
      </c>
      <c r="CQ89" s="607">
        <f t="shared" si="33"/>
        <v>0</v>
      </c>
      <c r="CR89" s="866" t="s">
        <v>97</v>
      </c>
      <c r="CS89" s="606" t="s">
        <v>97</v>
      </c>
      <c r="CT89" s="606" t="s">
        <v>97</v>
      </c>
      <c r="CU89" s="606" t="s">
        <v>97</v>
      </c>
      <c r="CV89" s="606" t="s">
        <v>97</v>
      </c>
      <c r="CW89" s="606" t="s">
        <v>97</v>
      </c>
      <c r="CX89" s="606" t="s">
        <v>97</v>
      </c>
      <c r="CY89" s="605" t="s">
        <v>97</v>
      </c>
      <c r="CZ89" s="648" t="s">
        <v>97</v>
      </c>
      <c r="DA89" s="274"/>
      <c r="DB89" s="274"/>
      <c r="DC89" s="274"/>
      <c r="DD89" s="274"/>
      <c r="DE89" s="274"/>
      <c r="DF89" s="274"/>
      <c r="DG89" s="274"/>
      <c r="DH89" s="274"/>
      <c r="DI89" s="274"/>
      <c r="DJ89" s="274"/>
      <c r="DK89" s="274"/>
      <c r="DL89" s="274"/>
      <c r="DM89" s="274"/>
      <c r="DN89" s="274"/>
      <c r="DO89" s="274"/>
      <c r="DP89" s="274"/>
      <c r="DQ89" s="274"/>
      <c r="DR89" s="274"/>
      <c r="DS89" s="274"/>
      <c r="DT89" s="274"/>
      <c r="DU89" s="274"/>
      <c r="DV89" s="274"/>
      <c r="DW89" s="274"/>
      <c r="DX89" s="274"/>
      <c r="DY89" s="274"/>
      <c r="DZ89" s="274"/>
      <c r="EA89" s="274"/>
      <c r="EB89" s="274"/>
      <c r="EC89" s="274"/>
      <c r="ED89" s="274"/>
      <c r="EE89" s="653"/>
      <c r="EF89" s="653"/>
      <c r="EG89" s="653"/>
      <c r="EH89" s="653"/>
      <c r="EI89" s="653"/>
      <c r="EJ89" s="653"/>
      <c r="EK89" s="653"/>
      <c r="EL89" s="653"/>
      <c r="EN89" s="653"/>
      <c r="EO89" s="653"/>
      <c r="EP89" s="653"/>
      <c r="EQ89" s="653"/>
      <c r="ER89" s="653"/>
      <c r="ES89" s="653"/>
      <c r="ET89" s="653"/>
      <c r="EU89" s="653"/>
      <c r="EV89" s="653"/>
      <c r="EW89" s="653"/>
      <c r="EX89" s="653"/>
      <c r="EY89" s="653"/>
      <c r="EZ89" s="653"/>
      <c r="FA89" s="653"/>
      <c r="FB89" s="653"/>
      <c r="FC89" s="653"/>
      <c r="FD89" s="653"/>
      <c r="FE89" s="653"/>
      <c r="FF89" s="653"/>
      <c r="FG89" s="653"/>
      <c r="FH89" s="653"/>
      <c r="FI89" s="653"/>
      <c r="FJ89" s="653"/>
      <c r="FK89" s="653"/>
      <c r="FL89" s="653"/>
      <c r="FM89" s="653"/>
      <c r="FN89" s="653"/>
      <c r="FO89" s="653"/>
      <c r="FP89" s="653"/>
      <c r="FQ89" s="653"/>
      <c r="FR89" s="653"/>
      <c r="FS89" s="653"/>
      <c r="FT89" s="653"/>
      <c r="FU89" s="653"/>
      <c r="FV89" s="653"/>
      <c r="FW89" s="653"/>
      <c r="FX89" s="653"/>
      <c r="FY89" s="653"/>
      <c r="FZ89" s="653"/>
      <c r="GA89" s="653"/>
      <c r="GB89" s="653"/>
      <c r="GC89" s="653"/>
      <c r="GD89" s="653"/>
      <c r="GE89" s="653"/>
      <c r="GF89" s="653"/>
      <c r="GG89" s="653"/>
      <c r="GH89" s="653"/>
      <c r="GI89" s="653"/>
      <c r="GJ89" s="653"/>
      <c r="GK89" s="653"/>
      <c r="GL89" s="653"/>
      <c r="GM89" s="653"/>
      <c r="GN89" s="653"/>
      <c r="GO89" s="653"/>
      <c r="GP89" s="653"/>
      <c r="GQ89" s="653"/>
      <c r="GR89" s="653"/>
      <c r="GS89" s="653"/>
      <c r="GT89" s="653"/>
      <c r="GU89" s="653"/>
      <c r="GV89" s="653"/>
      <c r="GW89" s="653"/>
      <c r="GX89" s="653"/>
      <c r="GY89" s="653"/>
      <c r="GZ89" s="653"/>
      <c r="HA89" s="653"/>
      <c r="HB89" s="653"/>
      <c r="HC89" s="653"/>
      <c r="HD89" s="653"/>
      <c r="HE89" s="653"/>
      <c r="HF89" s="653"/>
      <c r="HG89" s="653"/>
      <c r="HH89" s="653"/>
      <c r="HI89" s="653"/>
      <c r="HJ89" s="653"/>
      <c r="HK89" s="653"/>
      <c r="HL89" s="653"/>
      <c r="HM89" s="653"/>
      <c r="HN89" s="653"/>
      <c r="HO89" s="653"/>
      <c r="HP89" s="653"/>
      <c r="HQ89" s="653"/>
      <c r="HR89" s="653"/>
      <c r="HS89" s="653"/>
      <c r="HT89" s="653"/>
      <c r="HU89" s="653"/>
      <c r="HV89" s="653"/>
      <c r="HW89" s="653"/>
      <c r="HX89" s="653"/>
      <c r="HY89" s="653"/>
      <c r="HZ89" s="653"/>
      <c r="IA89" s="653"/>
      <c r="IB89" s="653"/>
      <c r="IC89" s="653"/>
      <c r="ID89" s="653"/>
      <c r="IE89" s="653"/>
      <c r="IF89" s="653"/>
    </row>
    <row r="90" spans="1:240" s="652" customFormat="1" ht="27.75" customHeight="1">
      <c r="A90" s="658" t="s">
        <v>894</v>
      </c>
      <c r="B90" s="616" t="s">
        <v>876</v>
      </c>
      <c r="C90" s="217" t="s">
        <v>1020</v>
      </c>
      <c r="D90" s="607">
        <v>0.46899999999999997</v>
      </c>
      <c r="E90" s="614" t="s">
        <v>97</v>
      </c>
      <c r="F90" s="615">
        <f t="shared" si="20"/>
        <v>0</v>
      </c>
      <c r="G90" s="607">
        <v>0</v>
      </c>
      <c r="H90" s="619" t="s">
        <v>97</v>
      </c>
      <c r="I90" s="619" t="s">
        <v>97</v>
      </c>
      <c r="J90" s="606">
        <v>0</v>
      </c>
      <c r="K90" s="606">
        <v>0</v>
      </c>
      <c r="L90" s="619" t="s">
        <v>97</v>
      </c>
      <c r="M90" s="606" t="s">
        <v>97</v>
      </c>
      <c r="N90" s="606" t="s">
        <v>97</v>
      </c>
      <c r="O90" s="614" t="s">
        <v>97</v>
      </c>
      <c r="P90" s="614" t="s">
        <v>97</v>
      </c>
      <c r="Q90" s="606" t="s">
        <v>97</v>
      </c>
      <c r="R90" s="606" t="s">
        <v>97</v>
      </c>
      <c r="S90" s="614" t="s">
        <v>97</v>
      </c>
      <c r="T90" s="612">
        <v>0</v>
      </c>
      <c r="U90" s="607">
        <v>0</v>
      </c>
      <c r="V90" s="619" t="s">
        <v>97</v>
      </c>
      <c r="W90" s="619" t="s">
        <v>97</v>
      </c>
      <c r="X90" s="606">
        <v>0</v>
      </c>
      <c r="Y90" s="606">
        <v>0</v>
      </c>
      <c r="Z90" s="619" t="s">
        <v>97</v>
      </c>
      <c r="AA90" s="606" t="s">
        <v>97</v>
      </c>
      <c r="AB90" s="606" t="s">
        <v>97</v>
      </c>
      <c r="AC90" s="614" t="s">
        <v>97</v>
      </c>
      <c r="AD90" s="614" t="s">
        <v>97</v>
      </c>
      <c r="AE90" s="606" t="s">
        <v>97</v>
      </c>
      <c r="AF90" s="606" t="s">
        <v>97</v>
      </c>
      <c r="AG90" s="614" t="s">
        <v>97</v>
      </c>
      <c r="AH90" s="606">
        <v>0</v>
      </c>
      <c r="AI90" s="606">
        <v>0</v>
      </c>
      <c r="AJ90" s="612">
        <v>0</v>
      </c>
      <c r="AK90" s="619" t="s">
        <v>97</v>
      </c>
      <c r="AL90" s="606">
        <v>0</v>
      </c>
      <c r="AM90" s="606">
        <v>0</v>
      </c>
      <c r="AN90" s="619" t="s">
        <v>97</v>
      </c>
      <c r="AO90" s="612" t="s">
        <v>97</v>
      </c>
      <c r="AP90" s="606" t="s">
        <v>97</v>
      </c>
      <c r="AQ90" s="614" t="s">
        <v>97</v>
      </c>
      <c r="AR90" s="614" t="s">
        <v>97</v>
      </c>
      <c r="AS90" s="606" t="s">
        <v>97</v>
      </c>
      <c r="AT90" s="606" t="s">
        <v>97</v>
      </c>
      <c r="AU90" s="606" t="s">
        <v>97</v>
      </c>
      <c r="AV90" s="657">
        <v>0</v>
      </c>
      <c r="AW90" s="607">
        <v>0</v>
      </c>
      <c r="AX90" s="612">
        <v>0</v>
      </c>
      <c r="AY90" s="614" t="s">
        <v>97</v>
      </c>
      <c r="AZ90" s="612">
        <v>0</v>
      </c>
      <c r="BA90" s="606">
        <v>0</v>
      </c>
      <c r="BB90" s="619" t="s">
        <v>97</v>
      </c>
      <c r="BC90" s="606" t="s">
        <v>97</v>
      </c>
      <c r="BD90" s="606" t="s">
        <v>97</v>
      </c>
      <c r="BE90" s="606" t="s">
        <v>97</v>
      </c>
      <c r="BF90" s="606" t="s">
        <v>97</v>
      </c>
      <c r="BG90" s="606" t="s">
        <v>97</v>
      </c>
      <c r="BH90" s="606" t="s">
        <v>97</v>
      </c>
      <c r="BI90" s="606" t="s">
        <v>97</v>
      </c>
      <c r="BJ90" s="612">
        <v>0</v>
      </c>
      <c r="BK90" s="612">
        <v>0</v>
      </c>
      <c r="BL90" s="612">
        <v>0</v>
      </c>
      <c r="BM90" s="614" t="s">
        <v>97</v>
      </c>
      <c r="BN90" s="612">
        <v>0</v>
      </c>
      <c r="BO90" s="612">
        <v>0</v>
      </c>
      <c r="BP90" s="612">
        <v>0</v>
      </c>
      <c r="BQ90" s="606" t="s">
        <v>97</v>
      </c>
      <c r="BR90" s="606" t="s">
        <v>97</v>
      </c>
      <c r="BS90" s="606" t="s">
        <v>97</v>
      </c>
      <c r="BT90" s="606" t="s">
        <v>97</v>
      </c>
      <c r="BU90" s="606" t="s">
        <v>97</v>
      </c>
      <c r="BV90" s="606" t="s">
        <v>97</v>
      </c>
      <c r="BW90" s="605" t="s">
        <v>97</v>
      </c>
      <c r="BX90" s="608">
        <v>0</v>
      </c>
      <c r="BY90" s="861">
        <v>0.46899999999999997</v>
      </c>
      <c r="BZ90" s="670">
        <v>0.25</v>
      </c>
      <c r="CA90" s="614" t="s">
        <v>97</v>
      </c>
      <c r="CB90" s="614" t="s">
        <v>97</v>
      </c>
      <c r="CC90" s="612">
        <v>0</v>
      </c>
      <c r="CD90" s="612">
        <v>0</v>
      </c>
      <c r="CE90" s="606" t="s">
        <v>97</v>
      </c>
      <c r="CF90" s="606" t="s">
        <v>97</v>
      </c>
      <c r="CG90" s="606" t="s">
        <v>97</v>
      </c>
      <c r="CH90" s="606" t="s">
        <v>97</v>
      </c>
      <c r="CI90" s="606" t="s">
        <v>97</v>
      </c>
      <c r="CJ90" s="606" t="s">
        <v>97</v>
      </c>
      <c r="CK90" s="605" t="s">
        <v>97</v>
      </c>
      <c r="CL90" s="607">
        <f t="shared" si="31"/>
        <v>0</v>
      </c>
      <c r="CM90" s="607">
        <f t="shared" si="32"/>
        <v>0.46899999999999997</v>
      </c>
      <c r="CN90" s="864">
        <f>BZ90</f>
        <v>0.25</v>
      </c>
      <c r="CO90" s="607" t="s">
        <v>97</v>
      </c>
      <c r="CP90" s="607" t="s">
        <v>97</v>
      </c>
      <c r="CQ90" s="607">
        <f t="shared" si="33"/>
        <v>0</v>
      </c>
      <c r="CR90" s="866" t="s">
        <v>97</v>
      </c>
      <c r="CS90" s="606" t="s">
        <v>97</v>
      </c>
      <c r="CT90" s="606" t="s">
        <v>97</v>
      </c>
      <c r="CU90" s="606" t="s">
        <v>97</v>
      </c>
      <c r="CV90" s="606" t="s">
        <v>97</v>
      </c>
      <c r="CW90" s="606" t="s">
        <v>97</v>
      </c>
      <c r="CX90" s="606" t="s">
        <v>97</v>
      </c>
      <c r="CY90" s="605" t="s">
        <v>97</v>
      </c>
      <c r="CZ90" s="648" t="s">
        <v>97</v>
      </c>
      <c r="DA90" s="274"/>
      <c r="DB90" s="274"/>
      <c r="DC90" s="274"/>
      <c r="DD90" s="274"/>
      <c r="DE90" s="274"/>
      <c r="DF90" s="274"/>
      <c r="DG90" s="274"/>
      <c r="DH90" s="274"/>
      <c r="DI90" s="274"/>
      <c r="DJ90" s="274"/>
      <c r="DK90" s="274"/>
      <c r="DL90" s="274"/>
      <c r="DM90" s="274"/>
      <c r="DN90" s="274"/>
      <c r="DO90" s="274"/>
      <c r="DP90" s="274"/>
      <c r="DQ90" s="274"/>
      <c r="DR90" s="274"/>
      <c r="DS90" s="274"/>
      <c r="DT90" s="274"/>
      <c r="DU90" s="274"/>
      <c r="DV90" s="274"/>
      <c r="DW90" s="274"/>
      <c r="DX90" s="274"/>
      <c r="DY90" s="274"/>
      <c r="DZ90" s="274"/>
      <c r="EA90" s="274"/>
      <c r="EB90" s="274"/>
      <c r="EC90" s="274"/>
      <c r="ED90" s="274"/>
      <c r="EE90" s="653"/>
      <c r="EF90" s="653"/>
      <c r="EG90" s="653"/>
      <c r="EH90" s="653"/>
      <c r="EI90" s="653"/>
      <c r="EJ90" s="653"/>
      <c r="EK90" s="653"/>
      <c r="EL90" s="653"/>
      <c r="EN90" s="653"/>
      <c r="EO90" s="653"/>
      <c r="EP90" s="653"/>
      <c r="EQ90" s="653"/>
      <c r="ER90" s="653"/>
      <c r="ES90" s="653"/>
      <c r="ET90" s="653"/>
      <c r="EU90" s="653"/>
      <c r="EV90" s="653"/>
      <c r="EW90" s="653"/>
      <c r="EX90" s="653"/>
      <c r="EY90" s="653"/>
      <c r="EZ90" s="653"/>
      <c r="FA90" s="653"/>
      <c r="FB90" s="653"/>
      <c r="FC90" s="653"/>
      <c r="FD90" s="653"/>
      <c r="FE90" s="653"/>
      <c r="FF90" s="653"/>
      <c r="FG90" s="653"/>
      <c r="FH90" s="653"/>
      <c r="FI90" s="653"/>
      <c r="FJ90" s="653"/>
      <c r="FK90" s="653"/>
      <c r="FL90" s="653"/>
      <c r="FM90" s="653"/>
      <c r="FN90" s="653"/>
      <c r="FO90" s="653"/>
      <c r="FP90" s="653"/>
      <c r="FQ90" s="653"/>
      <c r="FR90" s="653"/>
      <c r="FS90" s="653"/>
      <c r="FT90" s="653"/>
      <c r="FU90" s="653"/>
      <c r="FV90" s="653"/>
      <c r="FW90" s="653"/>
      <c r="FX90" s="653"/>
      <c r="FY90" s="653"/>
      <c r="FZ90" s="653"/>
      <c r="GA90" s="653"/>
      <c r="GB90" s="653"/>
      <c r="GC90" s="653"/>
      <c r="GD90" s="653"/>
      <c r="GE90" s="653"/>
      <c r="GF90" s="653"/>
      <c r="GG90" s="653"/>
      <c r="GH90" s="653"/>
      <c r="GI90" s="653"/>
      <c r="GJ90" s="653"/>
      <c r="GK90" s="653"/>
      <c r="GL90" s="653"/>
      <c r="GM90" s="653"/>
      <c r="GN90" s="653"/>
      <c r="GO90" s="653"/>
      <c r="GP90" s="653"/>
      <c r="GQ90" s="653"/>
      <c r="GR90" s="653"/>
      <c r="GS90" s="653"/>
      <c r="GT90" s="653"/>
      <c r="GU90" s="653"/>
      <c r="GV90" s="653"/>
      <c r="GW90" s="653"/>
      <c r="GX90" s="653"/>
      <c r="GY90" s="653"/>
      <c r="GZ90" s="653"/>
      <c r="HA90" s="653"/>
      <c r="HB90" s="653"/>
      <c r="HC90" s="653"/>
      <c r="HD90" s="653"/>
      <c r="HE90" s="653"/>
      <c r="HF90" s="653"/>
      <c r="HG90" s="653"/>
      <c r="HH90" s="653"/>
      <c r="HI90" s="653"/>
      <c r="HJ90" s="653"/>
      <c r="HK90" s="653"/>
      <c r="HL90" s="653"/>
      <c r="HM90" s="653"/>
      <c r="HN90" s="653"/>
      <c r="HO90" s="653"/>
      <c r="HP90" s="653"/>
      <c r="HQ90" s="653"/>
      <c r="HR90" s="653"/>
      <c r="HS90" s="653"/>
      <c r="HT90" s="653"/>
      <c r="HU90" s="653"/>
      <c r="HV90" s="653"/>
      <c r="HW90" s="653"/>
      <c r="HX90" s="653"/>
      <c r="HY90" s="653"/>
      <c r="HZ90" s="653"/>
      <c r="IA90" s="653"/>
      <c r="IB90" s="653"/>
      <c r="IC90" s="653"/>
      <c r="ID90" s="653"/>
      <c r="IE90" s="653"/>
      <c r="IF90" s="653"/>
    </row>
    <row r="91" spans="1:240" s="652" customFormat="1" ht="27.75" customHeight="1">
      <c r="A91" s="658" t="s">
        <v>895</v>
      </c>
      <c r="B91" s="616" t="s">
        <v>876</v>
      </c>
      <c r="C91" s="217" t="s">
        <v>1021</v>
      </c>
      <c r="D91" s="607">
        <v>0.1817</v>
      </c>
      <c r="E91" s="614" t="s">
        <v>97</v>
      </c>
      <c r="F91" s="615">
        <f t="shared" si="20"/>
        <v>0</v>
      </c>
      <c r="G91" s="607">
        <v>0</v>
      </c>
      <c r="H91" s="619" t="s">
        <v>97</v>
      </c>
      <c r="I91" s="619" t="s">
        <v>97</v>
      </c>
      <c r="J91" s="606">
        <v>0</v>
      </c>
      <c r="K91" s="606">
        <v>0</v>
      </c>
      <c r="L91" s="619" t="s">
        <v>97</v>
      </c>
      <c r="M91" s="606" t="s">
        <v>97</v>
      </c>
      <c r="N91" s="606" t="s">
        <v>97</v>
      </c>
      <c r="O91" s="614" t="s">
        <v>97</v>
      </c>
      <c r="P91" s="614" t="s">
        <v>97</v>
      </c>
      <c r="Q91" s="606" t="s">
        <v>97</v>
      </c>
      <c r="R91" s="606" t="s">
        <v>97</v>
      </c>
      <c r="S91" s="614" t="s">
        <v>97</v>
      </c>
      <c r="T91" s="612">
        <v>0</v>
      </c>
      <c r="U91" s="607">
        <v>0</v>
      </c>
      <c r="V91" s="619" t="s">
        <v>97</v>
      </c>
      <c r="W91" s="619" t="s">
        <v>97</v>
      </c>
      <c r="X91" s="606">
        <v>0</v>
      </c>
      <c r="Y91" s="606">
        <v>0</v>
      </c>
      <c r="Z91" s="619" t="s">
        <v>97</v>
      </c>
      <c r="AA91" s="606" t="s">
        <v>97</v>
      </c>
      <c r="AB91" s="606" t="s">
        <v>97</v>
      </c>
      <c r="AC91" s="614" t="s">
        <v>97</v>
      </c>
      <c r="AD91" s="614" t="s">
        <v>97</v>
      </c>
      <c r="AE91" s="606" t="s">
        <v>97</v>
      </c>
      <c r="AF91" s="606" t="s">
        <v>97</v>
      </c>
      <c r="AG91" s="614" t="s">
        <v>97</v>
      </c>
      <c r="AH91" s="606">
        <v>0</v>
      </c>
      <c r="AI91" s="606">
        <v>0</v>
      </c>
      <c r="AJ91" s="612">
        <v>0</v>
      </c>
      <c r="AK91" s="619" t="s">
        <v>97</v>
      </c>
      <c r="AL91" s="606">
        <v>0</v>
      </c>
      <c r="AM91" s="606">
        <v>0</v>
      </c>
      <c r="AN91" s="619" t="s">
        <v>97</v>
      </c>
      <c r="AO91" s="612" t="s">
        <v>97</v>
      </c>
      <c r="AP91" s="606" t="s">
        <v>97</v>
      </c>
      <c r="AQ91" s="614" t="s">
        <v>97</v>
      </c>
      <c r="AR91" s="614" t="s">
        <v>97</v>
      </c>
      <c r="AS91" s="606" t="s">
        <v>97</v>
      </c>
      <c r="AT91" s="606" t="s">
        <v>97</v>
      </c>
      <c r="AU91" s="606" t="s">
        <v>97</v>
      </c>
      <c r="AV91" s="657">
        <v>0</v>
      </c>
      <c r="AW91" s="607">
        <v>0</v>
      </c>
      <c r="AX91" s="612">
        <v>0</v>
      </c>
      <c r="AY91" s="614" t="s">
        <v>97</v>
      </c>
      <c r="AZ91" s="612">
        <v>0</v>
      </c>
      <c r="BA91" s="606">
        <v>0</v>
      </c>
      <c r="BB91" s="619" t="s">
        <v>97</v>
      </c>
      <c r="BC91" s="606" t="s">
        <v>97</v>
      </c>
      <c r="BD91" s="606" t="s">
        <v>97</v>
      </c>
      <c r="BE91" s="606" t="s">
        <v>97</v>
      </c>
      <c r="BF91" s="606" t="s">
        <v>97</v>
      </c>
      <c r="BG91" s="606" t="s">
        <v>97</v>
      </c>
      <c r="BH91" s="606" t="s">
        <v>97</v>
      </c>
      <c r="BI91" s="606" t="s">
        <v>97</v>
      </c>
      <c r="BJ91" s="612">
        <v>0</v>
      </c>
      <c r="BK91" s="612">
        <v>0</v>
      </c>
      <c r="BL91" s="612">
        <v>0</v>
      </c>
      <c r="BM91" s="614" t="s">
        <v>97</v>
      </c>
      <c r="BN91" s="612">
        <v>0</v>
      </c>
      <c r="BO91" s="612">
        <v>0</v>
      </c>
      <c r="BP91" s="612">
        <v>0</v>
      </c>
      <c r="BQ91" s="606" t="s">
        <v>97</v>
      </c>
      <c r="BR91" s="606" t="s">
        <v>97</v>
      </c>
      <c r="BS91" s="606" t="s">
        <v>97</v>
      </c>
      <c r="BT91" s="606" t="s">
        <v>97</v>
      </c>
      <c r="BU91" s="606" t="s">
        <v>97</v>
      </c>
      <c r="BV91" s="606" t="s">
        <v>97</v>
      </c>
      <c r="BW91" s="605" t="s">
        <v>97</v>
      </c>
      <c r="BX91" s="608">
        <v>0</v>
      </c>
      <c r="BY91" s="861">
        <v>0.1817</v>
      </c>
      <c r="BZ91" s="661">
        <v>0</v>
      </c>
      <c r="CA91" s="614" t="s">
        <v>97</v>
      </c>
      <c r="CB91" s="614" t="s">
        <v>97</v>
      </c>
      <c r="CC91" s="612">
        <v>0</v>
      </c>
      <c r="CD91" s="612">
        <v>0</v>
      </c>
      <c r="CE91" s="606" t="s">
        <v>97</v>
      </c>
      <c r="CF91" s="606" t="s">
        <v>97</v>
      </c>
      <c r="CG91" s="606" t="s">
        <v>97</v>
      </c>
      <c r="CH91" s="606" t="s">
        <v>97</v>
      </c>
      <c r="CI91" s="606" t="s">
        <v>97</v>
      </c>
      <c r="CJ91" s="606" t="s">
        <v>97</v>
      </c>
      <c r="CK91" s="605" t="s">
        <v>97</v>
      </c>
      <c r="CL91" s="607">
        <f t="shared" si="31"/>
        <v>0</v>
      </c>
      <c r="CM91" s="607">
        <f t="shared" si="32"/>
        <v>0.1817</v>
      </c>
      <c r="CN91" s="607" t="s">
        <v>97</v>
      </c>
      <c r="CO91" s="607" t="s">
        <v>97</v>
      </c>
      <c r="CP91" s="607" t="s">
        <v>97</v>
      </c>
      <c r="CQ91" s="607">
        <f t="shared" si="33"/>
        <v>0</v>
      </c>
      <c r="CR91" s="866" t="s">
        <v>97</v>
      </c>
      <c r="CS91" s="606" t="s">
        <v>97</v>
      </c>
      <c r="CT91" s="606" t="s">
        <v>97</v>
      </c>
      <c r="CU91" s="606" t="s">
        <v>97</v>
      </c>
      <c r="CV91" s="606" t="s">
        <v>97</v>
      </c>
      <c r="CW91" s="606" t="s">
        <v>97</v>
      </c>
      <c r="CX91" s="606" t="s">
        <v>97</v>
      </c>
      <c r="CY91" s="605" t="s">
        <v>97</v>
      </c>
      <c r="CZ91" s="648" t="s">
        <v>97</v>
      </c>
      <c r="DA91" s="274"/>
      <c r="DB91" s="274"/>
      <c r="DC91" s="274"/>
      <c r="DD91" s="274"/>
      <c r="DE91" s="274"/>
      <c r="DF91" s="274"/>
      <c r="DG91" s="274"/>
      <c r="DH91" s="274"/>
      <c r="DI91" s="274"/>
      <c r="DJ91" s="274"/>
      <c r="DK91" s="274"/>
      <c r="DL91" s="274"/>
      <c r="DM91" s="274"/>
      <c r="DN91" s="274"/>
      <c r="DO91" s="274"/>
      <c r="DP91" s="274"/>
      <c r="DQ91" s="274"/>
      <c r="DR91" s="274"/>
      <c r="DS91" s="274"/>
      <c r="DT91" s="274"/>
      <c r="DU91" s="274"/>
      <c r="DV91" s="274"/>
      <c r="DW91" s="274"/>
      <c r="DX91" s="274"/>
      <c r="DY91" s="274"/>
      <c r="DZ91" s="274"/>
      <c r="EA91" s="274"/>
      <c r="EB91" s="274"/>
      <c r="EC91" s="274"/>
      <c r="ED91" s="274"/>
      <c r="EE91" s="653"/>
      <c r="EF91" s="653"/>
      <c r="EG91" s="653"/>
      <c r="EH91" s="653"/>
      <c r="EI91" s="653"/>
      <c r="EJ91" s="653"/>
      <c r="EK91" s="653"/>
      <c r="EL91" s="653"/>
      <c r="EN91" s="653"/>
      <c r="EO91" s="653"/>
      <c r="EP91" s="653"/>
      <c r="EQ91" s="653"/>
      <c r="ER91" s="653"/>
      <c r="ES91" s="653"/>
      <c r="ET91" s="653"/>
      <c r="EU91" s="653"/>
      <c r="EV91" s="653"/>
      <c r="EW91" s="653"/>
      <c r="EX91" s="653"/>
      <c r="EY91" s="653"/>
      <c r="EZ91" s="653"/>
      <c r="FA91" s="653"/>
      <c r="FB91" s="653"/>
      <c r="FC91" s="653"/>
      <c r="FD91" s="653"/>
      <c r="FE91" s="653"/>
      <c r="FF91" s="653"/>
      <c r="FG91" s="653"/>
      <c r="FH91" s="653"/>
      <c r="FI91" s="653"/>
      <c r="FJ91" s="653"/>
      <c r="FK91" s="653"/>
      <c r="FL91" s="653"/>
      <c r="FM91" s="653"/>
      <c r="FN91" s="653"/>
      <c r="FO91" s="653"/>
      <c r="FP91" s="653"/>
      <c r="FQ91" s="653"/>
      <c r="FR91" s="653"/>
      <c r="FS91" s="653"/>
      <c r="FT91" s="653"/>
      <c r="FU91" s="653"/>
      <c r="FV91" s="653"/>
      <c r="FW91" s="653"/>
      <c r="FX91" s="653"/>
      <c r="FY91" s="653"/>
      <c r="FZ91" s="653"/>
      <c r="GA91" s="653"/>
      <c r="GB91" s="653"/>
      <c r="GC91" s="653"/>
      <c r="GD91" s="653"/>
      <c r="GE91" s="653"/>
      <c r="GF91" s="653"/>
      <c r="GG91" s="653"/>
      <c r="GH91" s="653"/>
      <c r="GI91" s="653"/>
      <c r="GJ91" s="653"/>
      <c r="GK91" s="653"/>
      <c r="GL91" s="653"/>
      <c r="GM91" s="653"/>
      <c r="GN91" s="653"/>
      <c r="GO91" s="653"/>
      <c r="GP91" s="653"/>
      <c r="GQ91" s="653"/>
      <c r="GR91" s="653"/>
      <c r="GS91" s="653"/>
      <c r="GT91" s="653"/>
      <c r="GU91" s="653"/>
      <c r="GV91" s="653"/>
      <c r="GW91" s="653"/>
      <c r="GX91" s="653"/>
      <c r="GY91" s="653"/>
      <c r="GZ91" s="653"/>
      <c r="HA91" s="653"/>
      <c r="HB91" s="653"/>
      <c r="HC91" s="653"/>
      <c r="HD91" s="653"/>
      <c r="HE91" s="653"/>
      <c r="HF91" s="653"/>
      <c r="HG91" s="653"/>
      <c r="HH91" s="653"/>
      <c r="HI91" s="653"/>
      <c r="HJ91" s="653"/>
      <c r="HK91" s="653"/>
      <c r="HL91" s="653"/>
      <c r="HM91" s="653"/>
      <c r="HN91" s="653"/>
      <c r="HO91" s="653"/>
      <c r="HP91" s="653"/>
      <c r="HQ91" s="653"/>
      <c r="HR91" s="653"/>
      <c r="HS91" s="653"/>
      <c r="HT91" s="653"/>
      <c r="HU91" s="653"/>
      <c r="HV91" s="653"/>
      <c r="HW91" s="653"/>
      <c r="HX91" s="653"/>
      <c r="HY91" s="653"/>
      <c r="HZ91" s="653"/>
      <c r="IA91" s="653"/>
      <c r="IB91" s="653"/>
      <c r="IC91" s="653"/>
      <c r="ID91" s="653"/>
      <c r="IE91" s="653"/>
      <c r="IF91" s="653"/>
    </row>
    <row r="92" spans="1:240" s="652" customFormat="1">
      <c r="A92" s="658" t="s">
        <v>896</v>
      </c>
      <c r="B92" s="616" t="s">
        <v>880</v>
      </c>
      <c r="C92" s="217" t="s">
        <v>1022</v>
      </c>
      <c r="D92" s="607">
        <v>0.44500000000000001</v>
      </c>
      <c r="E92" s="614" t="s">
        <v>97</v>
      </c>
      <c r="F92" s="615">
        <f t="shared" si="20"/>
        <v>0</v>
      </c>
      <c r="G92" s="607">
        <v>0</v>
      </c>
      <c r="H92" s="619" t="s">
        <v>97</v>
      </c>
      <c r="I92" s="619" t="s">
        <v>97</v>
      </c>
      <c r="J92" s="606">
        <v>0</v>
      </c>
      <c r="K92" s="606">
        <v>0</v>
      </c>
      <c r="L92" s="619" t="s">
        <v>97</v>
      </c>
      <c r="M92" s="606" t="s">
        <v>97</v>
      </c>
      <c r="N92" s="606" t="s">
        <v>97</v>
      </c>
      <c r="O92" s="614" t="s">
        <v>97</v>
      </c>
      <c r="P92" s="614" t="s">
        <v>97</v>
      </c>
      <c r="Q92" s="606" t="s">
        <v>97</v>
      </c>
      <c r="R92" s="606" t="s">
        <v>97</v>
      </c>
      <c r="S92" s="614" t="s">
        <v>97</v>
      </c>
      <c r="T92" s="612">
        <v>0</v>
      </c>
      <c r="U92" s="607">
        <v>0</v>
      </c>
      <c r="V92" s="619" t="s">
        <v>97</v>
      </c>
      <c r="W92" s="619" t="s">
        <v>97</v>
      </c>
      <c r="X92" s="606">
        <v>0</v>
      </c>
      <c r="Y92" s="606">
        <v>0</v>
      </c>
      <c r="Z92" s="619" t="s">
        <v>97</v>
      </c>
      <c r="AA92" s="606" t="s">
        <v>97</v>
      </c>
      <c r="AB92" s="606" t="s">
        <v>97</v>
      </c>
      <c r="AC92" s="614" t="s">
        <v>97</v>
      </c>
      <c r="AD92" s="614" t="s">
        <v>97</v>
      </c>
      <c r="AE92" s="606" t="s">
        <v>97</v>
      </c>
      <c r="AF92" s="606" t="s">
        <v>97</v>
      </c>
      <c r="AG92" s="614" t="s">
        <v>97</v>
      </c>
      <c r="AH92" s="606"/>
      <c r="AI92" s="606">
        <v>0</v>
      </c>
      <c r="AJ92" s="612">
        <v>0</v>
      </c>
      <c r="AK92" s="619" t="s">
        <v>97</v>
      </c>
      <c r="AL92" s="606">
        <v>0</v>
      </c>
      <c r="AM92" s="606">
        <v>0</v>
      </c>
      <c r="AN92" s="619" t="s">
        <v>97</v>
      </c>
      <c r="AO92" s="612" t="s">
        <v>97</v>
      </c>
      <c r="AP92" s="606" t="s">
        <v>97</v>
      </c>
      <c r="AQ92" s="614" t="s">
        <v>97</v>
      </c>
      <c r="AR92" s="614" t="s">
        <v>97</v>
      </c>
      <c r="AS92" s="606" t="s">
        <v>97</v>
      </c>
      <c r="AT92" s="606" t="s">
        <v>97</v>
      </c>
      <c r="AU92" s="606" t="s">
        <v>97</v>
      </c>
      <c r="AV92" s="657">
        <v>0</v>
      </c>
      <c r="AW92" s="607">
        <v>0</v>
      </c>
      <c r="AX92" s="612">
        <v>0</v>
      </c>
      <c r="AY92" s="614" t="s">
        <v>97</v>
      </c>
      <c r="AZ92" s="612">
        <v>0</v>
      </c>
      <c r="BA92" s="606">
        <v>0</v>
      </c>
      <c r="BB92" s="619" t="s">
        <v>97</v>
      </c>
      <c r="BC92" s="606" t="s">
        <v>97</v>
      </c>
      <c r="BD92" s="606" t="s">
        <v>97</v>
      </c>
      <c r="BE92" s="606" t="s">
        <v>97</v>
      </c>
      <c r="BF92" s="606" t="s">
        <v>97</v>
      </c>
      <c r="BG92" s="606" t="s">
        <v>97</v>
      </c>
      <c r="BH92" s="606" t="s">
        <v>97</v>
      </c>
      <c r="BI92" s="606" t="s">
        <v>97</v>
      </c>
      <c r="BJ92" s="612">
        <v>0</v>
      </c>
      <c r="BK92" s="612">
        <v>0</v>
      </c>
      <c r="BL92" s="612">
        <v>0</v>
      </c>
      <c r="BM92" s="614" t="s">
        <v>97</v>
      </c>
      <c r="BN92" s="612">
        <v>0</v>
      </c>
      <c r="BO92" s="612">
        <v>0</v>
      </c>
      <c r="BP92" s="612">
        <v>0</v>
      </c>
      <c r="BQ92" s="606" t="s">
        <v>97</v>
      </c>
      <c r="BR92" s="606" t="s">
        <v>97</v>
      </c>
      <c r="BS92" s="606" t="s">
        <v>97</v>
      </c>
      <c r="BT92" s="606" t="s">
        <v>97</v>
      </c>
      <c r="BU92" s="606" t="s">
        <v>97</v>
      </c>
      <c r="BV92" s="606" t="s">
        <v>97</v>
      </c>
      <c r="BW92" s="605" t="s">
        <v>97</v>
      </c>
      <c r="BX92" s="608">
        <v>0</v>
      </c>
      <c r="BY92" s="861">
        <v>0.44540000000000002</v>
      </c>
      <c r="BZ92" s="661">
        <v>0</v>
      </c>
      <c r="CA92" s="682" t="s">
        <v>97</v>
      </c>
      <c r="CB92" s="670">
        <v>0.7</v>
      </c>
      <c r="CC92" s="612">
        <v>0</v>
      </c>
      <c r="CD92" s="612">
        <v>0</v>
      </c>
      <c r="CE92" s="606" t="s">
        <v>97</v>
      </c>
      <c r="CF92" s="606" t="s">
        <v>97</v>
      </c>
      <c r="CG92" s="606" t="s">
        <v>97</v>
      </c>
      <c r="CH92" s="606" t="s">
        <v>97</v>
      </c>
      <c r="CI92" s="606" t="s">
        <v>97</v>
      </c>
      <c r="CJ92" s="606" t="s">
        <v>97</v>
      </c>
      <c r="CK92" s="605" t="s">
        <v>97</v>
      </c>
      <c r="CL92" s="607">
        <f t="shared" si="31"/>
        <v>0</v>
      </c>
      <c r="CM92" s="607">
        <f t="shared" si="32"/>
        <v>0.44540000000000002</v>
      </c>
      <c r="CN92" s="607" t="s">
        <v>97</v>
      </c>
      <c r="CO92" s="607" t="s">
        <v>97</v>
      </c>
      <c r="CP92" s="865">
        <f>CB92++BN92+AZ92+AL92+X92</f>
        <v>0.7</v>
      </c>
      <c r="CQ92" s="607">
        <f t="shared" si="33"/>
        <v>0</v>
      </c>
      <c r="CR92" s="866" t="s">
        <v>97</v>
      </c>
      <c r="CS92" s="606" t="s">
        <v>97</v>
      </c>
      <c r="CT92" s="606" t="s">
        <v>97</v>
      </c>
      <c r="CU92" s="606" t="s">
        <v>97</v>
      </c>
      <c r="CV92" s="606" t="s">
        <v>97</v>
      </c>
      <c r="CW92" s="606" t="s">
        <v>97</v>
      </c>
      <c r="CX92" s="606" t="s">
        <v>97</v>
      </c>
      <c r="CY92" s="605" t="s">
        <v>97</v>
      </c>
      <c r="CZ92" s="648" t="s">
        <v>97</v>
      </c>
      <c r="DA92" s="274"/>
      <c r="DB92" s="274"/>
      <c r="DC92" s="274"/>
      <c r="DD92" s="274"/>
      <c r="DE92" s="274"/>
      <c r="DF92" s="274"/>
      <c r="DG92" s="274"/>
      <c r="DH92" s="274"/>
      <c r="DI92" s="274"/>
      <c r="DJ92" s="274"/>
      <c r="DK92" s="274"/>
      <c r="DL92" s="274"/>
      <c r="DM92" s="274"/>
      <c r="DN92" s="274"/>
      <c r="DO92" s="274"/>
      <c r="DP92" s="274"/>
      <c r="DQ92" s="274"/>
      <c r="DR92" s="274"/>
      <c r="DS92" s="274"/>
      <c r="DT92" s="274"/>
      <c r="DU92" s="274"/>
      <c r="DV92" s="274"/>
      <c r="DW92" s="274"/>
      <c r="DX92" s="274"/>
      <c r="DY92" s="274"/>
      <c r="DZ92" s="274"/>
      <c r="EA92" s="274"/>
      <c r="EB92" s="274"/>
      <c r="EC92" s="274"/>
      <c r="ED92" s="274"/>
      <c r="EE92" s="653"/>
      <c r="EF92" s="653"/>
      <c r="EG92" s="653"/>
      <c r="EH92" s="653"/>
      <c r="EI92" s="653"/>
      <c r="EJ92" s="653"/>
      <c r="EK92" s="653"/>
      <c r="EL92" s="653"/>
      <c r="EN92" s="653"/>
      <c r="EO92" s="653"/>
      <c r="EP92" s="653"/>
      <c r="EQ92" s="653"/>
      <c r="ER92" s="653"/>
      <c r="ES92" s="653"/>
      <c r="ET92" s="653"/>
      <c r="EU92" s="653"/>
      <c r="EV92" s="653"/>
      <c r="EW92" s="653"/>
      <c r="EX92" s="653"/>
      <c r="EY92" s="653"/>
      <c r="EZ92" s="653"/>
      <c r="FA92" s="653"/>
      <c r="FB92" s="653"/>
      <c r="FC92" s="653"/>
      <c r="FD92" s="653"/>
      <c r="FE92" s="653"/>
      <c r="FF92" s="653"/>
      <c r="FG92" s="653"/>
      <c r="FH92" s="653"/>
      <c r="FI92" s="653"/>
      <c r="FJ92" s="653"/>
      <c r="FK92" s="653"/>
      <c r="FL92" s="653"/>
      <c r="FM92" s="653"/>
      <c r="FN92" s="653"/>
      <c r="FO92" s="653"/>
      <c r="FP92" s="653"/>
      <c r="FQ92" s="653"/>
      <c r="FR92" s="653"/>
      <c r="FS92" s="653"/>
      <c r="FT92" s="653"/>
      <c r="FU92" s="653"/>
      <c r="FV92" s="653"/>
      <c r="FW92" s="653"/>
      <c r="FX92" s="653"/>
      <c r="FY92" s="653"/>
      <c r="FZ92" s="653"/>
      <c r="GA92" s="653"/>
      <c r="GB92" s="653"/>
      <c r="GC92" s="653"/>
      <c r="GD92" s="653"/>
      <c r="GE92" s="653"/>
      <c r="GF92" s="653"/>
      <c r="GG92" s="653"/>
      <c r="GH92" s="653"/>
      <c r="GI92" s="653"/>
      <c r="GJ92" s="653"/>
      <c r="GK92" s="653"/>
      <c r="GL92" s="653"/>
      <c r="GM92" s="653"/>
      <c r="GN92" s="653"/>
      <c r="GO92" s="653"/>
      <c r="GP92" s="653"/>
      <c r="GQ92" s="653"/>
      <c r="GR92" s="653"/>
      <c r="GS92" s="653"/>
      <c r="GT92" s="653"/>
      <c r="GU92" s="653"/>
      <c r="GV92" s="653"/>
      <c r="GW92" s="653"/>
      <c r="GX92" s="653"/>
      <c r="GY92" s="653"/>
      <c r="GZ92" s="653"/>
      <c r="HA92" s="653"/>
      <c r="HB92" s="653"/>
      <c r="HC92" s="653"/>
      <c r="HD92" s="653"/>
      <c r="HE92" s="653"/>
      <c r="HF92" s="653"/>
      <c r="HG92" s="653"/>
      <c r="HH92" s="653"/>
      <c r="HI92" s="653"/>
      <c r="HJ92" s="653"/>
      <c r="HK92" s="653"/>
      <c r="HL92" s="653"/>
      <c r="HM92" s="653"/>
      <c r="HN92" s="653"/>
      <c r="HO92" s="653"/>
      <c r="HP92" s="653"/>
      <c r="HQ92" s="653"/>
      <c r="HR92" s="653"/>
      <c r="HS92" s="653"/>
      <c r="HT92" s="653"/>
      <c r="HU92" s="653"/>
      <c r="HV92" s="653"/>
      <c r="HW92" s="653"/>
      <c r="HX92" s="653"/>
      <c r="HY92" s="653"/>
      <c r="HZ92" s="653"/>
      <c r="IA92" s="653"/>
      <c r="IB92" s="653"/>
      <c r="IC92" s="653"/>
      <c r="ID92" s="653"/>
      <c r="IE92" s="653"/>
      <c r="IF92" s="653"/>
    </row>
    <row r="93" spans="1:240" s="652" customFormat="1" ht="27.75" customHeight="1">
      <c r="A93" s="658" t="s">
        <v>897</v>
      </c>
      <c r="B93" s="616" t="s">
        <v>880</v>
      </c>
      <c r="C93" s="217" t="s">
        <v>1023</v>
      </c>
      <c r="D93" s="607">
        <v>0.17</v>
      </c>
      <c r="E93" s="614" t="s">
        <v>97</v>
      </c>
      <c r="F93" s="615">
        <f t="shared" si="20"/>
        <v>0</v>
      </c>
      <c r="G93" s="607">
        <v>0</v>
      </c>
      <c r="H93" s="619" t="s">
        <v>97</v>
      </c>
      <c r="I93" s="619" t="s">
        <v>97</v>
      </c>
      <c r="J93" s="606">
        <v>0</v>
      </c>
      <c r="K93" s="606">
        <v>0</v>
      </c>
      <c r="L93" s="619" t="s">
        <v>97</v>
      </c>
      <c r="M93" s="606" t="s">
        <v>97</v>
      </c>
      <c r="N93" s="606" t="s">
        <v>97</v>
      </c>
      <c r="O93" s="614" t="s">
        <v>97</v>
      </c>
      <c r="P93" s="614" t="s">
        <v>97</v>
      </c>
      <c r="Q93" s="606" t="s">
        <v>97</v>
      </c>
      <c r="R93" s="606" t="s">
        <v>97</v>
      </c>
      <c r="S93" s="614" t="s">
        <v>97</v>
      </c>
      <c r="T93" s="612">
        <v>0</v>
      </c>
      <c r="U93" s="607">
        <v>0</v>
      </c>
      <c r="V93" s="619" t="s">
        <v>97</v>
      </c>
      <c r="W93" s="619" t="s">
        <v>97</v>
      </c>
      <c r="X93" s="606">
        <v>0</v>
      </c>
      <c r="Y93" s="606">
        <v>0</v>
      </c>
      <c r="Z93" s="619" t="s">
        <v>97</v>
      </c>
      <c r="AA93" s="606" t="s">
        <v>97</v>
      </c>
      <c r="AB93" s="606" t="s">
        <v>97</v>
      </c>
      <c r="AC93" s="614" t="s">
        <v>97</v>
      </c>
      <c r="AD93" s="614" t="s">
        <v>97</v>
      </c>
      <c r="AE93" s="606" t="s">
        <v>97</v>
      </c>
      <c r="AF93" s="606" t="s">
        <v>97</v>
      </c>
      <c r="AG93" s="614" t="s">
        <v>97</v>
      </c>
      <c r="AH93" s="606">
        <v>0</v>
      </c>
      <c r="AI93" s="606">
        <v>0</v>
      </c>
      <c r="AJ93" s="612">
        <v>0</v>
      </c>
      <c r="AK93" s="619" t="s">
        <v>97</v>
      </c>
      <c r="AL93" s="606">
        <v>0</v>
      </c>
      <c r="AM93" s="606">
        <v>0</v>
      </c>
      <c r="AN93" s="619" t="s">
        <v>97</v>
      </c>
      <c r="AO93" s="612" t="s">
        <v>97</v>
      </c>
      <c r="AP93" s="606" t="s">
        <v>97</v>
      </c>
      <c r="AQ93" s="614" t="s">
        <v>97</v>
      </c>
      <c r="AR93" s="614" t="s">
        <v>97</v>
      </c>
      <c r="AS93" s="606" t="s">
        <v>97</v>
      </c>
      <c r="AT93" s="606" t="s">
        <v>97</v>
      </c>
      <c r="AU93" s="606" t="s">
        <v>97</v>
      </c>
      <c r="AV93" s="657">
        <v>0</v>
      </c>
      <c r="AW93" s="607">
        <v>0</v>
      </c>
      <c r="AX93" s="612">
        <v>0</v>
      </c>
      <c r="AY93" s="614" t="s">
        <v>97</v>
      </c>
      <c r="AZ93" s="612">
        <v>0</v>
      </c>
      <c r="BA93" s="606">
        <v>0</v>
      </c>
      <c r="BB93" s="619" t="s">
        <v>97</v>
      </c>
      <c r="BC93" s="606" t="s">
        <v>97</v>
      </c>
      <c r="BD93" s="606" t="s">
        <v>97</v>
      </c>
      <c r="BE93" s="606" t="s">
        <v>97</v>
      </c>
      <c r="BF93" s="606" t="s">
        <v>97</v>
      </c>
      <c r="BG93" s="606" t="s">
        <v>97</v>
      </c>
      <c r="BH93" s="606" t="s">
        <v>97</v>
      </c>
      <c r="BI93" s="606" t="s">
        <v>97</v>
      </c>
      <c r="BJ93" s="606">
        <v>0</v>
      </c>
      <c r="BK93" s="612">
        <v>0</v>
      </c>
      <c r="BL93" s="612">
        <v>0</v>
      </c>
      <c r="BM93" s="619" t="s">
        <v>97</v>
      </c>
      <c r="BN93" s="612">
        <v>0</v>
      </c>
      <c r="BO93" s="606">
        <v>0</v>
      </c>
      <c r="BP93" s="606">
        <v>0</v>
      </c>
      <c r="BQ93" s="606" t="s">
        <v>97</v>
      </c>
      <c r="BR93" s="606" t="s">
        <v>97</v>
      </c>
      <c r="BS93" s="606" t="s">
        <v>97</v>
      </c>
      <c r="BT93" s="606" t="s">
        <v>97</v>
      </c>
      <c r="BU93" s="606" t="s">
        <v>97</v>
      </c>
      <c r="BV93" s="606" t="s">
        <v>97</v>
      </c>
      <c r="BW93" s="605" t="s">
        <v>97</v>
      </c>
      <c r="BX93" s="608">
        <v>0</v>
      </c>
      <c r="BY93" s="861">
        <v>0.17</v>
      </c>
      <c r="BZ93" s="661">
        <v>0</v>
      </c>
      <c r="CA93" s="682" t="s">
        <v>97</v>
      </c>
      <c r="CB93" s="682" t="s">
        <v>97</v>
      </c>
      <c r="CC93" s="612">
        <v>0</v>
      </c>
      <c r="CD93" s="612">
        <v>0</v>
      </c>
      <c r="CE93" s="606" t="s">
        <v>97</v>
      </c>
      <c r="CF93" s="606" t="s">
        <v>97</v>
      </c>
      <c r="CG93" s="606" t="s">
        <v>97</v>
      </c>
      <c r="CH93" s="606" t="s">
        <v>97</v>
      </c>
      <c r="CI93" s="606" t="s">
        <v>97</v>
      </c>
      <c r="CJ93" s="606" t="s">
        <v>97</v>
      </c>
      <c r="CK93" s="605" t="s">
        <v>97</v>
      </c>
      <c r="CL93" s="607">
        <f t="shared" si="31"/>
        <v>0</v>
      </c>
      <c r="CM93" s="607">
        <f t="shared" si="32"/>
        <v>0.17</v>
      </c>
      <c r="CN93" s="607" t="s">
        <v>97</v>
      </c>
      <c r="CO93" s="607" t="s">
        <v>97</v>
      </c>
      <c r="CP93" s="607" t="s">
        <v>97</v>
      </c>
      <c r="CQ93" s="607">
        <f t="shared" si="33"/>
        <v>0</v>
      </c>
      <c r="CR93" s="866" t="s">
        <v>97</v>
      </c>
      <c r="CS93" s="606" t="s">
        <v>97</v>
      </c>
      <c r="CT93" s="606" t="s">
        <v>97</v>
      </c>
      <c r="CU93" s="606" t="s">
        <v>97</v>
      </c>
      <c r="CV93" s="606" t="s">
        <v>97</v>
      </c>
      <c r="CW93" s="606" t="s">
        <v>97</v>
      </c>
      <c r="CX93" s="606" t="s">
        <v>97</v>
      </c>
      <c r="CY93" s="605" t="s">
        <v>97</v>
      </c>
      <c r="CZ93" s="648" t="s">
        <v>97</v>
      </c>
      <c r="DA93" s="274"/>
      <c r="DB93" s="274"/>
      <c r="DC93" s="274"/>
      <c r="DD93" s="274"/>
      <c r="DE93" s="274"/>
      <c r="DF93" s="274"/>
      <c r="DG93" s="274"/>
      <c r="DH93" s="274"/>
      <c r="DI93" s="274"/>
      <c r="DJ93" s="274"/>
      <c r="DK93" s="274"/>
      <c r="DL93" s="274"/>
      <c r="DM93" s="274"/>
      <c r="DN93" s="274"/>
      <c r="DO93" s="274"/>
      <c r="DP93" s="274"/>
      <c r="DQ93" s="274"/>
      <c r="DR93" s="274"/>
      <c r="DS93" s="274"/>
      <c r="DT93" s="274"/>
      <c r="DU93" s="274"/>
      <c r="DV93" s="274"/>
      <c r="DW93" s="274"/>
      <c r="DX93" s="274"/>
      <c r="DY93" s="274"/>
      <c r="DZ93" s="274"/>
      <c r="EA93" s="274"/>
      <c r="EB93" s="274"/>
      <c r="EC93" s="274"/>
      <c r="ED93" s="274"/>
      <c r="EE93" s="653"/>
      <c r="EF93" s="653"/>
      <c r="EG93" s="653"/>
      <c r="EH93" s="653"/>
      <c r="EI93" s="653"/>
      <c r="EJ93" s="653"/>
      <c r="EK93" s="653"/>
      <c r="EL93" s="653"/>
      <c r="EN93" s="653"/>
      <c r="EO93" s="653"/>
      <c r="EP93" s="653"/>
      <c r="EQ93" s="653"/>
      <c r="ER93" s="653"/>
      <c r="ES93" s="653"/>
      <c r="ET93" s="653"/>
      <c r="EU93" s="653"/>
      <c r="EV93" s="653"/>
      <c r="EW93" s="653"/>
      <c r="EX93" s="653"/>
      <c r="EY93" s="653"/>
      <c r="EZ93" s="653"/>
      <c r="FA93" s="653"/>
      <c r="FB93" s="653"/>
      <c r="FC93" s="653"/>
      <c r="FD93" s="653"/>
      <c r="FE93" s="653"/>
      <c r="FF93" s="653"/>
      <c r="FG93" s="653"/>
      <c r="FH93" s="653"/>
      <c r="FI93" s="653"/>
      <c r="FJ93" s="653"/>
      <c r="FK93" s="653"/>
      <c r="FL93" s="653"/>
      <c r="FM93" s="653"/>
      <c r="FN93" s="653"/>
      <c r="FO93" s="653"/>
      <c r="FP93" s="653"/>
      <c r="FQ93" s="653"/>
      <c r="FR93" s="653"/>
      <c r="FS93" s="653"/>
      <c r="FT93" s="653"/>
      <c r="FU93" s="653"/>
      <c r="FV93" s="653"/>
      <c r="FW93" s="653"/>
      <c r="FX93" s="653"/>
      <c r="FY93" s="653"/>
      <c r="FZ93" s="653"/>
      <c r="GA93" s="653"/>
      <c r="GB93" s="653"/>
      <c r="GC93" s="653"/>
      <c r="GD93" s="653"/>
      <c r="GE93" s="653"/>
      <c r="GF93" s="653"/>
      <c r="GG93" s="653"/>
      <c r="GH93" s="653"/>
      <c r="GI93" s="653"/>
      <c r="GJ93" s="653"/>
      <c r="GK93" s="653"/>
      <c r="GL93" s="653"/>
      <c r="GM93" s="653"/>
      <c r="GN93" s="653"/>
      <c r="GO93" s="653"/>
      <c r="GP93" s="653"/>
      <c r="GQ93" s="653"/>
      <c r="GR93" s="653"/>
      <c r="GS93" s="653"/>
      <c r="GT93" s="653"/>
      <c r="GU93" s="653"/>
      <c r="GV93" s="653"/>
      <c r="GW93" s="653"/>
      <c r="GX93" s="653"/>
      <c r="GY93" s="653"/>
      <c r="GZ93" s="653"/>
      <c r="HA93" s="653"/>
      <c r="HB93" s="653"/>
      <c r="HC93" s="653"/>
      <c r="HD93" s="653"/>
      <c r="HE93" s="653"/>
      <c r="HF93" s="653"/>
      <c r="HG93" s="653"/>
      <c r="HH93" s="653"/>
      <c r="HI93" s="653"/>
      <c r="HJ93" s="653"/>
      <c r="HK93" s="653"/>
      <c r="HL93" s="653"/>
      <c r="HM93" s="653"/>
      <c r="HN93" s="653"/>
      <c r="HO93" s="653"/>
      <c r="HP93" s="653"/>
      <c r="HQ93" s="653"/>
      <c r="HR93" s="653"/>
      <c r="HS93" s="653"/>
      <c r="HT93" s="653"/>
      <c r="HU93" s="653"/>
      <c r="HV93" s="653"/>
      <c r="HW93" s="653"/>
      <c r="HX93" s="653"/>
      <c r="HY93" s="653"/>
      <c r="HZ93" s="653"/>
      <c r="IA93" s="653"/>
      <c r="IB93" s="653"/>
      <c r="IC93" s="653"/>
      <c r="ID93" s="653"/>
      <c r="IE93" s="653"/>
      <c r="IF93" s="653"/>
    </row>
    <row r="94" spans="1:240" s="276" customFormat="1" ht="31.5">
      <c r="A94" s="651" t="s">
        <v>189</v>
      </c>
      <c r="B94" s="650" t="s">
        <v>190</v>
      </c>
      <c r="C94" s="649" t="s">
        <v>97</v>
      </c>
      <c r="D94" s="648" t="s">
        <v>97</v>
      </c>
      <c r="E94" s="614" t="s">
        <v>97</v>
      </c>
      <c r="F94" s="615">
        <f t="shared" si="20"/>
        <v>0</v>
      </c>
      <c r="G94" s="606">
        <v>0</v>
      </c>
      <c r="H94" s="619" t="s">
        <v>97</v>
      </c>
      <c r="I94" s="619" t="s">
        <v>97</v>
      </c>
      <c r="J94" s="606">
        <v>0</v>
      </c>
      <c r="K94" s="606">
        <v>0</v>
      </c>
      <c r="L94" s="619" t="s">
        <v>97</v>
      </c>
      <c r="M94" s="606" t="s">
        <v>97</v>
      </c>
      <c r="N94" s="606" t="s">
        <v>97</v>
      </c>
      <c r="O94" s="614" t="s">
        <v>97</v>
      </c>
      <c r="P94" s="614" t="s">
        <v>97</v>
      </c>
      <c r="Q94" s="606" t="s">
        <v>97</v>
      </c>
      <c r="R94" s="606" t="s">
        <v>97</v>
      </c>
      <c r="S94" s="614" t="s">
        <v>97</v>
      </c>
      <c r="T94" s="606">
        <v>0</v>
      </c>
      <c r="U94" s="606">
        <v>0</v>
      </c>
      <c r="V94" s="619" t="s">
        <v>97</v>
      </c>
      <c r="W94" s="619" t="s">
        <v>97</v>
      </c>
      <c r="X94" s="606">
        <v>0</v>
      </c>
      <c r="Y94" s="606">
        <v>0</v>
      </c>
      <c r="Z94" s="619" t="s">
        <v>97</v>
      </c>
      <c r="AA94" s="606" t="s">
        <v>97</v>
      </c>
      <c r="AB94" s="606" t="s">
        <v>97</v>
      </c>
      <c r="AC94" s="614" t="s">
        <v>97</v>
      </c>
      <c r="AD94" s="614" t="s">
        <v>97</v>
      </c>
      <c r="AE94" s="606" t="s">
        <v>97</v>
      </c>
      <c r="AF94" s="606" t="s">
        <v>97</v>
      </c>
      <c r="AG94" s="614" t="s">
        <v>97</v>
      </c>
      <c r="AH94" s="606">
        <v>0</v>
      </c>
      <c r="AI94" s="606">
        <v>0</v>
      </c>
      <c r="AJ94" s="612">
        <v>0</v>
      </c>
      <c r="AK94" s="619" t="s">
        <v>97</v>
      </c>
      <c r="AL94" s="606">
        <v>0</v>
      </c>
      <c r="AM94" s="606">
        <v>0</v>
      </c>
      <c r="AN94" s="619" t="s">
        <v>97</v>
      </c>
      <c r="AO94" s="612" t="s">
        <v>97</v>
      </c>
      <c r="AP94" s="606" t="s">
        <v>97</v>
      </c>
      <c r="AQ94" s="614" t="s">
        <v>97</v>
      </c>
      <c r="AR94" s="614" t="s">
        <v>97</v>
      </c>
      <c r="AS94" s="606" t="s">
        <v>97</v>
      </c>
      <c r="AT94" s="606" t="s">
        <v>97</v>
      </c>
      <c r="AU94" s="606" t="s">
        <v>97</v>
      </c>
      <c r="AV94" s="606">
        <v>0</v>
      </c>
      <c r="AW94" s="647">
        <v>0</v>
      </c>
      <c r="AX94" s="612">
        <v>0</v>
      </c>
      <c r="AY94" s="619" t="s">
        <v>97</v>
      </c>
      <c r="AZ94" s="606">
        <v>0</v>
      </c>
      <c r="BA94" s="606">
        <v>0</v>
      </c>
      <c r="BB94" s="619" t="s">
        <v>97</v>
      </c>
      <c r="BC94" s="606" t="s">
        <v>97</v>
      </c>
      <c r="BD94" s="606" t="s">
        <v>97</v>
      </c>
      <c r="BE94" s="606" t="s">
        <v>97</v>
      </c>
      <c r="BF94" s="606" t="s">
        <v>97</v>
      </c>
      <c r="BG94" s="606" t="s">
        <v>97</v>
      </c>
      <c r="BH94" s="606" t="s">
        <v>97</v>
      </c>
      <c r="BI94" s="606" t="s">
        <v>97</v>
      </c>
      <c r="BJ94" s="606">
        <v>0</v>
      </c>
      <c r="BK94" s="612">
        <v>0</v>
      </c>
      <c r="BL94" s="612">
        <v>0</v>
      </c>
      <c r="BM94" s="619" t="s">
        <v>97</v>
      </c>
      <c r="BN94" s="612">
        <v>0</v>
      </c>
      <c r="BO94" s="606">
        <v>0</v>
      </c>
      <c r="BP94" s="606">
        <v>0</v>
      </c>
      <c r="BQ94" s="606" t="s">
        <v>97</v>
      </c>
      <c r="BR94" s="606" t="s">
        <v>97</v>
      </c>
      <c r="BS94" s="606" t="s">
        <v>97</v>
      </c>
      <c r="BT94" s="606" t="s">
        <v>97</v>
      </c>
      <c r="BU94" s="606" t="s">
        <v>97</v>
      </c>
      <c r="BV94" s="606" t="s">
        <v>97</v>
      </c>
      <c r="BW94" s="605" t="s">
        <v>97</v>
      </c>
      <c r="BX94" s="608">
        <v>0</v>
      </c>
      <c r="BY94" s="606">
        <v>0</v>
      </c>
      <c r="BZ94" s="612">
        <v>0</v>
      </c>
      <c r="CA94" s="619" t="s">
        <v>97</v>
      </c>
      <c r="CB94" s="619" t="s">
        <v>97</v>
      </c>
      <c r="CC94" s="612">
        <v>0</v>
      </c>
      <c r="CD94" s="606">
        <v>0</v>
      </c>
      <c r="CE94" s="606">
        <v>0</v>
      </c>
      <c r="CF94" s="606" t="s">
        <v>97</v>
      </c>
      <c r="CG94" s="606" t="s">
        <v>97</v>
      </c>
      <c r="CH94" s="606" t="s">
        <v>97</v>
      </c>
      <c r="CI94" s="606" t="s">
        <v>97</v>
      </c>
      <c r="CJ94" s="606" t="s">
        <v>97</v>
      </c>
      <c r="CK94" s="605" t="s">
        <v>97</v>
      </c>
      <c r="CL94" s="607">
        <f t="shared" si="31"/>
        <v>0</v>
      </c>
      <c r="CM94" s="607">
        <f t="shared" si="32"/>
        <v>0</v>
      </c>
      <c r="CN94" s="607" t="str">
        <f>V94</f>
        <v>нд</v>
      </c>
      <c r="CO94" s="607" t="s">
        <v>97</v>
      </c>
      <c r="CP94" s="607" t="s">
        <v>97</v>
      </c>
      <c r="CQ94" s="607">
        <f t="shared" si="33"/>
        <v>0</v>
      </c>
      <c r="CR94" s="866" t="s">
        <v>97</v>
      </c>
      <c r="CS94" s="606" t="s">
        <v>97</v>
      </c>
      <c r="CT94" s="606" t="s">
        <v>97</v>
      </c>
      <c r="CU94" s="606" t="s">
        <v>97</v>
      </c>
      <c r="CV94" s="606" t="s">
        <v>97</v>
      </c>
      <c r="CW94" s="606" t="s">
        <v>97</v>
      </c>
      <c r="CX94" s="606" t="s">
        <v>97</v>
      </c>
      <c r="CY94" s="605" t="s">
        <v>97</v>
      </c>
      <c r="CZ94" s="648" t="s">
        <v>97</v>
      </c>
      <c r="DA94" s="274"/>
      <c r="DB94" s="274"/>
      <c r="DC94" s="274"/>
      <c r="DD94" s="274"/>
    </row>
    <row r="95" spans="1:240" s="628" customFormat="1">
      <c r="A95" s="646" t="s">
        <v>191</v>
      </c>
      <c r="B95" s="645" t="s">
        <v>192</v>
      </c>
      <c r="C95" s="644" t="s">
        <v>97</v>
      </c>
      <c r="D95" s="644">
        <f>SUM(D96:D101)</f>
        <v>7.229000000000001</v>
      </c>
      <c r="E95" s="585" t="s">
        <v>97</v>
      </c>
      <c r="F95" s="643">
        <f t="shared" si="20"/>
        <v>0</v>
      </c>
      <c r="G95" s="636">
        <f>G96+G97+G98+G99+G100+G101</f>
        <v>0</v>
      </c>
      <c r="H95" s="638" t="s">
        <v>97</v>
      </c>
      <c r="I95" s="638" t="s">
        <v>97</v>
      </c>
      <c r="J95" s="636">
        <v>0</v>
      </c>
      <c r="K95" s="636">
        <f t="shared" ref="K95:K101" si="34">K96</f>
        <v>0</v>
      </c>
      <c r="L95" s="642" t="s">
        <v>97</v>
      </c>
      <c r="M95" s="631" t="s">
        <v>97</v>
      </c>
      <c r="N95" s="631" t="s">
        <v>97</v>
      </c>
      <c r="O95" s="585" t="s">
        <v>97</v>
      </c>
      <c r="P95" s="585" t="s">
        <v>97</v>
      </c>
      <c r="Q95" s="631" t="s">
        <v>97</v>
      </c>
      <c r="R95" s="631" t="s">
        <v>97</v>
      </c>
      <c r="S95" s="585" t="s">
        <v>97</v>
      </c>
      <c r="T95" s="636">
        <f>T96+T97</f>
        <v>0</v>
      </c>
      <c r="U95" s="641">
        <f t="shared" ref="U95:Z95" si="35">SUM(U96:U101)</f>
        <v>1.458</v>
      </c>
      <c r="V95" s="641">
        <f t="shared" si="35"/>
        <v>0</v>
      </c>
      <c r="W95" s="641">
        <f t="shared" si="35"/>
        <v>0</v>
      </c>
      <c r="X95" s="641">
        <f t="shared" si="35"/>
        <v>0</v>
      </c>
      <c r="Y95" s="641">
        <f t="shared" si="35"/>
        <v>0</v>
      </c>
      <c r="Z95" s="640">
        <f t="shared" si="35"/>
        <v>2</v>
      </c>
      <c r="AA95" s="631" t="s">
        <v>97</v>
      </c>
      <c r="AB95" s="631" t="s">
        <v>97</v>
      </c>
      <c r="AC95" s="585" t="s">
        <v>97</v>
      </c>
      <c r="AD95" s="585" t="s">
        <v>97</v>
      </c>
      <c r="AE95" s="631" t="s">
        <v>97</v>
      </c>
      <c r="AF95" s="631" t="s">
        <v>97</v>
      </c>
      <c r="AG95" s="585" t="s">
        <v>97</v>
      </c>
      <c r="AH95" s="636">
        <f>AH96</f>
        <v>0</v>
      </c>
      <c r="AI95" s="636">
        <f>AI98+AI99</f>
        <v>3.6076000000000001</v>
      </c>
      <c r="AJ95" s="612">
        <v>0</v>
      </c>
      <c r="AK95" s="638" t="s">
        <v>97</v>
      </c>
      <c r="AL95" s="636">
        <f t="shared" ref="AL95:AM101" si="36">AL96</f>
        <v>0</v>
      </c>
      <c r="AM95" s="636">
        <f t="shared" si="36"/>
        <v>0</v>
      </c>
      <c r="AN95" s="636">
        <f>AN98+AN99</f>
        <v>2</v>
      </c>
      <c r="AO95" s="612" t="s">
        <v>97</v>
      </c>
      <c r="AP95" s="631" t="s">
        <v>97</v>
      </c>
      <c r="AQ95" s="585" t="s">
        <v>97</v>
      </c>
      <c r="AR95" s="585" t="s">
        <v>97</v>
      </c>
      <c r="AS95" s="631" t="s">
        <v>97</v>
      </c>
      <c r="AT95" s="631" t="s">
        <v>97</v>
      </c>
      <c r="AU95" s="631" t="s">
        <v>97</v>
      </c>
      <c r="AV95" s="636">
        <f t="shared" ref="AV95:AV101" si="37">AV96</f>
        <v>0</v>
      </c>
      <c r="AW95" s="636">
        <f>AW100</f>
        <v>1.25</v>
      </c>
      <c r="AX95" s="612">
        <v>0</v>
      </c>
      <c r="AY95" s="638" t="s">
        <v>97</v>
      </c>
      <c r="AZ95" s="636">
        <f t="shared" ref="AZ95:BA101" si="38">AZ96</f>
        <v>0</v>
      </c>
      <c r="BA95" s="636">
        <f t="shared" si="38"/>
        <v>0</v>
      </c>
      <c r="BB95" s="639">
        <f>BB100</f>
        <v>2</v>
      </c>
      <c r="BC95" s="631" t="s">
        <v>97</v>
      </c>
      <c r="BD95" s="631" t="s">
        <v>97</v>
      </c>
      <c r="BE95" s="631" t="s">
        <v>97</v>
      </c>
      <c r="BF95" s="631" t="s">
        <v>97</v>
      </c>
      <c r="BG95" s="631" t="s">
        <v>97</v>
      </c>
      <c r="BH95" s="631" t="s">
        <v>97</v>
      </c>
      <c r="BI95" s="631" t="s">
        <v>97</v>
      </c>
      <c r="BJ95" s="636">
        <v>0</v>
      </c>
      <c r="BK95" s="637">
        <v>0</v>
      </c>
      <c r="BL95" s="612">
        <v>0</v>
      </c>
      <c r="BM95" s="638" t="s">
        <v>97</v>
      </c>
      <c r="BN95" s="637">
        <v>0</v>
      </c>
      <c r="BO95" s="636">
        <v>0</v>
      </c>
      <c r="BP95" s="612">
        <v>0</v>
      </c>
      <c r="BQ95" s="631" t="s">
        <v>97</v>
      </c>
      <c r="BR95" s="631" t="s">
        <v>97</v>
      </c>
      <c r="BS95" s="631" t="s">
        <v>97</v>
      </c>
      <c r="BT95" s="631" t="s">
        <v>97</v>
      </c>
      <c r="BU95" s="631" t="s">
        <v>97</v>
      </c>
      <c r="BV95" s="631" t="s">
        <v>97</v>
      </c>
      <c r="BW95" s="630" t="s">
        <v>97</v>
      </c>
      <c r="BX95" s="633">
        <v>0</v>
      </c>
      <c r="BY95" s="702">
        <f t="shared" ref="BY95:CD95" si="39">BY101</f>
        <v>0.91300000000000003</v>
      </c>
      <c r="BZ95" s="702">
        <f t="shared" si="39"/>
        <v>0</v>
      </c>
      <c r="CA95" s="702">
        <f t="shared" si="39"/>
        <v>0</v>
      </c>
      <c r="CB95" s="702">
        <f t="shared" si="39"/>
        <v>0</v>
      </c>
      <c r="CC95" s="702">
        <f t="shared" si="39"/>
        <v>0</v>
      </c>
      <c r="CD95" s="702">
        <f t="shared" si="39"/>
        <v>1</v>
      </c>
      <c r="CE95" s="631" t="s">
        <v>97</v>
      </c>
      <c r="CF95" s="631" t="s">
        <v>97</v>
      </c>
      <c r="CG95" s="631" t="s">
        <v>97</v>
      </c>
      <c r="CH95" s="631" t="s">
        <v>97</v>
      </c>
      <c r="CI95" s="631" t="s">
        <v>97</v>
      </c>
      <c r="CJ95" s="631" t="s">
        <v>97</v>
      </c>
      <c r="CK95" s="630" t="s">
        <v>97</v>
      </c>
      <c r="CL95" s="632">
        <f t="shared" si="31"/>
        <v>0</v>
      </c>
      <c r="CM95" s="632">
        <f t="shared" si="32"/>
        <v>7.2286000000000001</v>
      </c>
      <c r="CN95" s="632">
        <f t="shared" ref="CN95:CN101" si="40">V95+BZ95</f>
        <v>0</v>
      </c>
      <c r="CO95" s="632" t="s">
        <v>97</v>
      </c>
      <c r="CP95" s="632">
        <f t="shared" ref="CP95:CP101" si="41">CB95++BN95+AZ95+AL95+X95</f>
        <v>0</v>
      </c>
      <c r="CQ95" s="632">
        <f t="shared" si="33"/>
        <v>0</v>
      </c>
      <c r="CR95" s="925">
        <f>Z95+AN95+BB95+BP95+CD95</f>
        <v>7</v>
      </c>
      <c r="CS95" s="631" t="s">
        <v>97</v>
      </c>
      <c r="CT95" s="631" t="s">
        <v>97</v>
      </c>
      <c r="CU95" s="631" t="s">
        <v>97</v>
      </c>
      <c r="CV95" s="631" t="s">
        <v>97</v>
      </c>
      <c r="CW95" s="631" t="s">
        <v>97</v>
      </c>
      <c r="CX95" s="631" t="s">
        <v>97</v>
      </c>
      <c r="CY95" s="630" t="s">
        <v>97</v>
      </c>
      <c r="CZ95" s="785" t="s">
        <v>97</v>
      </c>
      <c r="DA95" s="629"/>
      <c r="DB95" s="629"/>
      <c r="DC95" s="629"/>
      <c r="DD95" s="629"/>
    </row>
    <row r="96" spans="1:240" s="276" customFormat="1">
      <c r="A96" s="617" t="s">
        <v>636</v>
      </c>
      <c r="B96" s="616" t="s">
        <v>934</v>
      </c>
      <c r="C96" s="217" t="s">
        <v>1001</v>
      </c>
      <c r="D96" s="619">
        <v>0.625</v>
      </c>
      <c r="E96" s="614" t="s">
        <v>97</v>
      </c>
      <c r="F96" s="615">
        <f t="shared" si="20"/>
        <v>0</v>
      </c>
      <c r="G96" s="606">
        <v>0</v>
      </c>
      <c r="H96" s="613" t="s">
        <v>97</v>
      </c>
      <c r="I96" s="613" t="s">
        <v>97</v>
      </c>
      <c r="J96" s="611">
        <v>0</v>
      </c>
      <c r="K96" s="611">
        <f t="shared" si="34"/>
        <v>0</v>
      </c>
      <c r="L96" s="619" t="s">
        <v>97</v>
      </c>
      <c r="M96" s="606" t="s">
        <v>97</v>
      </c>
      <c r="N96" s="606" t="s">
        <v>97</v>
      </c>
      <c r="O96" s="614" t="s">
        <v>97</v>
      </c>
      <c r="P96" s="614" t="s">
        <v>97</v>
      </c>
      <c r="Q96" s="606" t="s">
        <v>97</v>
      </c>
      <c r="R96" s="606" t="s">
        <v>97</v>
      </c>
      <c r="S96" s="614" t="s">
        <v>97</v>
      </c>
      <c r="T96" s="606">
        <v>0</v>
      </c>
      <c r="U96" s="619">
        <v>0.625</v>
      </c>
      <c r="V96" s="606">
        <v>0</v>
      </c>
      <c r="W96" s="606">
        <v>0</v>
      </c>
      <c r="X96" s="606">
        <v>0</v>
      </c>
      <c r="Y96" s="606">
        <v>0</v>
      </c>
      <c r="Z96" s="627">
        <v>1</v>
      </c>
      <c r="AA96" s="606" t="s">
        <v>97</v>
      </c>
      <c r="AB96" s="606" t="s">
        <v>97</v>
      </c>
      <c r="AC96" s="614" t="s">
        <v>97</v>
      </c>
      <c r="AD96" s="614" t="s">
        <v>97</v>
      </c>
      <c r="AE96" s="606" t="s">
        <v>97</v>
      </c>
      <c r="AF96" s="606" t="s">
        <v>97</v>
      </c>
      <c r="AG96" s="614" t="s">
        <v>97</v>
      </c>
      <c r="AH96" s="606">
        <v>0</v>
      </c>
      <c r="AI96" s="612">
        <v>0</v>
      </c>
      <c r="AJ96" s="612">
        <v>0</v>
      </c>
      <c r="AK96" s="613" t="s">
        <v>97</v>
      </c>
      <c r="AL96" s="611">
        <f t="shared" si="36"/>
        <v>0</v>
      </c>
      <c r="AM96" s="611">
        <f t="shared" si="36"/>
        <v>0</v>
      </c>
      <c r="AN96" s="606">
        <v>0</v>
      </c>
      <c r="AO96" s="612" t="s">
        <v>97</v>
      </c>
      <c r="AP96" s="606" t="s">
        <v>97</v>
      </c>
      <c r="AQ96" s="614" t="s">
        <v>97</v>
      </c>
      <c r="AR96" s="614" t="s">
        <v>97</v>
      </c>
      <c r="AS96" s="606" t="s">
        <v>97</v>
      </c>
      <c r="AT96" s="606" t="s">
        <v>97</v>
      </c>
      <c r="AU96" s="606" t="s">
        <v>97</v>
      </c>
      <c r="AV96" s="611">
        <f t="shared" si="37"/>
        <v>0</v>
      </c>
      <c r="AW96" s="611">
        <v>0</v>
      </c>
      <c r="AX96" s="612">
        <v>0</v>
      </c>
      <c r="AY96" s="613" t="s">
        <v>97</v>
      </c>
      <c r="AZ96" s="611">
        <f t="shared" si="38"/>
        <v>0</v>
      </c>
      <c r="BA96" s="611">
        <f t="shared" si="38"/>
        <v>0</v>
      </c>
      <c r="BB96" s="606">
        <v>0</v>
      </c>
      <c r="BC96" s="606" t="s">
        <v>97</v>
      </c>
      <c r="BD96" s="606" t="s">
        <v>97</v>
      </c>
      <c r="BE96" s="606" t="s">
        <v>97</v>
      </c>
      <c r="BF96" s="606" t="s">
        <v>97</v>
      </c>
      <c r="BG96" s="606" t="s">
        <v>97</v>
      </c>
      <c r="BH96" s="606" t="s">
        <v>97</v>
      </c>
      <c r="BI96" s="606" t="s">
        <v>97</v>
      </c>
      <c r="BJ96" s="611">
        <v>0</v>
      </c>
      <c r="BK96" s="612">
        <v>0</v>
      </c>
      <c r="BL96" s="612">
        <v>0</v>
      </c>
      <c r="BM96" s="613" t="s">
        <v>97</v>
      </c>
      <c r="BN96" s="612">
        <v>0</v>
      </c>
      <c r="BO96" s="611">
        <v>0</v>
      </c>
      <c r="BP96" s="612">
        <v>0</v>
      </c>
      <c r="BQ96" s="606" t="s">
        <v>97</v>
      </c>
      <c r="BR96" s="606" t="s">
        <v>97</v>
      </c>
      <c r="BS96" s="606" t="s">
        <v>97</v>
      </c>
      <c r="BT96" s="606" t="s">
        <v>97</v>
      </c>
      <c r="BU96" s="606" t="s">
        <v>97</v>
      </c>
      <c r="BV96" s="606" t="s">
        <v>97</v>
      </c>
      <c r="BW96" s="605" t="s">
        <v>97</v>
      </c>
      <c r="BX96" s="608">
        <v>0</v>
      </c>
      <c r="BY96" s="607">
        <v>0</v>
      </c>
      <c r="BZ96" s="607">
        <v>0</v>
      </c>
      <c r="CA96" s="607">
        <v>0</v>
      </c>
      <c r="CB96" s="607">
        <v>0</v>
      </c>
      <c r="CC96" s="607">
        <v>0</v>
      </c>
      <c r="CD96" s="607">
        <v>0</v>
      </c>
      <c r="CE96" s="606" t="s">
        <v>97</v>
      </c>
      <c r="CF96" s="606" t="s">
        <v>97</v>
      </c>
      <c r="CG96" s="606" t="s">
        <v>97</v>
      </c>
      <c r="CH96" s="606" t="s">
        <v>97</v>
      </c>
      <c r="CI96" s="606" t="s">
        <v>97</v>
      </c>
      <c r="CJ96" s="606" t="s">
        <v>97</v>
      </c>
      <c r="CK96" s="605" t="s">
        <v>97</v>
      </c>
      <c r="CL96" s="607">
        <f t="shared" si="31"/>
        <v>0</v>
      </c>
      <c r="CM96" s="607">
        <f t="shared" si="32"/>
        <v>0.625</v>
      </c>
      <c r="CN96" s="607">
        <f t="shared" si="40"/>
        <v>0</v>
      </c>
      <c r="CO96" s="607" t="s">
        <v>97</v>
      </c>
      <c r="CP96" s="607">
        <f t="shared" si="41"/>
        <v>0</v>
      </c>
      <c r="CQ96" s="607">
        <f t="shared" si="33"/>
        <v>0</v>
      </c>
      <c r="CR96" s="867">
        <f t="shared" ref="CR96:CR101" si="42">Z96+AN96+BB96+BP96+CD96</f>
        <v>1</v>
      </c>
      <c r="CS96" s="606" t="s">
        <v>97</v>
      </c>
      <c r="CT96" s="606" t="s">
        <v>97</v>
      </c>
      <c r="CU96" s="606" t="s">
        <v>97</v>
      </c>
      <c r="CV96" s="606" t="s">
        <v>97</v>
      </c>
      <c r="CW96" s="606" t="s">
        <v>97</v>
      </c>
      <c r="CX96" s="606" t="s">
        <v>97</v>
      </c>
      <c r="CY96" s="605" t="s">
        <v>97</v>
      </c>
      <c r="CZ96" s="648" t="s">
        <v>97</v>
      </c>
      <c r="DA96" s="274"/>
      <c r="DB96" s="274"/>
      <c r="DC96" s="274"/>
      <c r="DD96" s="274"/>
    </row>
    <row r="97" spans="1:134" s="276" customFormat="1">
      <c r="A97" s="620" t="s">
        <v>637</v>
      </c>
      <c r="B97" s="626" t="s">
        <v>877</v>
      </c>
      <c r="C97" s="217" t="s">
        <v>1002</v>
      </c>
      <c r="D97" s="624">
        <v>0.83299999999999996</v>
      </c>
      <c r="E97" s="614" t="s">
        <v>97</v>
      </c>
      <c r="F97" s="615">
        <f t="shared" si="20"/>
        <v>0</v>
      </c>
      <c r="G97" s="621">
        <v>0</v>
      </c>
      <c r="H97" s="613" t="s">
        <v>97</v>
      </c>
      <c r="I97" s="613" t="s">
        <v>97</v>
      </c>
      <c r="J97" s="611">
        <v>0</v>
      </c>
      <c r="K97" s="611">
        <f t="shared" si="34"/>
        <v>0</v>
      </c>
      <c r="L97" s="619" t="s">
        <v>97</v>
      </c>
      <c r="M97" s="606" t="s">
        <v>97</v>
      </c>
      <c r="N97" s="606" t="s">
        <v>97</v>
      </c>
      <c r="O97" s="614" t="s">
        <v>97</v>
      </c>
      <c r="P97" s="614" t="s">
        <v>97</v>
      </c>
      <c r="Q97" s="606" t="s">
        <v>97</v>
      </c>
      <c r="R97" s="606" t="s">
        <v>97</v>
      </c>
      <c r="S97" s="614" t="s">
        <v>97</v>
      </c>
      <c r="T97" s="621">
        <v>0</v>
      </c>
      <c r="U97" s="624">
        <v>0.83299999999999996</v>
      </c>
      <c r="V97" s="621">
        <v>0</v>
      </c>
      <c r="W97" s="621">
        <v>0</v>
      </c>
      <c r="X97" s="621">
        <v>0</v>
      </c>
      <c r="Y97" s="621">
        <v>0</v>
      </c>
      <c r="Z97" s="623">
        <v>1</v>
      </c>
      <c r="AA97" s="606" t="s">
        <v>97</v>
      </c>
      <c r="AB97" s="606" t="s">
        <v>97</v>
      </c>
      <c r="AC97" s="614" t="s">
        <v>97</v>
      </c>
      <c r="AD97" s="614" t="s">
        <v>97</v>
      </c>
      <c r="AE97" s="606" t="s">
        <v>97</v>
      </c>
      <c r="AF97" s="606" t="s">
        <v>97</v>
      </c>
      <c r="AG97" s="614" t="s">
        <v>97</v>
      </c>
      <c r="AH97" s="621">
        <v>0</v>
      </c>
      <c r="AI97" s="622">
        <v>0</v>
      </c>
      <c r="AJ97" s="612">
        <v>0</v>
      </c>
      <c r="AK97" s="613" t="s">
        <v>97</v>
      </c>
      <c r="AL97" s="611">
        <f t="shared" si="36"/>
        <v>0</v>
      </c>
      <c r="AM97" s="611">
        <f t="shared" si="36"/>
        <v>0</v>
      </c>
      <c r="AN97" s="621">
        <v>0</v>
      </c>
      <c r="AO97" s="612" t="s">
        <v>97</v>
      </c>
      <c r="AP97" s="606" t="s">
        <v>97</v>
      </c>
      <c r="AQ97" s="614" t="s">
        <v>97</v>
      </c>
      <c r="AR97" s="614" t="s">
        <v>97</v>
      </c>
      <c r="AS97" s="606" t="s">
        <v>97</v>
      </c>
      <c r="AT97" s="606" t="s">
        <v>97</v>
      </c>
      <c r="AU97" s="606" t="s">
        <v>97</v>
      </c>
      <c r="AV97" s="611">
        <f t="shared" si="37"/>
        <v>0</v>
      </c>
      <c r="AW97" s="611">
        <v>0</v>
      </c>
      <c r="AX97" s="612">
        <v>0</v>
      </c>
      <c r="AY97" s="613" t="s">
        <v>97</v>
      </c>
      <c r="AZ97" s="611">
        <f t="shared" si="38"/>
        <v>0</v>
      </c>
      <c r="BA97" s="611">
        <f t="shared" si="38"/>
        <v>0</v>
      </c>
      <c r="BB97" s="621">
        <v>0</v>
      </c>
      <c r="BC97" s="606" t="s">
        <v>97</v>
      </c>
      <c r="BD97" s="606" t="s">
        <v>97</v>
      </c>
      <c r="BE97" s="606" t="s">
        <v>97</v>
      </c>
      <c r="BF97" s="606" t="s">
        <v>97</v>
      </c>
      <c r="BG97" s="606" t="s">
        <v>97</v>
      </c>
      <c r="BH97" s="606" t="s">
        <v>97</v>
      </c>
      <c r="BI97" s="606" t="s">
        <v>97</v>
      </c>
      <c r="BJ97" s="611">
        <v>0</v>
      </c>
      <c r="BK97" s="612">
        <v>0</v>
      </c>
      <c r="BL97" s="612">
        <v>0</v>
      </c>
      <c r="BM97" s="613" t="s">
        <v>97</v>
      </c>
      <c r="BN97" s="612">
        <v>0</v>
      </c>
      <c r="BO97" s="611">
        <v>0</v>
      </c>
      <c r="BP97" s="612">
        <v>0</v>
      </c>
      <c r="BQ97" s="606" t="s">
        <v>97</v>
      </c>
      <c r="BR97" s="606" t="s">
        <v>97</v>
      </c>
      <c r="BS97" s="606" t="s">
        <v>97</v>
      </c>
      <c r="BT97" s="606" t="s">
        <v>97</v>
      </c>
      <c r="BU97" s="606" t="s">
        <v>97</v>
      </c>
      <c r="BV97" s="606" t="s">
        <v>97</v>
      </c>
      <c r="BW97" s="605" t="s">
        <v>97</v>
      </c>
      <c r="BX97" s="608">
        <v>0</v>
      </c>
      <c r="BY97" s="607">
        <v>0</v>
      </c>
      <c r="BZ97" s="607">
        <v>0</v>
      </c>
      <c r="CA97" s="607">
        <v>0</v>
      </c>
      <c r="CB97" s="607">
        <v>0</v>
      </c>
      <c r="CC97" s="607">
        <v>0</v>
      </c>
      <c r="CD97" s="607">
        <v>0</v>
      </c>
      <c r="CE97" s="606" t="s">
        <v>97</v>
      </c>
      <c r="CF97" s="606" t="s">
        <v>97</v>
      </c>
      <c r="CG97" s="606" t="s">
        <v>97</v>
      </c>
      <c r="CH97" s="606" t="s">
        <v>97</v>
      </c>
      <c r="CI97" s="606" t="s">
        <v>97</v>
      </c>
      <c r="CJ97" s="606" t="s">
        <v>97</v>
      </c>
      <c r="CK97" s="605" t="s">
        <v>97</v>
      </c>
      <c r="CL97" s="607">
        <f t="shared" si="31"/>
        <v>0</v>
      </c>
      <c r="CM97" s="607">
        <f t="shared" si="32"/>
        <v>0.83299999999999996</v>
      </c>
      <c r="CN97" s="607">
        <f t="shared" si="40"/>
        <v>0</v>
      </c>
      <c r="CO97" s="607" t="s">
        <v>97</v>
      </c>
      <c r="CP97" s="607">
        <f t="shared" si="41"/>
        <v>0</v>
      </c>
      <c r="CQ97" s="607">
        <f t="shared" si="33"/>
        <v>0</v>
      </c>
      <c r="CR97" s="867">
        <f t="shared" si="42"/>
        <v>1</v>
      </c>
      <c r="CS97" s="606" t="s">
        <v>97</v>
      </c>
      <c r="CT97" s="606" t="s">
        <v>97</v>
      </c>
      <c r="CU97" s="606" t="s">
        <v>97</v>
      </c>
      <c r="CV97" s="606" t="s">
        <v>97</v>
      </c>
      <c r="CW97" s="606" t="s">
        <v>97</v>
      </c>
      <c r="CX97" s="606" t="s">
        <v>97</v>
      </c>
      <c r="CY97" s="605" t="s">
        <v>97</v>
      </c>
      <c r="CZ97" s="648" t="s">
        <v>97</v>
      </c>
      <c r="DA97" s="274"/>
      <c r="DB97" s="274"/>
      <c r="DC97" s="274"/>
      <c r="DD97" s="274"/>
    </row>
    <row r="98" spans="1:134" s="600" customFormat="1">
      <c r="A98" s="620" t="s">
        <v>873</v>
      </c>
      <c r="B98" s="616" t="s">
        <v>934</v>
      </c>
      <c r="C98" s="217" t="s">
        <v>1007</v>
      </c>
      <c r="D98" s="609">
        <v>0.625</v>
      </c>
      <c r="E98" s="614" t="s">
        <v>97</v>
      </c>
      <c r="F98" s="615">
        <f t="shared" si="20"/>
        <v>0</v>
      </c>
      <c r="G98" s="608">
        <v>0</v>
      </c>
      <c r="H98" s="613" t="s">
        <v>97</v>
      </c>
      <c r="I98" s="613" t="s">
        <v>97</v>
      </c>
      <c r="J98" s="611">
        <v>0</v>
      </c>
      <c r="K98" s="611">
        <f t="shared" si="34"/>
        <v>0</v>
      </c>
      <c r="L98" s="619" t="s">
        <v>97</v>
      </c>
      <c r="M98" s="606" t="s">
        <v>97</v>
      </c>
      <c r="N98" s="606" t="s">
        <v>97</v>
      </c>
      <c r="O98" s="614" t="s">
        <v>97</v>
      </c>
      <c r="P98" s="614" t="s">
        <v>97</v>
      </c>
      <c r="Q98" s="606" t="s">
        <v>97</v>
      </c>
      <c r="R98" s="606" t="s">
        <v>97</v>
      </c>
      <c r="S98" s="614" t="s">
        <v>97</v>
      </c>
      <c r="T98" s="608">
        <v>0</v>
      </c>
      <c r="U98" s="608">
        <v>0</v>
      </c>
      <c r="V98" s="608">
        <v>0</v>
      </c>
      <c r="W98" s="608">
        <v>0</v>
      </c>
      <c r="X98" s="608">
        <v>0</v>
      </c>
      <c r="Y98" s="608">
        <v>0</v>
      </c>
      <c r="Z98" s="608">
        <v>0</v>
      </c>
      <c r="AA98" s="606" t="s">
        <v>97</v>
      </c>
      <c r="AB98" s="606" t="s">
        <v>97</v>
      </c>
      <c r="AC98" s="614" t="s">
        <v>97</v>
      </c>
      <c r="AD98" s="614" t="s">
        <v>97</v>
      </c>
      <c r="AE98" s="606" t="s">
        <v>97</v>
      </c>
      <c r="AF98" s="606" t="s">
        <v>97</v>
      </c>
      <c r="AG98" s="614" t="s">
        <v>97</v>
      </c>
      <c r="AH98" s="608">
        <v>0</v>
      </c>
      <c r="AI98" s="609">
        <v>0.625</v>
      </c>
      <c r="AJ98" s="612">
        <v>0</v>
      </c>
      <c r="AK98" s="613" t="s">
        <v>97</v>
      </c>
      <c r="AL98" s="611">
        <f t="shared" si="36"/>
        <v>0</v>
      </c>
      <c r="AM98" s="611">
        <f t="shared" si="36"/>
        <v>0</v>
      </c>
      <c r="AN98" s="609">
        <v>1</v>
      </c>
      <c r="AO98" s="612" t="s">
        <v>97</v>
      </c>
      <c r="AP98" s="606" t="s">
        <v>97</v>
      </c>
      <c r="AQ98" s="614" t="s">
        <v>97</v>
      </c>
      <c r="AR98" s="614" t="s">
        <v>97</v>
      </c>
      <c r="AS98" s="606" t="s">
        <v>97</v>
      </c>
      <c r="AT98" s="606" t="s">
        <v>97</v>
      </c>
      <c r="AU98" s="606" t="s">
        <v>97</v>
      </c>
      <c r="AV98" s="611">
        <f t="shared" si="37"/>
        <v>0</v>
      </c>
      <c r="AW98" s="611">
        <v>0</v>
      </c>
      <c r="AX98" s="612">
        <v>0</v>
      </c>
      <c r="AY98" s="613" t="s">
        <v>97</v>
      </c>
      <c r="AZ98" s="611">
        <f t="shared" si="38"/>
        <v>0</v>
      </c>
      <c r="BA98" s="611">
        <f t="shared" si="38"/>
        <v>0</v>
      </c>
      <c r="BB98" s="608">
        <v>0</v>
      </c>
      <c r="BC98" s="606" t="s">
        <v>97</v>
      </c>
      <c r="BD98" s="606" t="s">
        <v>97</v>
      </c>
      <c r="BE98" s="606" t="s">
        <v>97</v>
      </c>
      <c r="BF98" s="606" t="s">
        <v>97</v>
      </c>
      <c r="BG98" s="606" t="s">
        <v>97</v>
      </c>
      <c r="BH98" s="606" t="s">
        <v>97</v>
      </c>
      <c r="BI98" s="606" t="s">
        <v>97</v>
      </c>
      <c r="BJ98" s="611">
        <v>0</v>
      </c>
      <c r="BK98" s="612">
        <v>0</v>
      </c>
      <c r="BL98" s="612">
        <v>0</v>
      </c>
      <c r="BM98" s="613" t="s">
        <v>97</v>
      </c>
      <c r="BN98" s="612">
        <v>0</v>
      </c>
      <c r="BO98" s="611">
        <v>0</v>
      </c>
      <c r="BP98" s="612">
        <v>0</v>
      </c>
      <c r="BQ98" s="606" t="s">
        <v>97</v>
      </c>
      <c r="BR98" s="606" t="s">
        <v>97</v>
      </c>
      <c r="BS98" s="606" t="s">
        <v>97</v>
      </c>
      <c r="BT98" s="606" t="s">
        <v>97</v>
      </c>
      <c r="BU98" s="606" t="s">
        <v>97</v>
      </c>
      <c r="BV98" s="606" t="s">
        <v>97</v>
      </c>
      <c r="BW98" s="605" t="s">
        <v>97</v>
      </c>
      <c r="BX98" s="608">
        <v>0</v>
      </c>
      <c r="BY98" s="607">
        <v>0</v>
      </c>
      <c r="BZ98" s="607">
        <v>0</v>
      </c>
      <c r="CA98" s="607">
        <v>0</v>
      </c>
      <c r="CB98" s="607">
        <v>0</v>
      </c>
      <c r="CC98" s="607">
        <v>0</v>
      </c>
      <c r="CD98" s="607">
        <v>0</v>
      </c>
      <c r="CE98" s="606" t="s">
        <v>97</v>
      </c>
      <c r="CF98" s="606" t="s">
        <v>97</v>
      </c>
      <c r="CG98" s="606" t="s">
        <v>97</v>
      </c>
      <c r="CH98" s="606" t="s">
        <v>97</v>
      </c>
      <c r="CI98" s="606" t="s">
        <v>97</v>
      </c>
      <c r="CJ98" s="606" t="s">
        <v>97</v>
      </c>
      <c r="CK98" s="605" t="s">
        <v>97</v>
      </c>
      <c r="CL98" s="607">
        <f t="shared" si="31"/>
        <v>0</v>
      </c>
      <c r="CM98" s="607">
        <f t="shared" si="32"/>
        <v>0.625</v>
      </c>
      <c r="CN98" s="607">
        <f t="shared" si="40"/>
        <v>0</v>
      </c>
      <c r="CO98" s="607" t="s">
        <v>97</v>
      </c>
      <c r="CP98" s="607">
        <f t="shared" si="41"/>
        <v>0</v>
      </c>
      <c r="CQ98" s="607">
        <f t="shared" si="33"/>
        <v>0</v>
      </c>
      <c r="CR98" s="867">
        <f t="shared" si="42"/>
        <v>1</v>
      </c>
      <c r="CS98" s="606" t="s">
        <v>97</v>
      </c>
      <c r="CT98" s="606" t="s">
        <v>97</v>
      </c>
      <c r="CU98" s="606" t="s">
        <v>97</v>
      </c>
      <c r="CV98" s="606" t="s">
        <v>97</v>
      </c>
      <c r="CW98" s="606" t="s">
        <v>97</v>
      </c>
      <c r="CX98" s="606" t="s">
        <v>97</v>
      </c>
      <c r="CY98" s="605" t="s">
        <v>97</v>
      </c>
      <c r="CZ98" s="648" t="s">
        <v>97</v>
      </c>
    </row>
    <row r="99" spans="1:134" s="600" customFormat="1">
      <c r="A99" s="617" t="s">
        <v>874</v>
      </c>
      <c r="B99" s="616" t="s">
        <v>937</v>
      </c>
      <c r="C99" s="217" t="s">
        <v>1008</v>
      </c>
      <c r="D99" s="609">
        <v>2.9830000000000001</v>
      </c>
      <c r="E99" s="614" t="s">
        <v>97</v>
      </c>
      <c r="F99" s="615">
        <f t="shared" si="20"/>
        <v>0</v>
      </c>
      <c r="G99" s="608">
        <v>0</v>
      </c>
      <c r="H99" s="613" t="s">
        <v>97</v>
      </c>
      <c r="I99" s="613" t="s">
        <v>97</v>
      </c>
      <c r="J99" s="611">
        <v>0</v>
      </c>
      <c r="K99" s="611">
        <f t="shared" si="34"/>
        <v>0</v>
      </c>
      <c r="L99" s="619" t="s">
        <v>97</v>
      </c>
      <c r="M99" s="606" t="s">
        <v>97</v>
      </c>
      <c r="N99" s="606" t="s">
        <v>97</v>
      </c>
      <c r="O99" s="614" t="s">
        <v>97</v>
      </c>
      <c r="P99" s="614" t="s">
        <v>97</v>
      </c>
      <c r="Q99" s="606" t="s">
        <v>97</v>
      </c>
      <c r="R99" s="606" t="s">
        <v>97</v>
      </c>
      <c r="S99" s="614" t="s">
        <v>97</v>
      </c>
      <c r="T99" s="608">
        <v>0</v>
      </c>
      <c r="U99" s="608">
        <v>0</v>
      </c>
      <c r="V99" s="608">
        <v>0</v>
      </c>
      <c r="W99" s="608">
        <v>0</v>
      </c>
      <c r="X99" s="608">
        <v>0</v>
      </c>
      <c r="Y99" s="608">
        <v>0</v>
      </c>
      <c r="Z99" s="608">
        <v>0</v>
      </c>
      <c r="AA99" s="606" t="s">
        <v>97</v>
      </c>
      <c r="AB99" s="606" t="s">
        <v>97</v>
      </c>
      <c r="AC99" s="614" t="s">
        <v>97</v>
      </c>
      <c r="AD99" s="614" t="s">
        <v>97</v>
      </c>
      <c r="AE99" s="606" t="s">
        <v>97</v>
      </c>
      <c r="AF99" s="606" t="s">
        <v>97</v>
      </c>
      <c r="AG99" s="614" t="s">
        <v>97</v>
      </c>
      <c r="AH99" s="608">
        <v>0</v>
      </c>
      <c r="AI99" s="608">
        <v>2.9826000000000001</v>
      </c>
      <c r="AJ99" s="612">
        <v>0</v>
      </c>
      <c r="AK99" s="613" t="s">
        <v>97</v>
      </c>
      <c r="AL99" s="611">
        <f t="shared" si="36"/>
        <v>0</v>
      </c>
      <c r="AM99" s="611">
        <f t="shared" si="36"/>
        <v>0</v>
      </c>
      <c r="AN99" s="609">
        <v>1</v>
      </c>
      <c r="AO99" s="612" t="s">
        <v>97</v>
      </c>
      <c r="AP99" s="606" t="s">
        <v>97</v>
      </c>
      <c r="AQ99" s="614" t="s">
        <v>97</v>
      </c>
      <c r="AR99" s="614" t="s">
        <v>97</v>
      </c>
      <c r="AS99" s="606" t="s">
        <v>97</v>
      </c>
      <c r="AT99" s="606" t="s">
        <v>97</v>
      </c>
      <c r="AU99" s="606" t="s">
        <v>97</v>
      </c>
      <c r="AV99" s="611">
        <f t="shared" si="37"/>
        <v>0</v>
      </c>
      <c r="AW99" s="611">
        <v>0</v>
      </c>
      <c r="AX99" s="612">
        <v>0</v>
      </c>
      <c r="AY99" s="613" t="s">
        <v>97</v>
      </c>
      <c r="AZ99" s="611">
        <f t="shared" si="38"/>
        <v>0</v>
      </c>
      <c r="BA99" s="611">
        <f t="shared" si="38"/>
        <v>0</v>
      </c>
      <c r="BB99" s="608">
        <v>0</v>
      </c>
      <c r="BC99" s="606" t="s">
        <v>97</v>
      </c>
      <c r="BD99" s="606" t="s">
        <v>97</v>
      </c>
      <c r="BE99" s="606" t="s">
        <v>97</v>
      </c>
      <c r="BF99" s="606" t="s">
        <v>97</v>
      </c>
      <c r="BG99" s="606" t="s">
        <v>97</v>
      </c>
      <c r="BH99" s="606" t="s">
        <v>97</v>
      </c>
      <c r="BI99" s="606" t="s">
        <v>97</v>
      </c>
      <c r="BJ99" s="611">
        <v>0</v>
      </c>
      <c r="BK99" s="612">
        <v>0</v>
      </c>
      <c r="BL99" s="612">
        <v>0</v>
      </c>
      <c r="BM99" s="613" t="s">
        <v>97</v>
      </c>
      <c r="BN99" s="612">
        <v>0</v>
      </c>
      <c r="BO99" s="611">
        <v>0</v>
      </c>
      <c r="BP99" s="612">
        <v>0</v>
      </c>
      <c r="BQ99" s="606" t="s">
        <v>97</v>
      </c>
      <c r="BR99" s="606" t="s">
        <v>97</v>
      </c>
      <c r="BS99" s="606" t="s">
        <v>97</v>
      </c>
      <c r="BT99" s="606" t="s">
        <v>97</v>
      </c>
      <c r="BU99" s="606" t="s">
        <v>97</v>
      </c>
      <c r="BV99" s="606" t="s">
        <v>97</v>
      </c>
      <c r="BW99" s="605" t="s">
        <v>97</v>
      </c>
      <c r="BX99" s="608">
        <v>0</v>
      </c>
      <c r="BY99" s="607">
        <v>0</v>
      </c>
      <c r="BZ99" s="607">
        <v>0</v>
      </c>
      <c r="CA99" s="607">
        <v>0</v>
      </c>
      <c r="CB99" s="607">
        <v>0</v>
      </c>
      <c r="CC99" s="607">
        <v>0</v>
      </c>
      <c r="CD99" s="607">
        <v>0</v>
      </c>
      <c r="CE99" s="606" t="s">
        <v>97</v>
      </c>
      <c r="CF99" s="606" t="s">
        <v>97</v>
      </c>
      <c r="CG99" s="606" t="s">
        <v>97</v>
      </c>
      <c r="CH99" s="606" t="s">
        <v>97</v>
      </c>
      <c r="CI99" s="606" t="s">
        <v>97</v>
      </c>
      <c r="CJ99" s="606" t="s">
        <v>97</v>
      </c>
      <c r="CK99" s="605" t="s">
        <v>97</v>
      </c>
      <c r="CL99" s="607">
        <f t="shared" si="31"/>
        <v>0</v>
      </c>
      <c r="CM99" s="607">
        <f t="shared" si="32"/>
        <v>2.9826000000000001</v>
      </c>
      <c r="CN99" s="607">
        <f t="shared" si="40"/>
        <v>0</v>
      </c>
      <c r="CO99" s="607" t="s">
        <v>97</v>
      </c>
      <c r="CP99" s="607">
        <f t="shared" si="41"/>
        <v>0</v>
      </c>
      <c r="CQ99" s="607">
        <f t="shared" si="33"/>
        <v>0</v>
      </c>
      <c r="CR99" s="867">
        <f t="shared" si="42"/>
        <v>1</v>
      </c>
      <c r="CS99" s="606" t="s">
        <v>97</v>
      </c>
      <c r="CT99" s="606" t="s">
        <v>97</v>
      </c>
      <c r="CU99" s="606" t="s">
        <v>97</v>
      </c>
      <c r="CV99" s="606" t="s">
        <v>97</v>
      </c>
      <c r="CW99" s="606" t="s">
        <v>97</v>
      </c>
      <c r="CX99" s="606" t="s">
        <v>97</v>
      </c>
      <c r="CY99" s="605" t="s">
        <v>97</v>
      </c>
      <c r="CZ99" s="648" t="s">
        <v>97</v>
      </c>
    </row>
    <row r="100" spans="1:134" s="600" customFormat="1">
      <c r="A100" s="617" t="s">
        <v>878</v>
      </c>
      <c r="B100" s="616" t="s">
        <v>934</v>
      </c>
      <c r="C100" s="217" t="s">
        <v>1013</v>
      </c>
      <c r="D100" s="608">
        <v>1.25</v>
      </c>
      <c r="E100" s="614" t="s">
        <v>97</v>
      </c>
      <c r="F100" s="615">
        <f t="shared" si="20"/>
        <v>0</v>
      </c>
      <c r="G100" s="608">
        <v>0</v>
      </c>
      <c r="H100" s="613" t="s">
        <v>97</v>
      </c>
      <c r="I100" s="613" t="s">
        <v>97</v>
      </c>
      <c r="J100" s="611">
        <v>0</v>
      </c>
      <c r="K100" s="611">
        <f t="shared" si="34"/>
        <v>0</v>
      </c>
      <c r="L100" s="619" t="s">
        <v>97</v>
      </c>
      <c r="M100" s="606" t="s">
        <v>97</v>
      </c>
      <c r="N100" s="606" t="s">
        <v>97</v>
      </c>
      <c r="O100" s="614" t="s">
        <v>97</v>
      </c>
      <c r="P100" s="614" t="s">
        <v>97</v>
      </c>
      <c r="Q100" s="606" t="s">
        <v>97</v>
      </c>
      <c r="R100" s="606" t="s">
        <v>97</v>
      </c>
      <c r="S100" s="614" t="s">
        <v>97</v>
      </c>
      <c r="T100" s="608">
        <v>0</v>
      </c>
      <c r="U100" s="608">
        <v>0</v>
      </c>
      <c r="V100" s="608">
        <v>0</v>
      </c>
      <c r="W100" s="608">
        <v>0</v>
      </c>
      <c r="X100" s="608">
        <v>0</v>
      </c>
      <c r="Y100" s="608">
        <v>0</v>
      </c>
      <c r="Z100" s="608">
        <v>0</v>
      </c>
      <c r="AA100" s="606" t="s">
        <v>97</v>
      </c>
      <c r="AB100" s="606" t="s">
        <v>97</v>
      </c>
      <c r="AC100" s="614" t="s">
        <v>97</v>
      </c>
      <c r="AD100" s="614" t="s">
        <v>97</v>
      </c>
      <c r="AE100" s="606" t="s">
        <v>97</v>
      </c>
      <c r="AF100" s="606" t="s">
        <v>97</v>
      </c>
      <c r="AG100" s="614" t="s">
        <v>97</v>
      </c>
      <c r="AH100" s="608">
        <v>0</v>
      </c>
      <c r="AI100" s="608">
        <v>0</v>
      </c>
      <c r="AJ100" s="612">
        <v>0</v>
      </c>
      <c r="AK100" s="613" t="s">
        <v>97</v>
      </c>
      <c r="AL100" s="611">
        <f t="shared" si="36"/>
        <v>0</v>
      </c>
      <c r="AM100" s="611">
        <f t="shared" si="36"/>
        <v>0</v>
      </c>
      <c r="AN100" s="608">
        <v>0</v>
      </c>
      <c r="AO100" s="612" t="s">
        <v>97</v>
      </c>
      <c r="AP100" s="606" t="s">
        <v>97</v>
      </c>
      <c r="AQ100" s="614" t="s">
        <v>97</v>
      </c>
      <c r="AR100" s="614" t="s">
        <v>97</v>
      </c>
      <c r="AS100" s="606" t="s">
        <v>97</v>
      </c>
      <c r="AT100" s="606" t="s">
        <v>97</v>
      </c>
      <c r="AU100" s="606" t="s">
        <v>97</v>
      </c>
      <c r="AV100" s="611">
        <f t="shared" si="37"/>
        <v>0</v>
      </c>
      <c r="AW100" s="611">
        <v>1.25</v>
      </c>
      <c r="AX100" s="612">
        <v>0</v>
      </c>
      <c r="AY100" s="613" t="s">
        <v>97</v>
      </c>
      <c r="AZ100" s="611">
        <f t="shared" si="38"/>
        <v>0</v>
      </c>
      <c r="BA100" s="611">
        <f t="shared" si="38"/>
        <v>0</v>
      </c>
      <c r="BB100" s="618">
        <v>2</v>
      </c>
      <c r="BC100" s="606" t="s">
        <v>97</v>
      </c>
      <c r="BD100" s="606" t="s">
        <v>97</v>
      </c>
      <c r="BE100" s="606" t="s">
        <v>97</v>
      </c>
      <c r="BF100" s="606" t="s">
        <v>97</v>
      </c>
      <c r="BG100" s="606" t="s">
        <v>97</v>
      </c>
      <c r="BH100" s="606" t="s">
        <v>97</v>
      </c>
      <c r="BI100" s="606" t="s">
        <v>97</v>
      </c>
      <c r="BJ100" s="611">
        <v>0</v>
      </c>
      <c r="BK100" s="612">
        <v>0</v>
      </c>
      <c r="BL100" s="612">
        <v>0</v>
      </c>
      <c r="BM100" s="613" t="s">
        <v>97</v>
      </c>
      <c r="BN100" s="612">
        <v>0</v>
      </c>
      <c r="BO100" s="611">
        <v>0</v>
      </c>
      <c r="BP100" s="612">
        <v>0</v>
      </c>
      <c r="BQ100" s="606" t="s">
        <v>97</v>
      </c>
      <c r="BR100" s="606" t="s">
        <v>97</v>
      </c>
      <c r="BS100" s="606" t="s">
        <v>97</v>
      </c>
      <c r="BT100" s="606" t="s">
        <v>97</v>
      </c>
      <c r="BU100" s="606" t="s">
        <v>97</v>
      </c>
      <c r="BV100" s="606" t="s">
        <v>97</v>
      </c>
      <c r="BW100" s="605" t="s">
        <v>97</v>
      </c>
      <c r="BX100" s="608">
        <v>0</v>
      </c>
      <c r="BY100" s="607">
        <v>0</v>
      </c>
      <c r="BZ100" s="607">
        <v>0</v>
      </c>
      <c r="CA100" s="607">
        <v>0</v>
      </c>
      <c r="CB100" s="607">
        <v>0</v>
      </c>
      <c r="CC100" s="607">
        <v>0</v>
      </c>
      <c r="CD100" s="607">
        <v>0</v>
      </c>
      <c r="CE100" s="606" t="s">
        <v>97</v>
      </c>
      <c r="CF100" s="606" t="s">
        <v>97</v>
      </c>
      <c r="CG100" s="606" t="s">
        <v>97</v>
      </c>
      <c r="CH100" s="606" t="s">
        <v>97</v>
      </c>
      <c r="CI100" s="606" t="s">
        <v>97</v>
      </c>
      <c r="CJ100" s="606" t="s">
        <v>97</v>
      </c>
      <c r="CK100" s="605" t="s">
        <v>97</v>
      </c>
      <c r="CL100" s="607">
        <f t="shared" si="31"/>
        <v>0</v>
      </c>
      <c r="CM100" s="607">
        <f t="shared" si="32"/>
        <v>1.25</v>
      </c>
      <c r="CN100" s="607">
        <f t="shared" si="40"/>
        <v>0</v>
      </c>
      <c r="CO100" s="607" t="s">
        <v>97</v>
      </c>
      <c r="CP100" s="607">
        <f t="shared" si="41"/>
        <v>0</v>
      </c>
      <c r="CQ100" s="607">
        <f t="shared" si="33"/>
        <v>0</v>
      </c>
      <c r="CR100" s="867">
        <f t="shared" si="42"/>
        <v>2</v>
      </c>
      <c r="CS100" s="606" t="s">
        <v>97</v>
      </c>
      <c r="CT100" s="606" t="s">
        <v>97</v>
      </c>
      <c r="CU100" s="606" t="s">
        <v>97</v>
      </c>
      <c r="CV100" s="606" t="s">
        <v>97</v>
      </c>
      <c r="CW100" s="606" t="s">
        <v>97</v>
      </c>
      <c r="CX100" s="606" t="s">
        <v>97</v>
      </c>
      <c r="CY100" s="605" t="s">
        <v>97</v>
      </c>
      <c r="CZ100" s="648" t="s">
        <v>97</v>
      </c>
    </row>
    <row r="101" spans="1:134" s="600" customFormat="1">
      <c r="A101" s="617" t="s">
        <v>879</v>
      </c>
      <c r="B101" s="616" t="s">
        <v>935</v>
      </c>
      <c r="C101" s="217" t="s">
        <v>1024</v>
      </c>
      <c r="D101" s="609">
        <v>0.91300000000000003</v>
      </c>
      <c r="E101" s="614" t="s">
        <v>97</v>
      </c>
      <c r="F101" s="615">
        <f t="shared" si="20"/>
        <v>0</v>
      </c>
      <c r="G101" s="608">
        <v>0</v>
      </c>
      <c r="H101" s="613" t="s">
        <v>97</v>
      </c>
      <c r="I101" s="613" t="s">
        <v>97</v>
      </c>
      <c r="J101" s="611">
        <v>0</v>
      </c>
      <c r="K101" s="611">
        <f t="shared" si="34"/>
        <v>0</v>
      </c>
      <c r="L101" s="613" t="s">
        <v>97</v>
      </c>
      <c r="M101" s="606" t="s">
        <v>97</v>
      </c>
      <c r="N101" s="606" t="s">
        <v>97</v>
      </c>
      <c r="O101" s="614" t="s">
        <v>97</v>
      </c>
      <c r="P101" s="614" t="s">
        <v>97</v>
      </c>
      <c r="Q101" s="606" t="s">
        <v>97</v>
      </c>
      <c r="R101" s="606" t="s">
        <v>97</v>
      </c>
      <c r="S101" s="614" t="s">
        <v>97</v>
      </c>
      <c r="T101" s="608">
        <v>0</v>
      </c>
      <c r="U101" s="608">
        <v>0</v>
      </c>
      <c r="V101" s="608">
        <v>0</v>
      </c>
      <c r="W101" s="608">
        <v>0</v>
      </c>
      <c r="X101" s="608">
        <v>0</v>
      </c>
      <c r="Y101" s="608">
        <v>0</v>
      </c>
      <c r="Z101" s="608">
        <v>0</v>
      </c>
      <c r="AA101" s="606" t="s">
        <v>97</v>
      </c>
      <c r="AB101" s="606" t="s">
        <v>97</v>
      </c>
      <c r="AC101" s="614" t="s">
        <v>97</v>
      </c>
      <c r="AD101" s="614" t="s">
        <v>97</v>
      </c>
      <c r="AE101" s="606" t="s">
        <v>97</v>
      </c>
      <c r="AF101" s="606" t="s">
        <v>97</v>
      </c>
      <c r="AG101" s="614" t="s">
        <v>97</v>
      </c>
      <c r="AH101" s="608">
        <v>0</v>
      </c>
      <c r="AI101" s="608">
        <v>0</v>
      </c>
      <c r="AJ101" s="612">
        <v>0</v>
      </c>
      <c r="AK101" s="613" t="s">
        <v>97</v>
      </c>
      <c r="AL101" s="611">
        <f t="shared" si="36"/>
        <v>0</v>
      </c>
      <c r="AM101" s="611">
        <f t="shared" si="36"/>
        <v>0</v>
      </c>
      <c r="AN101" s="608">
        <v>0</v>
      </c>
      <c r="AO101" s="612" t="s">
        <v>97</v>
      </c>
      <c r="AP101" s="606" t="s">
        <v>97</v>
      </c>
      <c r="AQ101" s="614" t="s">
        <v>97</v>
      </c>
      <c r="AR101" s="614" t="s">
        <v>97</v>
      </c>
      <c r="AS101" s="606" t="s">
        <v>97</v>
      </c>
      <c r="AT101" s="606" t="s">
        <v>97</v>
      </c>
      <c r="AU101" s="606" t="s">
        <v>97</v>
      </c>
      <c r="AV101" s="611">
        <f t="shared" si="37"/>
        <v>0</v>
      </c>
      <c r="AW101" s="611">
        <f>AW102</f>
        <v>0</v>
      </c>
      <c r="AX101" s="612">
        <v>0</v>
      </c>
      <c r="AY101" s="613" t="s">
        <v>97</v>
      </c>
      <c r="AZ101" s="611">
        <f t="shared" si="38"/>
        <v>0</v>
      </c>
      <c r="BA101" s="611">
        <f t="shared" si="38"/>
        <v>0</v>
      </c>
      <c r="BB101" s="608">
        <v>0</v>
      </c>
      <c r="BC101" s="606" t="s">
        <v>97</v>
      </c>
      <c r="BD101" s="606" t="s">
        <v>97</v>
      </c>
      <c r="BE101" s="606" t="s">
        <v>97</v>
      </c>
      <c r="BF101" s="606" t="s">
        <v>97</v>
      </c>
      <c r="BG101" s="606" t="s">
        <v>97</v>
      </c>
      <c r="BH101" s="606" t="s">
        <v>97</v>
      </c>
      <c r="BI101" s="606" t="s">
        <v>97</v>
      </c>
      <c r="BJ101" s="611">
        <v>0</v>
      </c>
      <c r="BK101" s="612">
        <v>0</v>
      </c>
      <c r="BL101" s="612">
        <v>0</v>
      </c>
      <c r="BM101" s="613" t="s">
        <v>97</v>
      </c>
      <c r="BN101" s="612">
        <v>0</v>
      </c>
      <c r="BO101" s="611">
        <v>0</v>
      </c>
      <c r="BP101" s="612">
        <v>0</v>
      </c>
      <c r="BQ101" s="606" t="s">
        <v>97</v>
      </c>
      <c r="BR101" s="606" t="s">
        <v>97</v>
      </c>
      <c r="BS101" s="606" t="s">
        <v>97</v>
      </c>
      <c r="BT101" s="606" t="s">
        <v>97</v>
      </c>
      <c r="BU101" s="606" t="s">
        <v>97</v>
      </c>
      <c r="BV101" s="606" t="s">
        <v>97</v>
      </c>
      <c r="BW101" s="605" t="s">
        <v>97</v>
      </c>
      <c r="BX101" s="608">
        <v>0</v>
      </c>
      <c r="BY101" s="682">
        <v>0.91300000000000003</v>
      </c>
      <c r="BZ101" s="607">
        <v>0</v>
      </c>
      <c r="CA101" s="607">
        <v>0</v>
      </c>
      <c r="CB101" s="607">
        <v>0</v>
      </c>
      <c r="CC101" s="607">
        <v>0</v>
      </c>
      <c r="CD101" s="682">
        <v>1</v>
      </c>
      <c r="CE101" s="606" t="s">
        <v>97</v>
      </c>
      <c r="CF101" s="606" t="s">
        <v>97</v>
      </c>
      <c r="CG101" s="606" t="s">
        <v>97</v>
      </c>
      <c r="CH101" s="606" t="s">
        <v>97</v>
      </c>
      <c r="CI101" s="606" t="s">
        <v>97</v>
      </c>
      <c r="CJ101" s="606" t="s">
        <v>97</v>
      </c>
      <c r="CK101" s="605" t="s">
        <v>97</v>
      </c>
      <c r="CL101" s="607">
        <f t="shared" si="31"/>
        <v>0</v>
      </c>
      <c r="CM101" s="607">
        <f t="shared" si="32"/>
        <v>0.91300000000000003</v>
      </c>
      <c r="CN101" s="607">
        <f t="shared" si="40"/>
        <v>0</v>
      </c>
      <c r="CO101" s="607" t="s">
        <v>97</v>
      </c>
      <c r="CP101" s="607">
        <f t="shared" si="41"/>
        <v>0</v>
      </c>
      <c r="CQ101" s="607">
        <f t="shared" si="33"/>
        <v>0</v>
      </c>
      <c r="CR101" s="867">
        <f t="shared" si="42"/>
        <v>1</v>
      </c>
      <c r="CS101" s="606" t="s">
        <v>97</v>
      </c>
      <c r="CT101" s="606" t="s">
        <v>97</v>
      </c>
      <c r="CU101" s="606" t="s">
        <v>97</v>
      </c>
      <c r="CV101" s="606" t="s">
        <v>97</v>
      </c>
      <c r="CW101" s="606" t="s">
        <v>97</v>
      </c>
      <c r="CX101" s="606" t="s">
        <v>97</v>
      </c>
      <c r="CY101" s="605" t="s">
        <v>97</v>
      </c>
      <c r="CZ101" s="648" t="s">
        <v>97</v>
      </c>
    </row>
    <row r="102" spans="1:134" s="599" customFormat="1">
      <c r="A102" s="600"/>
      <c r="B102" s="600"/>
      <c r="C102" s="600"/>
      <c r="D102" s="600"/>
      <c r="E102" s="600"/>
      <c r="F102" s="600"/>
      <c r="G102" s="600"/>
      <c r="H102" s="600"/>
      <c r="I102" s="600"/>
      <c r="J102" s="600"/>
      <c r="K102" s="600"/>
      <c r="L102" s="600"/>
      <c r="M102" s="600"/>
      <c r="N102" s="600"/>
      <c r="O102" s="600"/>
      <c r="P102" s="600"/>
      <c r="Q102" s="600"/>
      <c r="R102" s="600"/>
      <c r="S102" s="600"/>
      <c r="T102" s="600"/>
      <c r="U102" s="600"/>
      <c r="V102" s="600"/>
      <c r="W102" s="600"/>
      <c r="X102" s="600"/>
      <c r="Y102" s="600"/>
      <c r="Z102" s="600"/>
      <c r="AA102" s="600"/>
      <c r="AB102" s="600"/>
      <c r="AC102" s="600"/>
      <c r="AD102" s="600"/>
      <c r="AE102" s="600"/>
      <c r="AF102" s="600"/>
      <c r="AG102" s="600"/>
      <c r="AH102" s="600"/>
      <c r="AI102" s="600"/>
      <c r="AJ102" s="600"/>
      <c r="AK102" s="600"/>
      <c r="AL102" s="600"/>
      <c r="AM102" s="600"/>
      <c r="AN102" s="600"/>
      <c r="AO102" s="600"/>
      <c r="AP102" s="600"/>
      <c r="AQ102" s="600"/>
      <c r="AR102" s="600"/>
      <c r="AS102" s="600"/>
      <c r="AT102" s="600"/>
      <c r="AU102" s="600"/>
      <c r="AV102" s="600"/>
      <c r="AW102" s="600"/>
      <c r="AX102" s="600"/>
      <c r="AY102" s="600"/>
      <c r="AZ102" s="600"/>
      <c r="BA102" s="600"/>
      <c r="BB102" s="600"/>
      <c r="BC102" s="600"/>
      <c r="BD102" s="600"/>
      <c r="BE102" s="600"/>
      <c r="BF102" s="600"/>
      <c r="BG102" s="600"/>
      <c r="BH102" s="600"/>
      <c r="BI102" s="600"/>
      <c r="BJ102" s="600"/>
      <c r="BK102" s="600"/>
      <c r="BL102" s="600"/>
      <c r="BM102" s="600"/>
      <c r="BN102" s="600"/>
      <c r="BO102" s="600"/>
      <c r="BP102" s="600"/>
      <c r="BQ102" s="600"/>
      <c r="BR102" s="600"/>
      <c r="BS102" s="600"/>
      <c r="BT102" s="600"/>
      <c r="BU102" s="600"/>
      <c r="BV102" s="600"/>
      <c r="BW102" s="600"/>
      <c r="BX102" s="76"/>
      <c r="BY102" s="604"/>
      <c r="BZ102" s="604"/>
      <c r="CA102" s="604"/>
      <c r="CB102" s="604"/>
      <c r="CC102" s="604"/>
      <c r="CD102" s="604"/>
      <c r="CE102" s="600"/>
      <c r="CF102" s="600"/>
      <c r="CG102" s="274"/>
      <c r="CH102" s="600"/>
      <c r="CI102" s="600"/>
      <c r="CJ102" s="600"/>
      <c r="CK102" s="600"/>
      <c r="CL102" s="604"/>
      <c r="CM102" s="604"/>
      <c r="CN102" s="604"/>
      <c r="CO102" s="604"/>
      <c r="CP102" s="604"/>
      <c r="CQ102" s="604"/>
      <c r="CR102" s="604"/>
      <c r="CS102" s="604"/>
      <c r="CT102" s="604"/>
      <c r="CU102" s="604"/>
      <c r="CV102" s="604"/>
      <c r="CW102" s="604"/>
      <c r="CX102" s="604"/>
      <c r="CY102" s="604"/>
      <c r="CZ102" s="604"/>
      <c r="DA102" s="600"/>
      <c r="DB102" s="600"/>
      <c r="DC102" s="600"/>
      <c r="DD102" s="600"/>
      <c r="DE102" s="600"/>
      <c r="DF102" s="600"/>
      <c r="DG102" s="600"/>
      <c r="DH102" s="600"/>
      <c r="DI102" s="600"/>
      <c r="DJ102" s="600"/>
      <c r="DK102" s="600"/>
      <c r="DL102" s="600"/>
      <c r="DM102" s="600"/>
      <c r="DN102" s="600"/>
      <c r="DO102" s="600"/>
      <c r="DP102" s="600"/>
      <c r="DQ102" s="600"/>
      <c r="DR102" s="600"/>
      <c r="DS102" s="600"/>
      <c r="DT102" s="600"/>
      <c r="DU102" s="600"/>
      <c r="DV102" s="600"/>
      <c r="DW102" s="600"/>
      <c r="DX102" s="600"/>
      <c r="DY102" s="600"/>
      <c r="DZ102" s="600"/>
      <c r="EA102" s="600"/>
      <c r="EB102" s="600"/>
      <c r="EC102" s="600"/>
      <c r="ED102" s="600"/>
    </row>
    <row r="103" spans="1:134" s="599" customFormat="1">
      <c r="A103" s="600"/>
      <c r="B103" s="600"/>
      <c r="C103" s="600"/>
      <c r="D103" s="600"/>
      <c r="E103" s="600"/>
      <c r="F103" s="600"/>
      <c r="G103" s="600"/>
      <c r="H103" s="600"/>
      <c r="I103" s="600"/>
      <c r="J103" s="600"/>
      <c r="K103" s="600"/>
      <c r="L103" s="600"/>
      <c r="M103" s="600"/>
      <c r="N103" s="600"/>
      <c r="O103" s="600"/>
      <c r="P103" s="600"/>
      <c r="Q103" s="600"/>
      <c r="R103" s="600"/>
      <c r="S103" s="600"/>
      <c r="T103" s="600"/>
      <c r="U103" s="600"/>
      <c r="V103" s="600"/>
      <c r="W103" s="600"/>
      <c r="X103" s="600"/>
      <c r="Y103" s="600"/>
      <c r="Z103" s="600"/>
      <c r="AA103" s="600"/>
      <c r="AB103" s="600"/>
      <c r="AC103" s="600"/>
      <c r="AD103" s="600"/>
      <c r="AE103" s="600"/>
      <c r="AF103" s="600"/>
      <c r="AG103" s="600"/>
      <c r="AH103" s="600"/>
      <c r="AI103" s="600"/>
      <c r="AJ103" s="600"/>
      <c r="AK103" s="600"/>
      <c r="AL103" s="600"/>
      <c r="AM103" s="600"/>
      <c r="AN103" s="600"/>
      <c r="AO103" s="600"/>
      <c r="AP103" s="600"/>
      <c r="AQ103" s="600"/>
      <c r="AR103" s="600"/>
      <c r="AS103" s="600"/>
      <c r="AT103" s="600"/>
      <c r="AU103" s="600"/>
      <c r="AV103" s="600"/>
      <c r="AW103" s="600"/>
      <c r="AX103" s="600"/>
      <c r="AY103" s="600"/>
      <c r="AZ103" s="600"/>
      <c r="BA103" s="600"/>
      <c r="BB103" s="600"/>
      <c r="BC103" s="600"/>
      <c r="BD103" s="600"/>
      <c r="BE103" s="600"/>
      <c r="BF103" s="600"/>
      <c r="BG103" s="600"/>
      <c r="BH103" s="600"/>
      <c r="BI103" s="600"/>
      <c r="BJ103" s="600"/>
      <c r="BK103" s="600"/>
      <c r="BL103" s="600"/>
      <c r="BM103" s="600"/>
      <c r="BN103" s="600"/>
      <c r="BO103" s="600"/>
      <c r="BP103" s="600"/>
      <c r="BQ103" s="600"/>
      <c r="BR103" s="600"/>
      <c r="BS103" s="600"/>
      <c r="BT103" s="600"/>
      <c r="BU103" s="600"/>
      <c r="BV103" s="600"/>
      <c r="BW103" s="600"/>
      <c r="BX103" s="76"/>
      <c r="BY103" s="604"/>
      <c r="BZ103" s="604"/>
      <c r="CA103" s="604"/>
      <c r="CB103" s="604"/>
      <c r="CC103" s="604"/>
      <c r="CD103" s="604"/>
      <c r="CE103" s="600"/>
      <c r="CF103" s="600"/>
      <c r="CG103" s="274"/>
      <c r="CH103" s="600"/>
      <c r="CI103" s="600"/>
      <c r="CJ103" s="600"/>
      <c r="CK103" s="600"/>
      <c r="CL103" s="604"/>
      <c r="CM103" s="604"/>
      <c r="CN103" s="604"/>
      <c r="CO103" s="604"/>
      <c r="CP103" s="604"/>
      <c r="CQ103" s="604"/>
      <c r="CR103" s="604"/>
      <c r="CS103" s="604"/>
      <c r="CT103" s="604"/>
      <c r="CU103" s="604"/>
      <c r="CV103" s="604"/>
      <c r="CW103" s="604"/>
      <c r="CX103" s="604"/>
      <c r="CY103" s="604"/>
      <c r="CZ103" s="604"/>
      <c r="DA103" s="600"/>
      <c r="DB103" s="600"/>
      <c r="DC103" s="600"/>
      <c r="DD103" s="600"/>
      <c r="DE103" s="600"/>
      <c r="DF103" s="600"/>
      <c r="DG103" s="600"/>
      <c r="DH103" s="600"/>
      <c r="DI103" s="600"/>
      <c r="DJ103" s="600"/>
      <c r="DK103" s="600"/>
      <c r="DL103" s="600"/>
      <c r="DM103" s="600"/>
      <c r="DN103" s="600"/>
      <c r="DO103" s="600"/>
      <c r="DP103" s="600"/>
      <c r="DQ103" s="600"/>
      <c r="DR103" s="600"/>
      <c r="DS103" s="600"/>
      <c r="DT103" s="600"/>
      <c r="DU103" s="600"/>
      <c r="DV103" s="600"/>
      <c r="DW103" s="600"/>
      <c r="DX103" s="600"/>
      <c r="DY103" s="600"/>
      <c r="DZ103" s="600"/>
      <c r="EA103" s="600"/>
      <c r="EB103" s="600"/>
      <c r="EC103" s="600"/>
      <c r="ED103" s="600"/>
    </row>
    <row r="104" spans="1:134" s="599" customFormat="1">
      <c r="A104" s="600"/>
      <c r="B104" s="600"/>
      <c r="C104" s="600"/>
      <c r="D104" s="600"/>
      <c r="E104" s="600"/>
      <c r="F104" s="600"/>
      <c r="G104" s="600"/>
      <c r="H104" s="600"/>
      <c r="I104" s="600"/>
      <c r="J104" s="600"/>
      <c r="K104" s="600"/>
      <c r="L104" s="600"/>
      <c r="M104" s="600"/>
      <c r="N104" s="600"/>
      <c r="O104" s="600"/>
      <c r="P104" s="600"/>
      <c r="Q104" s="600"/>
      <c r="R104" s="600"/>
      <c r="S104" s="600"/>
      <c r="T104" s="600"/>
      <c r="U104" s="600"/>
      <c r="V104" s="600"/>
      <c r="W104" s="600"/>
      <c r="X104" s="600"/>
      <c r="Y104" s="600"/>
      <c r="Z104" s="600"/>
      <c r="AA104" s="600"/>
      <c r="AB104" s="600"/>
      <c r="AC104" s="600"/>
      <c r="AD104" s="600"/>
      <c r="AE104" s="600"/>
      <c r="AF104" s="600"/>
      <c r="AG104" s="600"/>
      <c r="AH104" s="600"/>
      <c r="AI104" s="600"/>
      <c r="AJ104" s="600"/>
      <c r="AK104" s="600"/>
      <c r="AL104" s="600"/>
      <c r="AM104" s="600"/>
      <c r="AN104" s="600"/>
      <c r="AO104" s="600"/>
      <c r="AP104" s="600"/>
      <c r="AQ104" s="600"/>
      <c r="AR104" s="600"/>
      <c r="AS104" s="600"/>
      <c r="AT104" s="600"/>
      <c r="AU104" s="600"/>
      <c r="AV104" s="600"/>
      <c r="AW104" s="600"/>
      <c r="AX104" s="600"/>
      <c r="AY104" s="600"/>
      <c r="AZ104" s="600"/>
      <c r="BA104" s="600"/>
      <c r="BB104" s="600"/>
      <c r="BC104" s="600"/>
      <c r="BD104" s="600"/>
      <c r="BE104" s="600"/>
      <c r="BF104" s="600"/>
      <c r="BG104" s="600"/>
      <c r="BH104" s="600"/>
      <c r="BI104" s="600"/>
      <c r="BJ104" s="600"/>
      <c r="BK104" s="600"/>
      <c r="BL104" s="600"/>
      <c r="BM104" s="600"/>
      <c r="BN104" s="600"/>
      <c r="BO104" s="600"/>
      <c r="BP104" s="600"/>
      <c r="BQ104" s="600"/>
      <c r="BR104" s="600"/>
      <c r="BS104" s="600"/>
      <c r="BT104" s="600"/>
      <c r="BU104" s="600"/>
      <c r="BV104" s="600"/>
      <c r="BW104" s="600"/>
      <c r="BX104" s="76"/>
      <c r="BY104" s="604"/>
      <c r="BZ104" s="604"/>
      <c r="CA104" s="604"/>
      <c r="CB104" s="604"/>
      <c r="CC104" s="604"/>
      <c r="CD104" s="604"/>
      <c r="CE104" s="600"/>
      <c r="CF104" s="600"/>
      <c r="CG104" s="274"/>
      <c r="CH104" s="600"/>
      <c r="CI104" s="600"/>
      <c r="CJ104" s="600"/>
      <c r="CK104" s="600"/>
      <c r="CL104" s="604"/>
      <c r="CM104" s="604"/>
      <c r="CN104" s="604"/>
      <c r="CO104" s="603"/>
      <c r="CP104" s="603"/>
      <c r="CQ104" s="603"/>
      <c r="CR104" s="603"/>
      <c r="CS104" s="603"/>
      <c r="CT104" s="603"/>
      <c r="CU104" s="603"/>
      <c r="CV104" s="603"/>
      <c r="CW104" s="603"/>
      <c r="CX104" s="603"/>
      <c r="CY104" s="603"/>
      <c r="CZ104" s="604"/>
      <c r="DA104" s="602"/>
      <c r="DB104" s="602"/>
      <c r="DC104" s="602"/>
      <c r="DD104" s="602"/>
    </row>
  </sheetData>
  <sheetProtection selectLockedCells="1" selectUnlockedCells="1"/>
  <mergeCells count="55">
    <mergeCell ref="CM17:CR17"/>
    <mergeCell ref="A12:AG12"/>
    <mergeCell ref="A13:BH13"/>
    <mergeCell ref="A14:A18"/>
    <mergeCell ref="B14:B18"/>
    <mergeCell ref="F15:S15"/>
    <mergeCell ref="T16:Z16"/>
    <mergeCell ref="U17:Z17"/>
    <mergeCell ref="AB17:AG17"/>
    <mergeCell ref="AA16:AG16"/>
    <mergeCell ref="T14:AG15"/>
    <mergeCell ref="AV14:CY14"/>
    <mergeCell ref="CL15:CY15"/>
    <mergeCell ref="CL16:CR16"/>
    <mergeCell ref="CS16:CY16"/>
    <mergeCell ref="BX15:CK15"/>
    <mergeCell ref="BX16:CD16"/>
    <mergeCell ref="A4:AG4"/>
    <mergeCell ref="A5:AG5"/>
    <mergeCell ref="A6:AG6"/>
    <mergeCell ref="A7:AG7"/>
    <mergeCell ref="A8:AG8"/>
    <mergeCell ref="A9:AG9"/>
    <mergeCell ref="AH15:AU15"/>
    <mergeCell ref="AV15:BI15"/>
    <mergeCell ref="F14:S14"/>
    <mergeCell ref="AH16:AN16"/>
    <mergeCell ref="BJ15:BW15"/>
    <mergeCell ref="AV16:BB16"/>
    <mergeCell ref="BC16:BI16"/>
    <mergeCell ref="AO16:AU16"/>
    <mergeCell ref="A10:AG10"/>
    <mergeCell ref="A11:AG11"/>
    <mergeCell ref="CZ14:CZ18"/>
    <mergeCell ref="BQ16:BW16"/>
    <mergeCell ref="C14:C18"/>
    <mergeCell ref="D14:E16"/>
    <mergeCell ref="D17:D18"/>
    <mergeCell ref="E17:E18"/>
    <mergeCell ref="AI17:AN17"/>
    <mergeCell ref="F16:L16"/>
    <mergeCell ref="M16:S16"/>
    <mergeCell ref="AH14:AU14"/>
    <mergeCell ref="CE16:CK16"/>
    <mergeCell ref="CT17:CY17"/>
    <mergeCell ref="BD17:BI17"/>
    <mergeCell ref="BJ16:BP16"/>
    <mergeCell ref="BY17:CD17"/>
    <mergeCell ref="CF17:CK17"/>
    <mergeCell ref="BK17:BP17"/>
    <mergeCell ref="AW17:BB17"/>
    <mergeCell ref="G17:L17"/>
    <mergeCell ref="N17:S17"/>
    <mergeCell ref="AP17:AU17"/>
    <mergeCell ref="BR17:BW17"/>
  </mergeCells>
  <pageMargins left="0" right="0" top="0" bottom="0" header="0.31496062992125984" footer="0.51181102362204722"/>
  <pageSetup paperSize="77" scale="11" firstPageNumber="0" fitToWidth="2" fitToHeight="2" orientation="landscape" horizontalDpi="300" verticalDpi="300" r:id="rId1"/>
  <headerFooter alignWithMargins="0">
    <oddHeader>&amp;C&amp;P</oddHeader>
  </headerFooter>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IV124"/>
  <sheetViews>
    <sheetView zoomScale="60" zoomScaleNormal="60" zoomScaleSheetLayoutView="70" workbookViewId="0">
      <selection activeCell="AE21" sqref="AE21"/>
    </sheetView>
  </sheetViews>
  <sheetFormatPr defaultColWidth="9.375" defaultRowHeight="15.75"/>
  <cols>
    <col min="1" max="1" width="9.75" style="600" customWidth="1"/>
    <col min="2" max="2" width="73.625" style="600" customWidth="1"/>
    <col min="3" max="3" width="15.125" style="600" customWidth="1"/>
    <col min="4" max="4" width="10" style="600" customWidth="1"/>
    <col min="5" max="5" width="9" style="600" customWidth="1"/>
    <col min="6" max="10" width="6.25" style="600" customWidth="1"/>
    <col min="11" max="11" width="9.875" style="600" customWidth="1"/>
    <col min="12" max="12" width="8" style="600" customWidth="1"/>
    <col min="13" max="17" width="6.25" style="600" customWidth="1"/>
    <col min="18" max="18" width="9" style="600" customWidth="1"/>
    <col min="19" max="19" width="7.125" style="600" customWidth="1"/>
    <col min="20" max="24" width="6.25" style="600" customWidth="1"/>
    <col min="25" max="25" width="9" style="600" customWidth="1"/>
    <col min="26" max="26" width="8.875" style="600" customWidth="1"/>
    <col min="27" max="27" width="7.875" style="600" customWidth="1"/>
    <col min="28" max="28" width="6.25" style="600" customWidth="1"/>
    <col min="29" max="29" width="6.875" style="600" customWidth="1"/>
    <col min="30" max="30" width="6.25" style="600" customWidth="1"/>
    <col min="31" max="31" width="8.875" style="600" customWidth="1"/>
    <col min="32" max="32" width="7.625" style="600" customWidth="1"/>
    <col min="33" max="33" width="9.375" style="600" customWidth="1"/>
    <col min="34" max="34" width="10.875" style="599" customWidth="1"/>
    <col min="35" max="35" width="6.25" style="599" customWidth="1"/>
    <col min="36" max="36" width="7.25" style="599" customWidth="1"/>
    <col min="37" max="37" width="6.25" style="599" customWidth="1"/>
    <col min="38" max="38" width="9.875" style="599" customWidth="1"/>
    <col min="39" max="39" width="14.125" style="599" customWidth="1"/>
    <col min="40" max="40" width="18.875" style="599" customWidth="1"/>
    <col min="41" max="41" width="7.625" style="599" customWidth="1"/>
    <col min="42" max="42" width="12" style="599" customWidth="1"/>
    <col min="43" max="43" width="13.125" style="599" customWidth="1"/>
    <col min="44" max="44" width="23.375" style="599" customWidth="1"/>
    <col min="45" max="45" width="11.375" style="599" customWidth="1"/>
    <col min="46" max="46" width="18.125" style="599" customWidth="1"/>
    <col min="47" max="48" width="4.25" style="599" customWidth="1"/>
    <col min="49" max="49" width="3.875" style="599" customWidth="1"/>
    <col min="50" max="50" width="4" style="599" customWidth="1"/>
    <col min="51" max="51" width="4.625" style="599" customWidth="1"/>
    <col min="52" max="52" width="5.125" style="599" customWidth="1"/>
    <col min="53" max="53" width="5.75" style="599" customWidth="1"/>
    <col min="54" max="54" width="6" style="599" customWidth="1"/>
    <col min="55" max="55" width="5.75" style="599" customWidth="1"/>
    <col min="56" max="57" width="5.125" style="599" customWidth="1"/>
    <col min="58" max="58" width="13.375" style="599" customWidth="1"/>
    <col min="59" max="68" width="5.125" style="599" customWidth="1"/>
    <col min="69" max="16384" width="9.375" style="599"/>
  </cols>
  <sheetData>
    <row r="1" spans="1:256">
      <c r="A1" s="274"/>
      <c r="B1" s="274"/>
      <c r="C1" s="274"/>
      <c r="D1" s="274"/>
      <c r="E1" s="274"/>
      <c r="F1" s="274"/>
      <c r="G1" s="274"/>
      <c r="H1" s="274"/>
      <c r="I1" s="274"/>
      <c r="J1" s="274"/>
      <c r="K1" s="274"/>
      <c r="L1" s="274"/>
      <c r="M1" s="274"/>
      <c r="N1" s="274"/>
      <c r="AD1" s="274"/>
      <c r="AE1" s="274"/>
      <c r="AF1" s="274"/>
      <c r="AG1" s="274"/>
      <c r="AH1" s="76"/>
      <c r="AI1" s="76"/>
      <c r="AJ1" s="76"/>
      <c r="AK1" s="76"/>
      <c r="AL1" s="747" t="s">
        <v>336</v>
      </c>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row>
    <row r="2" spans="1:256">
      <c r="A2" s="274"/>
      <c r="B2" s="274"/>
      <c r="C2" s="274"/>
      <c r="D2" s="274"/>
      <c r="E2" s="274"/>
      <c r="F2" s="274"/>
      <c r="G2" s="274"/>
      <c r="H2" s="274"/>
      <c r="I2" s="274"/>
      <c r="J2" s="274"/>
      <c r="K2" s="274"/>
      <c r="L2" s="274"/>
      <c r="M2" s="274"/>
      <c r="N2" s="274"/>
      <c r="AD2" s="274"/>
      <c r="AE2" s="274"/>
      <c r="AF2" s="274"/>
      <c r="AG2" s="274"/>
      <c r="AH2" s="76"/>
      <c r="AI2" s="76"/>
      <c r="AJ2" s="76"/>
      <c r="AK2" s="76"/>
      <c r="AL2" s="748" t="s">
        <v>1</v>
      </c>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row>
    <row r="3" spans="1:256">
      <c r="A3" s="274"/>
      <c r="B3" s="274"/>
      <c r="C3" s="274"/>
      <c r="D3" s="274"/>
      <c r="E3" s="274"/>
      <c r="F3" s="274"/>
      <c r="G3" s="274"/>
      <c r="H3" s="274"/>
      <c r="I3" s="274"/>
      <c r="J3" s="274"/>
      <c r="K3" s="274"/>
      <c r="L3" s="274"/>
      <c r="M3" s="274"/>
      <c r="N3" s="274"/>
      <c r="AD3" s="274"/>
      <c r="AE3" s="274"/>
      <c r="AF3" s="274"/>
      <c r="AG3" s="274"/>
      <c r="AH3" s="76"/>
      <c r="AI3" s="76"/>
      <c r="AJ3" s="76"/>
      <c r="AK3" s="76"/>
      <c r="AL3" s="748" t="s">
        <v>2</v>
      </c>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ht="18.75">
      <c r="A4" s="1035" t="s">
        <v>337</v>
      </c>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row>
    <row r="5" spans="1:256" ht="18.75">
      <c r="A5" s="1036" t="s">
        <v>984</v>
      </c>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c r="A6" s="745"/>
      <c r="B6" s="745"/>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9"/>
      <c r="AI6" s="749"/>
      <c r="AJ6" s="749"/>
      <c r="AK6" s="749"/>
      <c r="AL6" s="749"/>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ht="18.75">
      <c r="A7" s="1037" t="s">
        <v>644</v>
      </c>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750"/>
      <c r="AN7" s="750"/>
      <c r="AO7" s="750"/>
      <c r="AP7" s="750"/>
      <c r="AQ7" s="750"/>
      <c r="AR7" s="750"/>
      <c r="AS7" s="750"/>
      <c r="AT7" s="750"/>
      <c r="AU7" s="750"/>
      <c r="AV7" s="750"/>
      <c r="AW7" s="750"/>
      <c r="AX7" s="750"/>
      <c r="AY7" s="750"/>
      <c r="AZ7" s="750"/>
      <c r="BA7" s="750"/>
      <c r="BB7" s="750"/>
      <c r="BC7" s="750"/>
      <c r="BD7" s="750"/>
      <c r="BE7" s="750"/>
      <c r="BF7" s="750"/>
      <c r="BG7" s="750"/>
      <c r="BH7" s="750"/>
      <c r="BI7" s="750"/>
      <c r="BJ7" s="750"/>
      <c r="BK7" s="750"/>
      <c r="BL7" s="750"/>
      <c r="BM7" s="750"/>
      <c r="BN7" s="750"/>
      <c r="BO7" s="750"/>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c r="IU7" s="76"/>
      <c r="IV7" s="76"/>
    </row>
    <row r="8" spans="1:256">
      <c r="A8" s="1038" t="s">
        <v>4</v>
      </c>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751"/>
      <c r="AN8" s="751"/>
      <c r="AO8" s="751"/>
      <c r="AP8" s="751"/>
      <c r="AQ8" s="751"/>
      <c r="AR8" s="751"/>
      <c r="AS8" s="751"/>
      <c r="AT8" s="751"/>
      <c r="AU8" s="751"/>
      <c r="AV8" s="751"/>
      <c r="AW8" s="751"/>
      <c r="AX8" s="751"/>
      <c r="AY8" s="751"/>
      <c r="AZ8" s="751"/>
      <c r="BA8" s="751"/>
      <c r="BB8" s="751"/>
      <c r="BC8" s="751"/>
      <c r="BD8" s="751"/>
      <c r="BE8" s="751"/>
      <c r="BF8" s="751"/>
      <c r="BG8" s="751"/>
      <c r="BH8" s="751"/>
      <c r="BI8" s="751"/>
      <c r="BJ8" s="751"/>
      <c r="BK8" s="751"/>
      <c r="BL8" s="751"/>
      <c r="BM8" s="751"/>
      <c r="BN8" s="751"/>
      <c r="BO8" s="751"/>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row>
    <row r="9" spans="1:256" s="600" customFormat="1">
      <c r="A9" s="742"/>
      <c r="B9" s="742"/>
      <c r="C9" s="742"/>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3"/>
      <c r="AN9" s="743"/>
      <c r="AO9" s="743"/>
      <c r="AP9" s="743"/>
      <c r="AQ9" s="743"/>
      <c r="AR9" s="743"/>
      <c r="AS9" s="743"/>
      <c r="AT9" s="743"/>
      <c r="AU9" s="743"/>
      <c r="AV9" s="743"/>
      <c r="AW9" s="743"/>
      <c r="AX9" s="743"/>
      <c r="AY9" s="743"/>
      <c r="AZ9" s="743"/>
      <c r="BA9" s="743"/>
      <c r="BB9" s="743"/>
      <c r="BC9" s="743"/>
      <c r="BD9" s="743"/>
      <c r="BE9" s="743"/>
      <c r="BF9" s="743"/>
      <c r="BG9" s="743"/>
      <c r="BH9" s="743"/>
      <c r="BI9" s="743"/>
      <c r="BJ9" s="743"/>
      <c r="BK9" s="743"/>
      <c r="BL9" s="743"/>
      <c r="BM9" s="743"/>
      <c r="BN9" s="743"/>
      <c r="BO9" s="743"/>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c r="FU9" s="274"/>
      <c r="FV9" s="274"/>
      <c r="FW9" s="274"/>
      <c r="FX9" s="274"/>
      <c r="FY9" s="274"/>
      <c r="FZ9" s="274"/>
      <c r="GA9" s="274"/>
      <c r="GB9" s="274"/>
      <c r="GC9" s="274"/>
      <c r="GD9" s="274"/>
      <c r="GE9" s="274"/>
      <c r="GF9" s="274"/>
      <c r="GG9" s="274"/>
      <c r="GH9" s="274"/>
      <c r="GI9" s="274"/>
      <c r="GJ9" s="274"/>
      <c r="GK9" s="274"/>
      <c r="GL9" s="274"/>
      <c r="GM9" s="274"/>
      <c r="GN9" s="274"/>
      <c r="GO9" s="274"/>
      <c r="GP9" s="274"/>
      <c r="GQ9" s="274"/>
      <c r="GR9" s="274"/>
      <c r="GS9" s="274"/>
      <c r="GT9" s="274"/>
      <c r="GU9" s="274"/>
      <c r="GV9" s="274"/>
      <c r="GW9" s="274"/>
      <c r="GX9" s="274"/>
      <c r="GY9" s="274"/>
      <c r="GZ9" s="274"/>
      <c r="HA9" s="274"/>
      <c r="HB9" s="274"/>
      <c r="HC9" s="274"/>
      <c r="HD9" s="274"/>
      <c r="HE9" s="274"/>
      <c r="HF9" s="274"/>
      <c r="HG9" s="274"/>
      <c r="HH9" s="274"/>
      <c r="HI9" s="274"/>
      <c r="HJ9" s="274"/>
      <c r="HK9" s="274"/>
      <c r="HL9" s="274"/>
      <c r="HM9" s="274"/>
      <c r="HN9" s="274"/>
      <c r="HO9" s="274"/>
      <c r="HP9" s="274"/>
      <c r="HQ9" s="274"/>
      <c r="HR9" s="274"/>
      <c r="HS9" s="274"/>
      <c r="HT9" s="274"/>
      <c r="HU9" s="274"/>
      <c r="HV9" s="274"/>
      <c r="HW9" s="274"/>
      <c r="HX9" s="274"/>
      <c r="HY9" s="274"/>
      <c r="HZ9" s="274"/>
      <c r="IA9" s="274"/>
      <c r="IB9" s="274"/>
      <c r="IC9" s="274"/>
      <c r="ID9" s="274"/>
      <c r="IE9" s="274"/>
      <c r="IF9" s="274"/>
      <c r="IG9" s="274"/>
      <c r="IH9" s="274"/>
      <c r="II9" s="274"/>
      <c r="IJ9" s="274"/>
      <c r="IK9" s="274"/>
      <c r="IL9" s="274"/>
      <c r="IM9" s="274"/>
      <c r="IN9" s="274"/>
      <c r="IO9" s="274"/>
      <c r="IP9" s="274"/>
      <c r="IQ9" s="274"/>
      <c r="IR9" s="274"/>
      <c r="IS9" s="274"/>
      <c r="IT9" s="274"/>
      <c r="IU9" s="274"/>
      <c r="IV9" s="274"/>
    </row>
    <row r="10" spans="1:256" s="600" customFormat="1">
      <c r="A10" s="1027" t="s">
        <v>846</v>
      </c>
      <c r="B10" s="1027"/>
      <c r="C10" s="1027"/>
      <c r="D10" s="1027"/>
      <c r="E10" s="1027"/>
      <c r="F10" s="1027"/>
      <c r="G10" s="1027"/>
      <c r="H10" s="1027"/>
      <c r="I10" s="1027"/>
      <c r="J10" s="1027"/>
      <c r="K10" s="1027"/>
      <c r="L10" s="1027"/>
      <c r="M10" s="1027"/>
      <c r="N10" s="1027"/>
      <c r="O10" s="1027"/>
      <c r="P10" s="1027"/>
      <c r="Q10" s="1027"/>
      <c r="R10" s="1027"/>
      <c r="S10" s="1027"/>
      <c r="T10" s="1027"/>
      <c r="U10" s="1027"/>
      <c r="V10" s="1027"/>
      <c r="W10" s="1027"/>
      <c r="X10" s="1027"/>
      <c r="Y10" s="1027"/>
      <c r="Z10" s="1027"/>
      <c r="AA10" s="1027"/>
      <c r="AB10" s="1027"/>
      <c r="AC10" s="1027"/>
      <c r="AD10" s="1027"/>
      <c r="AE10" s="1027"/>
      <c r="AF10" s="1027"/>
      <c r="AG10" s="1027"/>
      <c r="AH10" s="1027"/>
      <c r="AI10" s="1027"/>
      <c r="AJ10" s="1027"/>
      <c r="AK10" s="1027"/>
      <c r="AL10" s="1027"/>
      <c r="AM10" s="324"/>
      <c r="AN10" s="324"/>
      <c r="AO10" s="324"/>
      <c r="AP10" s="324"/>
      <c r="AQ10" s="324"/>
      <c r="AR10" s="324"/>
      <c r="AS10" s="324"/>
      <c r="AT10" s="324"/>
      <c r="AU10" s="324"/>
      <c r="AV10" s="324"/>
      <c r="AW10" s="324"/>
      <c r="AX10" s="324"/>
      <c r="AY10" s="324"/>
      <c r="AZ10" s="324"/>
      <c r="BA10" s="324"/>
      <c r="BB10" s="324"/>
      <c r="BC10" s="324"/>
      <c r="BD10" s="324"/>
      <c r="BE10" s="324"/>
      <c r="BF10" s="32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274"/>
      <c r="FX10" s="274"/>
      <c r="FY10" s="274"/>
      <c r="FZ10" s="274"/>
      <c r="GA10" s="274"/>
      <c r="GB10" s="274"/>
      <c r="GC10" s="274"/>
      <c r="GD10" s="274"/>
      <c r="GE10" s="274"/>
      <c r="GF10" s="274"/>
      <c r="GG10" s="274"/>
      <c r="GH10" s="274"/>
      <c r="GI10" s="274"/>
      <c r="GJ10" s="274"/>
      <c r="GK10" s="274"/>
      <c r="GL10" s="274"/>
      <c r="GM10" s="274"/>
      <c r="GN10" s="274"/>
      <c r="GO10" s="274"/>
      <c r="GP10" s="274"/>
      <c r="GQ10" s="274"/>
      <c r="GR10" s="274"/>
      <c r="GS10" s="274"/>
      <c r="GT10" s="274"/>
      <c r="GU10" s="274"/>
      <c r="GV10" s="274"/>
      <c r="GW10" s="274"/>
      <c r="GX10" s="274"/>
      <c r="GY10" s="274"/>
      <c r="GZ10" s="274"/>
      <c r="HA10" s="274"/>
      <c r="HB10" s="274"/>
      <c r="HC10" s="274"/>
      <c r="HD10" s="274"/>
      <c r="HE10" s="274"/>
      <c r="HF10" s="274"/>
      <c r="HG10" s="274"/>
      <c r="HH10" s="274"/>
      <c r="HI10" s="274"/>
      <c r="HJ10" s="274"/>
      <c r="HK10" s="274"/>
      <c r="HL10" s="274"/>
      <c r="HM10" s="274"/>
      <c r="HN10" s="274"/>
      <c r="HO10" s="274"/>
      <c r="HP10" s="274"/>
      <c r="HQ10" s="274"/>
      <c r="HR10" s="274"/>
      <c r="HS10" s="274"/>
      <c r="HT10" s="274"/>
      <c r="HU10" s="274"/>
      <c r="HV10" s="274"/>
      <c r="HW10" s="274"/>
      <c r="HX10" s="274"/>
      <c r="HY10" s="274"/>
      <c r="HZ10" s="274"/>
      <c r="IA10" s="274"/>
      <c r="IB10" s="274"/>
      <c r="IC10" s="274"/>
      <c r="ID10" s="274"/>
      <c r="IE10" s="274"/>
      <c r="IF10" s="274"/>
      <c r="IG10" s="274"/>
      <c r="IH10" s="274"/>
      <c r="II10" s="274"/>
      <c r="IJ10" s="274"/>
      <c r="IK10" s="274"/>
      <c r="IL10" s="274"/>
      <c r="IM10" s="274"/>
      <c r="IN10" s="274"/>
      <c r="IO10" s="274"/>
      <c r="IP10" s="274"/>
      <c r="IQ10" s="274"/>
      <c r="IR10" s="274"/>
      <c r="IS10" s="274"/>
      <c r="IT10" s="274"/>
      <c r="IU10" s="274"/>
      <c r="IV10" s="274"/>
    </row>
    <row r="11" spans="1:256" s="600" customFormat="1" ht="18.75">
      <c r="A11" s="752"/>
      <c r="B11" s="752"/>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3"/>
      <c r="AN11" s="753"/>
      <c r="AO11" s="753"/>
      <c r="AP11" s="753"/>
      <c r="AQ11" s="753"/>
      <c r="AR11" s="753"/>
      <c r="AS11" s="753"/>
      <c r="AT11" s="753"/>
      <c r="AU11" s="753"/>
      <c r="AV11" s="753"/>
      <c r="AW11" s="753"/>
      <c r="AX11" s="753"/>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c r="GZ11" s="274"/>
      <c r="HA11" s="274"/>
      <c r="HB11" s="274"/>
      <c r="HC11" s="274"/>
      <c r="HD11" s="274"/>
      <c r="HE11" s="274"/>
      <c r="HF11" s="274"/>
      <c r="HG11" s="274"/>
      <c r="HH11" s="274"/>
      <c r="HI11" s="274"/>
      <c r="HJ11" s="274"/>
      <c r="HK11" s="274"/>
      <c r="HL11" s="274"/>
      <c r="HM11" s="274"/>
      <c r="HN11" s="274"/>
      <c r="HO11" s="274"/>
      <c r="HP11" s="274"/>
      <c r="HQ11" s="274"/>
      <c r="HR11" s="274"/>
      <c r="HS11" s="274"/>
      <c r="HT11" s="274"/>
      <c r="HU11" s="274"/>
      <c r="HV11" s="274"/>
      <c r="HW11" s="274"/>
      <c r="HX11" s="274"/>
      <c r="HY11" s="274"/>
      <c r="HZ11" s="274"/>
      <c r="IA11" s="274"/>
      <c r="IB11" s="274"/>
      <c r="IC11" s="274"/>
      <c r="ID11" s="274"/>
      <c r="IE11" s="274"/>
      <c r="IF11" s="274"/>
      <c r="IG11" s="274"/>
      <c r="IH11" s="274"/>
      <c r="II11" s="274"/>
      <c r="IJ11" s="274"/>
      <c r="IK11" s="274"/>
      <c r="IL11" s="274"/>
      <c r="IM11" s="274"/>
      <c r="IN11" s="274"/>
      <c r="IO11" s="274"/>
      <c r="IP11" s="274"/>
      <c r="IQ11" s="274"/>
      <c r="IR11" s="274"/>
      <c r="IS11" s="274"/>
      <c r="IT11" s="274"/>
      <c r="IU11" s="274"/>
      <c r="IV11" s="274"/>
    </row>
    <row r="12" spans="1:256" s="600" customFormat="1" ht="18.75">
      <c r="A12" s="1013"/>
      <c r="B12" s="1013"/>
      <c r="C12" s="1013"/>
      <c r="D12" s="1013"/>
      <c r="E12" s="1013"/>
      <c r="F12" s="1013"/>
      <c r="G12" s="1013"/>
      <c r="H12" s="1013"/>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3"/>
      <c r="AK12" s="1013"/>
      <c r="AL12" s="1013"/>
      <c r="AM12" s="739"/>
      <c r="AN12" s="739"/>
      <c r="AO12" s="739"/>
      <c r="AP12" s="739"/>
      <c r="AQ12" s="739"/>
      <c r="AR12" s="739"/>
      <c r="AS12" s="739"/>
      <c r="AT12" s="739"/>
      <c r="AU12" s="739"/>
      <c r="AV12" s="739"/>
      <c r="AW12" s="739"/>
      <c r="AX12" s="739"/>
      <c r="AY12" s="739"/>
      <c r="AZ12" s="739"/>
      <c r="BA12" s="739"/>
      <c r="BB12" s="739"/>
      <c r="BC12" s="739"/>
      <c r="BD12" s="739"/>
      <c r="BE12" s="739"/>
      <c r="BF12" s="739"/>
      <c r="BG12" s="739"/>
      <c r="BH12" s="739"/>
      <c r="BI12" s="739"/>
      <c r="BJ12" s="739"/>
      <c r="BK12" s="739"/>
      <c r="BL12" s="739"/>
      <c r="BM12" s="739"/>
      <c r="BN12" s="739"/>
      <c r="BO12" s="739"/>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74"/>
      <c r="DK12" s="274"/>
      <c r="DL12" s="274"/>
      <c r="DM12" s="274"/>
      <c r="DN12" s="274"/>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4"/>
      <c r="FL12" s="274"/>
      <c r="FM12" s="274"/>
      <c r="FN12" s="274"/>
      <c r="FO12" s="274"/>
      <c r="FP12" s="274"/>
      <c r="FQ12" s="274"/>
      <c r="FR12" s="274"/>
      <c r="FS12" s="274"/>
      <c r="FT12" s="274"/>
      <c r="FU12" s="274"/>
      <c r="FV12" s="274"/>
      <c r="FW12" s="274"/>
      <c r="FX12" s="274"/>
      <c r="FY12" s="274"/>
      <c r="FZ12" s="274"/>
      <c r="GA12" s="274"/>
      <c r="GB12" s="274"/>
      <c r="GC12" s="274"/>
      <c r="GD12" s="274"/>
      <c r="GE12" s="274"/>
      <c r="GF12" s="274"/>
      <c r="GG12" s="274"/>
      <c r="GH12" s="274"/>
      <c r="GI12" s="274"/>
      <c r="GJ12" s="274"/>
      <c r="GK12" s="274"/>
      <c r="GL12" s="274"/>
      <c r="GM12" s="274"/>
      <c r="GN12" s="274"/>
      <c r="GO12" s="274"/>
      <c r="GP12" s="274"/>
      <c r="GQ12" s="274"/>
      <c r="GR12" s="274"/>
      <c r="GS12" s="274"/>
      <c r="GT12" s="274"/>
      <c r="GU12" s="274"/>
      <c r="GV12" s="274"/>
      <c r="GW12" s="274"/>
      <c r="GX12" s="274"/>
      <c r="GY12" s="274"/>
      <c r="GZ12" s="274"/>
      <c r="HA12" s="274"/>
      <c r="HB12" s="274"/>
      <c r="HC12" s="274"/>
      <c r="HD12" s="274"/>
      <c r="HE12" s="274"/>
      <c r="HF12" s="274"/>
      <c r="HG12" s="274"/>
      <c r="HH12" s="274"/>
      <c r="HI12" s="274"/>
      <c r="HJ12" s="274"/>
      <c r="HK12" s="274"/>
      <c r="HL12" s="274"/>
      <c r="HM12" s="274"/>
      <c r="HN12" s="274"/>
      <c r="HO12" s="274"/>
      <c r="HP12" s="274"/>
      <c r="HQ12" s="274"/>
      <c r="HR12" s="274"/>
      <c r="HS12" s="274"/>
      <c r="HT12" s="274"/>
      <c r="HU12" s="274"/>
      <c r="HV12" s="274"/>
      <c r="HW12" s="274"/>
      <c r="HX12" s="274"/>
      <c r="HY12" s="274"/>
      <c r="HZ12" s="274"/>
      <c r="IA12" s="274"/>
      <c r="IB12" s="274"/>
      <c r="IC12" s="274"/>
      <c r="ID12" s="274"/>
      <c r="IE12" s="274"/>
      <c r="IF12" s="274"/>
      <c r="IG12" s="274"/>
      <c r="IH12" s="274"/>
      <c r="II12" s="274"/>
      <c r="IJ12" s="274"/>
      <c r="IK12" s="274"/>
      <c r="IL12" s="274"/>
      <c r="IM12" s="274"/>
      <c r="IN12" s="274"/>
      <c r="IO12" s="274"/>
      <c r="IP12" s="274"/>
      <c r="IQ12" s="274"/>
      <c r="IR12" s="274"/>
      <c r="IS12" s="274"/>
      <c r="IT12" s="274"/>
      <c r="IU12" s="274"/>
      <c r="IV12" s="274"/>
    </row>
    <row r="13" spans="1:256" s="600" customFormat="1">
      <c r="A13" s="1030" t="s">
        <v>338</v>
      </c>
      <c r="B13" s="1030"/>
      <c r="C13" s="1030"/>
      <c r="D13" s="1030"/>
      <c r="E13" s="1030"/>
      <c r="F13" s="1030"/>
      <c r="G13" s="1030"/>
      <c r="H13" s="1030"/>
      <c r="I13" s="1030"/>
      <c r="J13" s="1030"/>
      <c r="K13" s="1030"/>
      <c r="L13" s="1030"/>
      <c r="M13" s="1030"/>
      <c r="N13" s="1030"/>
      <c r="O13" s="1030"/>
      <c r="P13" s="1030"/>
      <c r="Q13" s="1030"/>
      <c r="R13" s="1030"/>
      <c r="S13" s="1030"/>
      <c r="T13" s="1030"/>
      <c r="U13" s="1030"/>
      <c r="V13" s="1030"/>
      <c r="W13" s="1030"/>
      <c r="X13" s="1030"/>
      <c r="Y13" s="1030"/>
      <c r="Z13" s="1030"/>
      <c r="AA13" s="1030"/>
      <c r="AB13" s="1030"/>
      <c r="AC13" s="1030"/>
      <c r="AD13" s="1030"/>
      <c r="AE13" s="1030"/>
      <c r="AF13" s="1030"/>
      <c r="AG13" s="1030"/>
      <c r="AH13" s="1030"/>
      <c r="AI13" s="1030"/>
      <c r="AJ13" s="1030"/>
      <c r="AK13" s="1030"/>
      <c r="AL13" s="1030"/>
      <c r="AM13" s="738"/>
      <c r="AN13" s="738"/>
      <c r="AO13" s="738"/>
      <c r="AP13" s="738"/>
      <c r="AQ13" s="738"/>
      <c r="AR13" s="738"/>
      <c r="AS13" s="738"/>
      <c r="AT13" s="738"/>
      <c r="AU13" s="738"/>
      <c r="AV13" s="738"/>
      <c r="AW13" s="738"/>
      <c r="AX13" s="738"/>
      <c r="AY13" s="738"/>
      <c r="AZ13" s="738"/>
      <c r="BA13" s="738"/>
      <c r="BB13" s="738"/>
      <c r="BC13" s="738"/>
      <c r="BD13" s="738"/>
      <c r="BE13" s="738"/>
      <c r="BF13" s="738"/>
      <c r="BG13" s="738"/>
      <c r="BH13" s="738"/>
      <c r="BI13" s="738"/>
      <c r="BJ13" s="738"/>
      <c r="BK13" s="738"/>
      <c r="BL13" s="738"/>
      <c r="BM13" s="738"/>
      <c r="BN13" s="738"/>
      <c r="BO13" s="738"/>
      <c r="BP13" s="274"/>
      <c r="BQ13" s="274"/>
      <c r="BR13" s="274"/>
      <c r="BS13" s="274"/>
      <c r="BT13" s="274"/>
      <c r="BU13" s="274"/>
      <c r="BV13" s="274"/>
      <c r="BW13" s="274"/>
      <c r="BX13" s="274"/>
      <c r="BY13" s="274"/>
      <c r="BZ13" s="274"/>
      <c r="CA13" s="274"/>
      <c r="CB13" s="274"/>
      <c r="CC13" s="274"/>
      <c r="CD13" s="274"/>
      <c r="CE13" s="274"/>
      <c r="CF13" s="274"/>
      <c r="CG13" s="274"/>
      <c r="CH13" s="274"/>
      <c r="CI13" s="274"/>
      <c r="CJ13" s="274"/>
      <c r="CK13" s="274"/>
      <c r="CL13" s="274"/>
      <c r="CM13" s="274"/>
      <c r="CN13" s="274"/>
      <c r="CO13" s="274"/>
      <c r="CP13" s="274"/>
      <c r="CQ13" s="274"/>
      <c r="CR13" s="274"/>
      <c r="CS13" s="274"/>
      <c r="CT13" s="274"/>
      <c r="CU13" s="274"/>
      <c r="CV13" s="274"/>
      <c r="CW13" s="274"/>
      <c r="CX13" s="274"/>
      <c r="CY13" s="274"/>
      <c r="CZ13" s="274"/>
      <c r="DA13" s="274"/>
      <c r="DB13" s="274"/>
      <c r="DC13" s="274"/>
      <c r="DD13" s="274"/>
      <c r="DE13" s="274"/>
      <c r="DF13" s="274"/>
      <c r="DG13" s="274"/>
      <c r="DH13" s="274"/>
      <c r="DI13" s="274"/>
      <c r="DJ13" s="274"/>
      <c r="DK13" s="274"/>
      <c r="DL13" s="274"/>
      <c r="DM13" s="274"/>
      <c r="DN13" s="274"/>
      <c r="DO13" s="274"/>
      <c r="DP13" s="274"/>
      <c r="DQ13" s="274"/>
      <c r="DR13" s="274"/>
      <c r="DS13" s="274"/>
      <c r="DT13" s="274"/>
      <c r="DU13" s="274"/>
      <c r="DV13" s="274"/>
      <c r="DW13" s="274"/>
      <c r="DX13" s="274"/>
      <c r="DY13" s="274"/>
      <c r="DZ13" s="274"/>
      <c r="EA13" s="274"/>
      <c r="EB13" s="274"/>
      <c r="EC13" s="274"/>
      <c r="ED13" s="274"/>
      <c r="EE13" s="274"/>
      <c r="EF13" s="274"/>
      <c r="EG13" s="274"/>
      <c r="EH13" s="274"/>
      <c r="EI13" s="274"/>
      <c r="EJ13" s="274"/>
      <c r="EK13" s="274"/>
      <c r="EL13" s="274"/>
      <c r="EM13" s="274"/>
      <c r="EN13" s="274"/>
      <c r="EO13" s="274"/>
      <c r="EP13" s="274"/>
      <c r="EQ13" s="274"/>
      <c r="ER13" s="274"/>
      <c r="ES13" s="274"/>
      <c r="ET13" s="274"/>
      <c r="EU13" s="274"/>
      <c r="EV13" s="274"/>
      <c r="EW13" s="274"/>
      <c r="EX13" s="274"/>
      <c r="EY13" s="274"/>
      <c r="EZ13" s="274"/>
      <c r="FA13" s="274"/>
      <c r="FB13" s="274"/>
      <c r="FC13" s="274"/>
      <c r="FD13" s="274"/>
      <c r="FE13" s="274"/>
      <c r="FF13" s="274"/>
      <c r="FG13" s="274"/>
      <c r="FH13" s="274"/>
      <c r="FI13" s="274"/>
      <c r="FJ13" s="274"/>
      <c r="FK13" s="274"/>
      <c r="FL13" s="274"/>
      <c r="FM13" s="274"/>
      <c r="FN13" s="274"/>
      <c r="FO13" s="274"/>
      <c r="FP13" s="274"/>
      <c r="FQ13" s="274"/>
      <c r="FR13" s="274"/>
      <c r="FS13" s="274"/>
      <c r="FT13" s="274"/>
      <c r="FU13" s="274"/>
      <c r="FV13" s="274"/>
      <c r="FW13" s="274"/>
      <c r="FX13" s="274"/>
      <c r="FY13" s="274"/>
      <c r="FZ13" s="274"/>
      <c r="GA13" s="274"/>
      <c r="GB13" s="274"/>
      <c r="GC13" s="274"/>
      <c r="GD13" s="274"/>
      <c r="GE13" s="274"/>
      <c r="GF13" s="274"/>
      <c r="GG13" s="274"/>
      <c r="GH13" s="274"/>
      <c r="GI13" s="274"/>
      <c r="GJ13" s="274"/>
      <c r="GK13" s="274"/>
      <c r="GL13" s="274"/>
      <c r="GM13" s="274"/>
      <c r="GN13" s="274"/>
      <c r="GO13" s="274"/>
      <c r="GP13" s="274"/>
      <c r="GQ13" s="274"/>
      <c r="GR13" s="274"/>
      <c r="GS13" s="274"/>
      <c r="GT13" s="274"/>
      <c r="GU13" s="274"/>
      <c r="GV13" s="274"/>
      <c r="GW13" s="274"/>
      <c r="GX13" s="274"/>
      <c r="GY13" s="274"/>
      <c r="GZ13" s="274"/>
      <c r="HA13" s="274"/>
      <c r="HB13" s="274"/>
      <c r="HC13" s="274"/>
      <c r="HD13" s="274"/>
      <c r="HE13" s="274"/>
      <c r="HF13" s="274"/>
      <c r="HG13" s="274"/>
      <c r="HH13" s="274"/>
      <c r="HI13" s="274"/>
      <c r="HJ13" s="274"/>
      <c r="HK13" s="274"/>
      <c r="HL13" s="274"/>
      <c r="HM13" s="274"/>
      <c r="HN13" s="274"/>
      <c r="HO13" s="274"/>
      <c r="HP13" s="274"/>
      <c r="HQ13" s="274"/>
      <c r="HR13" s="274"/>
      <c r="HS13" s="274"/>
      <c r="HT13" s="274"/>
      <c r="HU13" s="274"/>
      <c r="HV13" s="274"/>
      <c r="HW13" s="274"/>
      <c r="HX13" s="274"/>
      <c r="HY13" s="274"/>
      <c r="HZ13" s="274"/>
      <c r="IA13" s="274"/>
      <c r="IB13" s="274"/>
      <c r="IC13" s="274"/>
      <c r="ID13" s="274"/>
      <c r="IE13" s="274"/>
      <c r="IF13" s="274"/>
      <c r="IG13" s="274"/>
      <c r="IH13" s="274"/>
      <c r="II13" s="274"/>
      <c r="IJ13" s="274"/>
      <c r="IK13" s="274"/>
      <c r="IL13" s="274"/>
      <c r="IM13" s="274"/>
      <c r="IN13" s="274"/>
      <c r="IO13" s="274"/>
      <c r="IP13" s="274"/>
      <c r="IQ13" s="274"/>
      <c r="IR13" s="274"/>
      <c r="IS13" s="274"/>
      <c r="IT13" s="274"/>
      <c r="IU13" s="274"/>
      <c r="IV13" s="274"/>
    </row>
    <row r="14" spans="1:256" s="600" customFormat="1">
      <c r="A14" s="1031"/>
      <c r="B14" s="1031"/>
      <c r="C14" s="1031"/>
      <c r="D14" s="1031"/>
      <c r="E14" s="1031"/>
      <c r="F14" s="1031"/>
      <c r="G14" s="1031"/>
      <c r="H14" s="1031"/>
      <c r="I14" s="1031"/>
      <c r="J14" s="1031"/>
      <c r="K14" s="1031"/>
      <c r="L14" s="1031"/>
      <c r="M14" s="1031"/>
      <c r="N14" s="1031"/>
      <c r="O14" s="1031"/>
      <c r="P14" s="1031"/>
      <c r="Q14" s="1031"/>
      <c r="R14" s="1031"/>
      <c r="S14" s="1031"/>
      <c r="T14" s="1031"/>
      <c r="U14" s="1031"/>
      <c r="V14" s="1031"/>
      <c r="W14" s="1031"/>
      <c r="X14" s="1031"/>
      <c r="Y14" s="1031"/>
      <c r="Z14" s="1031"/>
      <c r="AA14" s="1031"/>
      <c r="AB14" s="1031"/>
      <c r="AC14" s="1031"/>
      <c r="AD14" s="1031"/>
      <c r="AE14" s="1031"/>
      <c r="AF14" s="1031"/>
      <c r="AG14" s="1031"/>
      <c r="AH14" s="1031"/>
      <c r="AI14" s="1031"/>
      <c r="AJ14" s="1031"/>
      <c r="AK14" s="1031"/>
      <c r="AL14" s="1031"/>
      <c r="AM14" s="325"/>
      <c r="AN14" s="325"/>
      <c r="AO14" s="325"/>
      <c r="AP14" s="325"/>
      <c r="AQ14" s="325"/>
      <c r="AR14" s="325"/>
      <c r="AS14" s="325"/>
      <c r="AT14" s="325"/>
      <c r="AU14" s="325"/>
      <c r="AV14" s="325"/>
      <c r="AW14" s="325"/>
      <c r="AX14" s="325"/>
      <c r="AY14" s="325"/>
      <c r="AZ14" s="325"/>
      <c r="BA14" s="325"/>
      <c r="BB14" s="325"/>
      <c r="BC14" s="325"/>
      <c r="BD14" s="325"/>
      <c r="BE14" s="325"/>
      <c r="BF14" s="325"/>
      <c r="BG14" s="754"/>
      <c r="BH14" s="754"/>
      <c r="BI14" s="754"/>
      <c r="BJ14" s="754"/>
      <c r="BK14" s="754"/>
      <c r="BL14" s="75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4"/>
      <c r="DG14" s="274"/>
      <c r="DH14" s="274"/>
      <c r="DI14" s="274"/>
      <c r="DJ14" s="274"/>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274"/>
      <c r="GV14" s="274"/>
      <c r="GW14" s="274"/>
      <c r="GX14" s="274"/>
      <c r="GY14" s="274"/>
      <c r="GZ14" s="274"/>
      <c r="HA14" s="274"/>
      <c r="HB14" s="274"/>
      <c r="HC14" s="274"/>
      <c r="HD14" s="274"/>
      <c r="HE14" s="274"/>
      <c r="HF14" s="274"/>
      <c r="HG14" s="274"/>
      <c r="HH14" s="274"/>
      <c r="HI14" s="274"/>
      <c r="HJ14" s="274"/>
      <c r="HK14" s="274"/>
      <c r="HL14" s="274"/>
      <c r="HM14" s="274"/>
      <c r="HN14" s="274"/>
      <c r="HO14" s="274"/>
      <c r="HP14" s="274"/>
      <c r="HQ14" s="274"/>
      <c r="HR14" s="274"/>
      <c r="HS14" s="274"/>
      <c r="HT14" s="274"/>
      <c r="HU14" s="274"/>
      <c r="HV14" s="274"/>
      <c r="HW14" s="274"/>
      <c r="HX14" s="274"/>
      <c r="HY14" s="274"/>
      <c r="HZ14" s="274"/>
      <c r="IA14" s="274"/>
      <c r="IB14" s="274"/>
      <c r="IC14" s="274"/>
      <c r="ID14" s="274"/>
      <c r="IE14" s="274"/>
      <c r="IF14" s="274"/>
      <c r="IG14" s="274"/>
      <c r="IH14" s="274"/>
      <c r="II14" s="274"/>
      <c r="IJ14" s="274"/>
      <c r="IK14" s="274"/>
      <c r="IL14" s="274"/>
      <c r="IM14" s="274"/>
      <c r="IN14" s="274"/>
      <c r="IO14" s="274"/>
      <c r="IP14" s="274"/>
      <c r="IQ14" s="274"/>
      <c r="IR14" s="274"/>
      <c r="IS14" s="274"/>
      <c r="IT14" s="274"/>
      <c r="IU14" s="274"/>
      <c r="IV14" s="274"/>
    </row>
    <row r="15" spans="1:256" s="600" customFormat="1" ht="19.5" customHeight="1">
      <c r="A15" s="1015" t="s">
        <v>6</v>
      </c>
      <c r="B15" s="1015" t="s">
        <v>7</v>
      </c>
      <c r="C15" s="1015" t="s">
        <v>8</v>
      </c>
      <c r="D15" s="1011" t="s">
        <v>983</v>
      </c>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11"/>
      <c r="AC15" s="1011"/>
      <c r="AD15" s="1011"/>
      <c r="AE15" s="1011"/>
      <c r="AF15" s="1011"/>
      <c r="AG15" s="1011"/>
      <c r="AH15" s="1011"/>
      <c r="AI15" s="1011"/>
      <c r="AJ15" s="1011"/>
      <c r="AK15" s="1011"/>
      <c r="AL15" s="1011"/>
      <c r="AM15" s="754"/>
      <c r="AN15" s="754"/>
      <c r="AO15" s="754"/>
      <c r="AP15" s="75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4"/>
      <c r="DS15" s="274"/>
      <c r="DT15" s="274"/>
      <c r="DU15" s="274"/>
      <c r="DV15" s="274"/>
      <c r="DW15" s="274"/>
      <c r="DX15" s="274"/>
      <c r="DY15" s="274"/>
      <c r="DZ15" s="274"/>
      <c r="EA15" s="274"/>
      <c r="EB15" s="274"/>
      <c r="EC15" s="274"/>
      <c r="ED15" s="274"/>
      <c r="EE15" s="274"/>
      <c r="EF15" s="274"/>
      <c r="EG15" s="274"/>
      <c r="EH15" s="274"/>
      <c r="EI15" s="274"/>
      <c r="EJ15" s="274"/>
      <c r="EK15" s="274"/>
      <c r="EL15" s="274"/>
      <c r="EM15" s="274"/>
      <c r="EN15" s="274"/>
      <c r="EO15" s="274"/>
      <c r="EP15" s="274"/>
      <c r="EQ15" s="274"/>
      <c r="ER15" s="274"/>
      <c r="ES15" s="274"/>
      <c r="ET15" s="274"/>
      <c r="EU15" s="274"/>
      <c r="EV15" s="274"/>
      <c r="EW15" s="274"/>
      <c r="EX15" s="274"/>
      <c r="EY15" s="274"/>
      <c r="EZ15" s="274"/>
      <c r="FA15" s="274"/>
      <c r="FB15" s="274"/>
      <c r="FC15" s="274"/>
      <c r="FD15" s="274"/>
      <c r="FE15" s="274"/>
      <c r="FF15" s="274"/>
      <c r="FG15" s="274"/>
      <c r="FH15" s="274"/>
      <c r="FI15" s="274"/>
      <c r="FJ15" s="274"/>
      <c r="FK15" s="274"/>
      <c r="FL15" s="274"/>
      <c r="FM15" s="274"/>
      <c r="FN15" s="274"/>
      <c r="FO15" s="274"/>
      <c r="FP15" s="274"/>
      <c r="FQ15" s="274"/>
      <c r="FR15" s="274"/>
      <c r="FS15" s="274"/>
      <c r="FT15" s="274"/>
      <c r="FU15" s="274"/>
      <c r="FV15" s="274"/>
      <c r="FW15" s="274"/>
      <c r="FX15" s="274"/>
      <c r="FY15" s="274"/>
      <c r="FZ15" s="274"/>
      <c r="GA15" s="274"/>
      <c r="GB15" s="274"/>
      <c r="GC15" s="274"/>
      <c r="GD15" s="274"/>
      <c r="GE15" s="274"/>
      <c r="GF15" s="274"/>
      <c r="GG15" s="274"/>
      <c r="GH15" s="274"/>
      <c r="GI15" s="274"/>
      <c r="GJ15" s="274"/>
      <c r="GK15" s="274"/>
      <c r="GL15" s="274"/>
      <c r="GM15" s="274"/>
      <c r="GN15" s="274"/>
      <c r="GO15" s="274"/>
      <c r="GP15" s="274"/>
      <c r="GQ15" s="274"/>
      <c r="GR15" s="274"/>
      <c r="GS15" s="274"/>
      <c r="GT15" s="274"/>
      <c r="GU15" s="274"/>
      <c r="GV15" s="274"/>
      <c r="GW15" s="274"/>
      <c r="GX15" s="274"/>
      <c r="GY15" s="274"/>
      <c r="GZ15" s="274"/>
      <c r="HA15" s="274"/>
      <c r="HB15" s="274"/>
      <c r="HC15" s="274"/>
      <c r="HD15" s="274"/>
      <c r="HE15" s="274"/>
      <c r="HF15" s="274"/>
      <c r="HG15" s="274"/>
      <c r="HH15" s="274"/>
      <c r="HI15" s="274"/>
      <c r="HJ15" s="274"/>
      <c r="HK15" s="274"/>
      <c r="HL15" s="274"/>
      <c r="HM15" s="274"/>
      <c r="HN15" s="274"/>
      <c r="HO15" s="274"/>
      <c r="HP15" s="274"/>
      <c r="HQ15" s="274"/>
      <c r="HR15" s="274"/>
      <c r="HS15" s="274"/>
      <c r="HT15" s="274"/>
      <c r="HU15" s="274"/>
      <c r="HV15" s="274"/>
      <c r="HW15" s="274"/>
      <c r="HX15" s="274"/>
      <c r="HY15" s="274"/>
      <c r="HZ15" s="274"/>
      <c r="IA15" s="274"/>
      <c r="IB15" s="274"/>
      <c r="IC15" s="274"/>
      <c r="ID15" s="274"/>
      <c r="IE15" s="274"/>
      <c r="IF15" s="274"/>
      <c r="IG15" s="274"/>
      <c r="IH15" s="274"/>
      <c r="II15" s="274"/>
      <c r="IJ15" s="274"/>
      <c r="IK15" s="274"/>
      <c r="IL15" s="274"/>
      <c r="IM15" s="274"/>
      <c r="IN15" s="274"/>
      <c r="IO15" s="274"/>
      <c r="IP15" s="274"/>
      <c r="IQ15" s="274"/>
      <c r="IR15" s="274"/>
      <c r="IS15" s="274"/>
      <c r="IT15" s="274"/>
      <c r="IU15" s="274"/>
      <c r="IV15" s="274"/>
    </row>
    <row r="16" spans="1:256" s="600" customFormat="1" ht="37.5" customHeight="1">
      <c r="A16" s="1015"/>
      <c r="B16" s="1015"/>
      <c r="C16" s="1015"/>
      <c r="D16" s="1011" t="s">
        <v>339</v>
      </c>
      <c r="E16" s="1011"/>
      <c r="F16" s="1011"/>
      <c r="G16" s="1011"/>
      <c r="H16" s="1011"/>
      <c r="I16" s="1011"/>
      <c r="J16" s="1011"/>
      <c r="K16" s="1011" t="s">
        <v>340</v>
      </c>
      <c r="L16" s="1011"/>
      <c r="M16" s="1011"/>
      <c r="N16" s="1011"/>
      <c r="O16" s="1011"/>
      <c r="P16" s="1011"/>
      <c r="Q16" s="1011"/>
      <c r="R16" s="1011" t="s">
        <v>341</v>
      </c>
      <c r="S16" s="1011"/>
      <c r="T16" s="1011"/>
      <c r="U16" s="1011"/>
      <c r="V16" s="1011"/>
      <c r="W16" s="1011"/>
      <c r="X16" s="1011"/>
      <c r="Y16" s="1011" t="s">
        <v>342</v>
      </c>
      <c r="Z16" s="1011"/>
      <c r="AA16" s="1011"/>
      <c r="AB16" s="1011"/>
      <c r="AC16" s="1011"/>
      <c r="AD16" s="1011"/>
      <c r="AE16" s="1011"/>
      <c r="AF16" s="1017" t="s">
        <v>985</v>
      </c>
      <c r="AG16" s="1017"/>
      <c r="AH16" s="1017"/>
      <c r="AI16" s="1017"/>
      <c r="AJ16" s="1017"/>
      <c r="AK16" s="1017"/>
      <c r="AL16" s="1017"/>
      <c r="AM16" s="754"/>
      <c r="AN16" s="754"/>
      <c r="AO16" s="754"/>
      <c r="AP16" s="75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c r="BX16" s="274"/>
      <c r="BY16" s="274"/>
      <c r="BZ16" s="274"/>
      <c r="CA16" s="274"/>
      <c r="CB16" s="274"/>
      <c r="CC16" s="27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4"/>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4"/>
      <c r="GR16" s="274"/>
      <c r="GS16" s="274"/>
      <c r="GT16" s="274"/>
      <c r="GU16" s="274"/>
      <c r="GV16" s="274"/>
      <c r="GW16" s="274"/>
      <c r="GX16" s="274"/>
      <c r="GY16" s="274"/>
      <c r="GZ16" s="274"/>
      <c r="HA16" s="274"/>
      <c r="HB16" s="274"/>
      <c r="HC16" s="274"/>
      <c r="HD16" s="274"/>
      <c r="HE16" s="274"/>
      <c r="HF16" s="274"/>
      <c r="HG16" s="274"/>
      <c r="HH16" s="274"/>
      <c r="HI16" s="274"/>
      <c r="HJ16" s="274"/>
      <c r="HK16" s="274"/>
      <c r="HL16" s="274"/>
      <c r="HM16" s="274"/>
      <c r="HN16" s="274"/>
      <c r="HO16" s="274"/>
      <c r="HP16" s="274"/>
      <c r="HQ16" s="274"/>
      <c r="HR16" s="274"/>
      <c r="HS16" s="274"/>
      <c r="HT16" s="274"/>
      <c r="HU16" s="274"/>
      <c r="HV16" s="274"/>
      <c r="HW16" s="274"/>
      <c r="HX16" s="274"/>
      <c r="HY16" s="274"/>
      <c r="HZ16" s="274"/>
      <c r="IA16" s="274"/>
      <c r="IB16" s="274"/>
      <c r="IC16" s="274"/>
      <c r="ID16" s="274"/>
      <c r="IE16" s="274"/>
      <c r="IF16" s="274"/>
      <c r="IG16" s="274"/>
      <c r="IH16" s="274"/>
      <c r="II16" s="274"/>
      <c r="IJ16" s="274"/>
      <c r="IK16" s="274"/>
      <c r="IL16" s="274"/>
      <c r="IM16" s="274"/>
      <c r="IN16" s="274"/>
      <c r="IO16" s="274"/>
      <c r="IP16" s="274"/>
      <c r="IQ16" s="274"/>
      <c r="IR16" s="274"/>
      <c r="IS16" s="274"/>
      <c r="IT16" s="274"/>
      <c r="IU16" s="274"/>
      <c r="IV16" s="274"/>
    </row>
    <row r="17" spans="1:256" s="600" customFormat="1" ht="39.75" customHeight="1">
      <c r="A17" s="1015"/>
      <c r="B17" s="1015"/>
      <c r="C17" s="1015"/>
      <c r="D17" s="595" t="s">
        <v>257</v>
      </c>
      <c r="E17" s="1011" t="s">
        <v>258</v>
      </c>
      <c r="F17" s="1011"/>
      <c r="G17" s="1011"/>
      <c r="H17" s="1011"/>
      <c r="I17" s="1011"/>
      <c r="J17" s="1011"/>
      <c r="K17" s="595" t="s">
        <v>257</v>
      </c>
      <c r="L17" s="1015" t="s">
        <v>258</v>
      </c>
      <c r="M17" s="1015"/>
      <c r="N17" s="1015"/>
      <c r="O17" s="1015"/>
      <c r="P17" s="1015"/>
      <c r="Q17" s="1015"/>
      <c r="R17" s="595" t="s">
        <v>257</v>
      </c>
      <c r="S17" s="1015" t="s">
        <v>258</v>
      </c>
      <c r="T17" s="1015"/>
      <c r="U17" s="1015"/>
      <c r="V17" s="1015"/>
      <c r="W17" s="1015"/>
      <c r="X17" s="1015"/>
      <c r="Y17" s="595" t="s">
        <v>257</v>
      </c>
      <c r="Z17" s="1015" t="s">
        <v>258</v>
      </c>
      <c r="AA17" s="1015"/>
      <c r="AB17" s="1015"/>
      <c r="AC17" s="1015"/>
      <c r="AD17" s="1015"/>
      <c r="AE17" s="1015"/>
      <c r="AF17" s="595" t="s">
        <v>257</v>
      </c>
      <c r="AG17" s="1015" t="s">
        <v>258</v>
      </c>
      <c r="AH17" s="1015"/>
      <c r="AI17" s="1015"/>
      <c r="AJ17" s="1015"/>
      <c r="AK17" s="1015"/>
      <c r="AL17" s="1015"/>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4"/>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4"/>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c r="HV17" s="274"/>
      <c r="HW17" s="274"/>
      <c r="HX17" s="274"/>
      <c r="HY17" s="274"/>
      <c r="HZ17" s="274"/>
      <c r="IA17" s="274"/>
      <c r="IB17" s="274"/>
      <c r="IC17" s="274"/>
      <c r="ID17" s="274"/>
      <c r="IE17" s="274"/>
      <c r="IF17" s="274"/>
      <c r="IG17" s="274"/>
      <c r="IH17" s="274"/>
      <c r="II17" s="274"/>
      <c r="IJ17" s="274"/>
      <c r="IK17" s="274"/>
      <c r="IL17" s="274"/>
      <c r="IM17" s="274"/>
      <c r="IN17" s="274"/>
      <c r="IO17" s="274"/>
      <c r="IP17" s="274"/>
      <c r="IQ17" s="274"/>
      <c r="IR17" s="274"/>
      <c r="IS17" s="274"/>
      <c r="IT17" s="274"/>
      <c r="IU17" s="274"/>
      <c r="IV17" s="274"/>
    </row>
    <row r="18" spans="1:256" s="600" customFormat="1" ht="94.5" customHeight="1">
      <c r="A18" s="1015"/>
      <c r="B18" s="1015"/>
      <c r="C18" s="1015"/>
      <c r="D18" s="466" t="s">
        <v>259</v>
      </c>
      <c r="E18" s="466" t="s">
        <v>259</v>
      </c>
      <c r="F18" s="146" t="s">
        <v>260</v>
      </c>
      <c r="G18" s="146" t="s">
        <v>261</v>
      </c>
      <c r="H18" s="146" t="s">
        <v>262</v>
      </c>
      <c r="I18" s="146" t="s">
        <v>263</v>
      </c>
      <c r="J18" s="146" t="s">
        <v>264</v>
      </c>
      <c r="K18" s="466" t="s">
        <v>259</v>
      </c>
      <c r="L18" s="466" t="s">
        <v>259</v>
      </c>
      <c r="M18" s="146" t="s">
        <v>260</v>
      </c>
      <c r="N18" s="146" t="s">
        <v>261</v>
      </c>
      <c r="O18" s="146" t="s">
        <v>262</v>
      </c>
      <c r="P18" s="146" t="s">
        <v>263</v>
      </c>
      <c r="Q18" s="146" t="s">
        <v>264</v>
      </c>
      <c r="R18" s="466" t="s">
        <v>259</v>
      </c>
      <c r="S18" s="466" t="s">
        <v>259</v>
      </c>
      <c r="T18" s="146" t="s">
        <v>260</v>
      </c>
      <c r="U18" s="146" t="s">
        <v>261</v>
      </c>
      <c r="V18" s="146" t="s">
        <v>262</v>
      </c>
      <c r="W18" s="146" t="s">
        <v>263</v>
      </c>
      <c r="X18" s="146" t="s">
        <v>264</v>
      </c>
      <c r="Y18" s="466" t="s">
        <v>259</v>
      </c>
      <c r="Z18" s="466" t="s">
        <v>259</v>
      </c>
      <c r="AA18" s="146" t="s">
        <v>260</v>
      </c>
      <c r="AB18" s="146" t="s">
        <v>261</v>
      </c>
      <c r="AC18" s="146" t="s">
        <v>262</v>
      </c>
      <c r="AD18" s="146" t="s">
        <v>263</v>
      </c>
      <c r="AE18" s="146" t="s">
        <v>264</v>
      </c>
      <c r="AF18" s="466" t="s">
        <v>259</v>
      </c>
      <c r="AG18" s="466" t="s">
        <v>259</v>
      </c>
      <c r="AH18" s="146" t="s">
        <v>260</v>
      </c>
      <c r="AI18" s="146" t="s">
        <v>261</v>
      </c>
      <c r="AJ18" s="146" t="s">
        <v>262</v>
      </c>
      <c r="AK18" s="146" t="s">
        <v>263</v>
      </c>
      <c r="AL18" s="146" t="s">
        <v>264</v>
      </c>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c r="BW18" s="274"/>
      <c r="BX18" s="274"/>
      <c r="BY18" s="274"/>
      <c r="BZ18" s="274"/>
      <c r="CA18" s="274"/>
      <c r="CB18" s="274"/>
      <c r="CC18" s="27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c r="EI18" s="274"/>
      <c r="EJ18" s="274"/>
      <c r="EK18" s="274"/>
      <c r="EL18" s="274"/>
      <c r="EM18" s="274"/>
      <c r="EN18" s="274"/>
      <c r="EO18" s="274"/>
      <c r="EP18" s="274"/>
      <c r="EQ18" s="274"/>
      <c r="ER18" s="274"/>
      <c r="ES18" s="274"/>
      <c r="ET18" s="274"/>
      <c r="EU18" s="274"/>
      <c r="EV18" s="274"/>
      <c r="EW18" s="274"/>
      <c r="EX18" s="274"/>
      <c r="EY18" s="274"/>
      <c r="EZ18" s="274"/>
      <c r="FA18" s="274"/>
      <c r="FB18" s="274"/>
      <c r="FC18" s="274"/>
      <c r="FD18" s="274"/>
      <c r="FE18" s="274"/>
      <c r="FF18" s="274"/>
      <c r="FG18" s="274"/>
      <c r="FH18" s="274"/>
      <c r="FI18" s="274"/>
      <c r="FJ18" s="274"/>
      <c r="FK18" s="274"/>
      <c r="FL18" s="274"/>
      <c r="FM18" s="274"/>
      <c r="FN18" s="274"/>
      <c r="FO18" s="274"/>
      <c r="FP18" s="274"/>
      <c r="FQ18" s="274"/>
      <c r="FR18" s="274"/>
      <c r="FS18" s="274"/>
      <c r="FT18" s="274"/>
      <c r="FU18" s="274"/>
      <c r="FV18" s="274"/>
      <c r="FW18" s="274"/>
      <c r="FX18" s="274"/>
      <c r="FY18" s="274"/>
      <c r="FZ18" s="274"/>
      <c r="GA18" s="274"/>
      <c r="GB18" s="274"/>
      <c r="GC18" s="274"/>
      <c r="GD18" s="274"/>
      <c r="GE18" s="274"/>
      <c r="GF18" s="274"/>
      <c r="GG18" s="274"/>
      <c r="GH18" s="274"/>
      <c r="GI18" s="274"/>
      <c r="GJ18" s="274"/>
      <c r="GK18" s="274"/>
      <c r="GL18" s="274"/>
      <c r="GM18" s="274"/>
      <c r="GN18" s="274"/>
      <c r="GO18" s="274"/>
      <c r="GP18" s="274"/>
      <c r="GQ18" s="274"/>
      <c r="GR18" s="274"/>
      <c r="GS18" s="274"/>
      <c r="GT18" s="274"/>
      <c r="GU18" s="274"/>
      <c r="GV18" s="274"/>
      <c r="GW18" s="274"/>
      <c r="GX18" s="274"/>
      <c r="GY18" s="274"/>
      <c r="GZ18" s="274"/>
      <c r="HA18" s="274"/>
      <c r="HB18" s="274"/>
      <c r="HC18" s="274"/>
      <c r="HD18" s="274"/>
      <c r="HE18" s="274"/>
      <c r="HF18" s="274"/>
      <c r="HG18" s="274"/>
      <c r="HH18" s="274"/>
      <c r="HI18" s="274"/>
      <c r="HJ18" s="274"/>
      <c r="HK18" s="274"/>
      <c r="HL18" s="274"/>
      <c r="HM18" s="274"/>
      <c r="HN18" s="274"/>
      <c r="HO18" s="274"/>
      <c r="HP18" s="274"/>
      <c r="HQ18" s="274"/>
      <c r="HR18" s="274"/>
      <c r="HS18" s="274"/>
      <c r="HT18" s="274"/>
      <c r="HU18" s="274"/>
      <c r="HV18" s="274"/>
      <c r="HW18" s="274"/>
      <c r="HX18" s="274"/>
      <c r="HY18" s="274"/>
      <c r="HZ18" s="274"/>
      <c r="IA18" s="274"/>
      <c r="IB18" s="274"/>
      <c r="IC18" s="274"/>
      <c r="ID18" s="274"/>
      <c r="IE18" s="274"/>
      <c r="IF18" s="274"/>
      <c r="IG18" s="274"/>
      <c r="IH18" s="274"/>
      <c r="II18" s="274"/>
      <c r="IJ18" s="274"/>
      <c r="IK18" s="274"/>
      <c r="IL18" s="274"/>
      <c r="IM18" s="274"/>
      <c r="IN18" s="274"/>
      <c r="IO18" s="274"/>
      <c r="IP18" s="274"/>
      <c r="IQ18" s="274"/>
      <c r="IR18" s="274"/>
      <c r="IS18" s="274"/>
      <c r="IT18" s="274"/>
      <c r="IU18" s="274"/>
      <c r="IV18" s="274"/>
    </row>
    <row r="19" spans="1:256" s="600" customFormat="1" ht="26.25" customHeight="1">
      <c r="A19" s="596">
        <v>1</v>
      </c>
      <c r="B19" s="596">
        <v>2</v>
      </c>
      <c r="C19" s="596">
        <v>3</v>
      </c>
      <c r="D19" s="292" t="s">
        <v>343</v>
      </c>
      <c r="E19" s="292" t="s">
        <v>344</v>
      </c>
      <c r="F19" s="292" t="s">
        <v>345</v>
      </c>
      <c r="G19" s="292" t="s">
        <v>346</v>
      </c>
      <c r="H19" s="292" t="s">
        <v>347</v>
      </c>
      <c r="I19" s="292" t="s">
        <v>348</v>
      </c>
      <c r="J19" s="292" t="s">
        <v>349</v>
      </c>
      <c r="K19" s="292" t="s">
        <v>350</v>
      </c>
      <c r="L19" s="292" t="s">
        <v>351</v>
      </c>
      <c r="M19" s="292" t="s">
        <v>352</v>
      </c>
      <c r="N19" s="292" t="s">
        <v>353</v>
      </c>
      <c r="O19" s="292" t="s">
        <v>354</v>
      </c>
      <c r="P19" s="292" t="s">
        <v>355</v>
      </c>
      <c r="Q19" s="292" t="s">
        <v>356</v>
      </c>
      <c r="R19" s="292" t="s">
        <v>357</v>
      </c>
      <c r="S19" s="292" t="s">
        <v>358</v>
      </c>
      <c r="T19" s="292" t="s">
        <v>359</v>
      </c>
      <c r="U19" s="292" t="s">
        <v>360</v>
      </c>
      <c r="V19" s="292" t="s">
        <v>361</v>
      </c>
      <c r="W19" s="292" t="s">
        <v>362</v>
      </c>
      <c r="X19" s="292" t="s">
        <v>363</v>
      </c>
      <c r="Y19" s="292" t="s">
        <v>364</v>
      </c>
      <c r="Z19" s="292" t="s">
        <v>365</v>
      </c>
      <c r="AA19" s="292" t="s">
        <v>366</v>
      </c>
      <c r="AB19" s="292" t="s">
        <v>367</v>
      </c>
      <c r="AC19" s="292" t="s">
        <v>368</v>
      </c>
      <c r="AD19" s="292" t="s">
        <v>369</v>
      </c>
      <c r="AE19" s="292" t="s">
        <v>370</v>
      </c>
      <c r="AF19" s="292" t="s">
        <v>371</v>
      </c>
      <c r="AG19" s="292" t="s">
        <v>372</v>
      </c>
      <c r="AH19" s="292" t="s">
        <v>373</v>
      </c>
      <c r="AI19" s="292" t="s">
        <v>374</v>
      </c>
      <c r="AJ19" s="292" t="s">
        <v>335</v>
      </c>
      <c r="AK19" s="292" t="s">
        <v>375</v>
      </c>
      <c r="AL19" s="292" t="s">
        <v>376</v>
      </c>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4"/>
      <c r="BT19" s="274"/>
      <c r="BU19" s="274"/>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c r="EB19" s="274"/>
      <c r="EC19" s="274"/>
      <c r="ED19" s="274"/>
      <c r="EE19" s="274"/>
      <c r="EF19" s="274"/>
      <c r="EG19" s="274"/>
      <c r="EH19" s="274"/>
      <c r="EI19" s="274"/>
      <c r="EJ19" s="274"/>
      <c r="EK19" s="274"/>
      <c r="EL19" s="274"/>
      <c r="EM19" s="274"/>
      <c r="EN19" s="274"/>
      <c r="EO19" s="274"/>
      <c r="EP19" s="274"/>
      <c r="EQ19" s="274"/>
      <c r="ER19" s="274"/>
      <c r="ES19" s="274"/>
      <c r="ET19" s="274"/>
      <c r="EU19" s="274"/>
      <c r="EV19" s="274"/>
      <c r="EW19" s="274"/>
      <c r="EX19" s="274"/>
      <c r="EY19" s="274"/>
      <c r="EZ19" s="274"/>
      <c r="FA19" s="274"/>
      <c r="FB19" s="274"/>
      <c r="FC19" s="274"/>
      <c r="FD19" s="274"/>
      <c r="FE19" s="274"/>
      <c r="FF19" s="274"/>
      <c r="FG19" s="274"/>
      <c r="FH19" s="274"/>
      <c r="FI19" s="274"/>
      <c r="FJ19" s="274"/>
      <c r="FK19" s="274"/>
      <c r="FL19" s="274"/>
      <c r="FM19" s="274"/>
      <c r="FN19" s="274"/>
      <c r="FO19" s="274"/>
      <c r="FP19" s="274"/>
      <c r="FQ19" s="274"/>
      <c r="FR19" s="274"/>
      <c r="FS19" s="274"/>
      <c r="FT19" s="274"/>
      <c r="FU19" s="274"/>
      <c r="FV19" s="274"/>
      <c r="FW19" s="274"/>
      <c r="FX19" s="274"/>
      <c r="FY19" s="274"/>
      <c r="FZ19" s="274"/>
      <c r="GA19" s="274"/>
      <c r="GB19" s="274"/>
      <c r="GC19" s="274"/>
      <c r="GD19" s="274"/>
      <c r="GE19" s="274"/>
      <c r="GF19" s="274"/>
      <c r="GG19" s="274"/>
      <c r="GH19" s="274"/>
      <c r="GI19" s="274"/>
      <c r="GJ19" s="274"/>
      <c r="GK19" s="274"/>
      <c r="GL19" s="274"/>
      <c r="GM19" s="274"/>
      <c r="GN19" s="274"/>
      <c r="GO19" s="274"/>
      <c r="GP19" s="274"/>
      <c r="GQ19" s="274"/>
      <c r="GR19" s="274"/>
      <c r="GS19" s="274"/>
      <c r="GT19" s="274"/>
      <c r="GU19" s="274"/>
      <c r="GV19" s="274"/>
      <c r="GW19" s="274"/>
      <c r="GX19" s="274"/>
      <c r="GY19" s="274"/>
      <c r="GZ19" s="274"/>
      <c r="HA19" s="274"/>
      <c r="HB19" s="274"/>
      <c r="HC19" s="274"/>
      <c r="HD19" s="274"/>
      <c r="HE19" s="274"/>
      <c r="HF19" s="274"/>
      <c r="HG19" s="274"/>
      <c r="HH19" s="274"/>
      <c r="HI19" s="274"/>
      <c r="HJ19" s="274"/>
      <c r="HK19" s="274"/>
      <c r="HL19" s="274"/>
      <c r="HM19" s="274"/>
      <c r="HN19" s="274"/>
      <c r="HO19" s="274"/>
      <c r="HP19" s="274"/>
      <c r="HQ19" s="274"/>
      <c r="HR19" s="274"/>
      <c r="HS19" s="274"/>
      <c r="HT19" s="274"/>
      <c r="HU19" s="274"/>
      <c r="HV19" s="274"/>
      <c r="HW19" s="274"/>
      <c r="HX19" s="274"/>
      <c r="HY19" s="274"/>
      <c r="HZ19" s="274"/>
      <c r="IA19" s="274"/>
      <c r="IB19" s="274"/>
      <c r="IC19" s="274"/>
      <c r="ID19" s="274"/>
      <c r="IE19" s="274"/>
      <c r="IF19" s="274"/>
      <c r="IG19" s="274"/>
      <c r="IH19" s="274"/>
      <c r="II19" s="274"/>
      <c r="IJ19" s="274"/>
      <c r="IK19" s="274"/>
      <c r="IL19" s="274"/>
      <c r="IM19" s="274"/>
      <c r="IN19" s="274"/>
      <c r="IO19" s="274"/>
      <c r="IP19" s="274"/>
      <c r="IQ19" s="274"/>
      <c r="IR19" s="274"/>
      <c r="IS19" s="274"/>
      <c r="IT19" s="274"/>
      <c r="IU19" s="274"/>
      <c r="IV19" s="274"/>
    </row>
    <row r="20" spans="1:256" s="600" customFormat="1" ht="23.25" customHeight="1">
      <c r="A20" s="721">
        <v>0</v>
      </c>
      <c r="B20" s="243" t="s">
        <v>96</v>
      </c>
      <c r="C20" s="585" t="s">
        <v>97</v>
      </c>
      <c r="D20" s="631">
        <f>SUM(D21:D26)</f>
        <v>0</v>
      </c>
      <c r="E20" s="631">
        <f>SUM(E21:E26)</f>
        <v>0</v>
      </c>
      <c r="F20" s="631">
        <f t="shared" ref="F20:X20" si="0">SUM(F21:F26)</f>
        <v>0</v>
      </c>
      <c r="G20" s="631">
        <f t="shared" si="0"/>
        <v>0</v>
      </c>
      <c r="H20" s="631">
        <f t="shared" si="0"/>
        <v>0</v>
      </c>
      <c r="I20" s="631">
        <f t="shared" si="0"/>
        <v>0</v>
      </c>
      <c r="J20" s="631">
        <f t="shared" si="0"/>
        <v>0</v>
      </c>
      <c r="K20" s="631">
        <f t="shared" si="0"/>
        <v>0</v>
      </c>
      <c r="L20" s="631">
        <f t="shared" si="0"/>
        <v>0</v>
      </c>
      <c r="M20" s="631">
        <f t="shared" si="0"/>
        <v>0</v>
      </c>
      <c r="N20" s="631">
        <f t="shared" si="0"/>
        <v>0</v>
      </c>
      <c r="O20" s="631">
        <f t="shared" si="0"/>
        <v>0</v>
      </c>
      <c r="P20" s="631">
        <f t="shared" si="0"/>
        <v>0</v>
      </c>
      <c r="Q20" s="631">
        <f t="shared" si="0"/>
        <v>0</v>
      </c>
      <c r="R20" s="631">
        <f t="shared" si="0"/>
        <v>0</v>
      </c>
      <c r="S20" s="631">
        <f>SUM(S21:S26)</f>
        <v>0</v>
      </c>
      <c r="T20" s="631">
        <f t="shared" si="0"/>
        <v>0</v>
      </c>
      <c r="U20" s="631">
        <f t="shared" si="0"/>
        <v>0</v>
      </c>
      <c r="V20" s="631">
        <f t="shared" si="0"/>
        <v>0</v>
      </c>
      <c r="W20" s="631">
        <f t="shared" si="0"/>
        <v>0</v>
      </c>
      <c r="X20" s="631">
        <f t="shared" si="0"/>
        <v>0</v>
      </c>
      <c r="Y20" s="631">
        <v>0</v>
      </c>
      <c r="Z20" s="637">
        <v>13.608550000000001</v>
      </c>
      <c r="AA20" s="585">
        <v>0.16</v>
      </c>
      <c r="AB20" s="614" t="s">
        <v>97</v>
      </c>
      <c r="AC20" s="637">
        <v>12.3</v>
      </c>
      <c r="AD20" s="637">
        <v>0</v>
      </c>
      <c r="AE20" s="635">
        <f>AE22+AE26</f>
        <v>315</v>
      </c>
      <c r="AF20" s="631">
        <v>0</v>
      </c>
      <c r="AG20" s="631">
        <f>Z20</f>
        <v>13.608550000000001</v>
      </c>
      <c r="AH20" s="882">
        <f t="shared" ref="AH20:AL35" si="1">AA20</f>
        <v>0.16</v>
      </c>
      <c r="AI20" s="631" t="str">
        <f t="shared" si="1"/>
        <v>нд</v>
      </c>
      <c r="AJ20" s="631">
        <f t="shared" si="1"/>
        <v>12.3</v>
      </c>
      <c r="AK20" s="631">
        <f t="shared" si="1"/>
        <v>0</v>
      </c>
      <c r="AL20" s="883">
        <f t="shared" si="1"/>
        <v>315</v>
      </c>
      <c r="AM20" s="755"/>
    </row>
    <row r="21" spans="1:256" s="600" customFormat="1" ht="20.25" customHeight="1">
      <c r="A21" s="725" t="s">
        <v>98</v>
      </c>
      <c r="B21" s="248" t="s">
        <v>99</v>
      </c>
      <c r="C21" s="614" t="s">
        <v>97</v>
      </c>
      <c r="D21" s="606">
        <f>D30</f>
        <v>0</v>
      </c>
      <c r="E21" s="606">
        <f>E27</f>
        <v>0</v>
      </c>
      <c r="F21" s="614" t="s">
        <v>97</v>
      </c>
      <c r="G21" s="614" t="s">
        <v>97</v>
      </c>
      <c r="H21" s="606">
        <f>H27</f>
        <v>0</v>
      </c>
      <c r="I21" s="606">
        <f>I30</f>
        <v>0</v>
      </c>
      <c r="J21" s="614" t="s">
        <v>97</v>
      </c>
      <c r="K21" s="606">
        <f>K30</f>
        <v>0</v>
      </c>
      <c r="L21" s="606">
        <f>L27</f>
        <v>0</v>
      </c>
      <c r="M21" s="614" t="s">
        <v>97</v>
      </c>
      <c r="N21" s="614" t="s">
        <v>97</v>
      </c>
      <c r="O21" s="606">
        <f>O27</f>
        <v>0</v>
      </c>
      <c r="P21" s="606">
        <f>P30</f>
        <v>0</v>
      </c>
      <c r="Q21" s="614" t="s">
        <v>97</v>
      </c>
      <c r="R21" s="606">
        <f>R30</f>
        <v>0</v>
      </c>
      <c r="S21" s="606">
        <f>S27</f>
        <v>0</v>
      </c>
      <c r="T21" s="614" t="s">
        <v>97</v>
      </c>
      <c r="U21" s="614" t="s">
        <v>97</v>
      </c>
      <c r="V21" s="606">
        <f>V27</f>
        <v>0</v>
      </c>
      <c r="W21" s="606">
        <f>W30</f>
        <v>0</v>
      </c>
      <c r="X21" s="614" t="s">
        <v>97</v>
      </c>
      <c r="Y21" s="606">
        <v>0</v>
      </c>
      <c r="Z21" s="606">
        <v>0</v>
      </c>
      <c r="AA21" s="614" t="s">
        <v>97</v>
      </c>
      <c r="AB21" s="614" t="s">
        <v>97</v>
      </c>
      <c r="AC21" s="606">
        <v>0</v>
      </c>
      <c r="AD21" s="606">
        <v>0</v>
      </c>
      <c r="AE21" s="610" t="s">
        <v>97</v>
      </c>
      <c r="AF21" s="606">
        <v>0</v>
      </c>
      <c r="AG21" s="606">
        <f t="shared" ref="AG21:AG84" si="2">Z21</f>
        <v>0</v>
      </c>
      <c r="AH21" s="606" t="str">
        <f t="shared" si="1"/>
        <v>нд</v>
      </c>
      <c r="AI21" s="606" t="str">
        <f t="shared" si="1"/>
        <v>нд</v>
      </c>
      <c r="AJ21" s="606">
        <f t="shared" si="1"/>
        <v>0</v>
      </c>
      <c r="AK21" s="606">
        <f t="shared" si="1"/>
        <v>0</v>
      </c>
      <c r="AL21" s="627" t="str">
        <f t="shared" si="1"/>
        <v>нд</v>
      </c>
    </row>
    <row r="22" spans="1:256" s="885" customFormat="1" ht="23.25" customHeight="1">
      <c r="A22" s="721" t="s">
        <v>100</v>
      </c>
      <c r="B22" s="585" t="s">
        <v>101</v>
      </c>
      <c r="C22" s="585" t="s">
        <v>97</v>
      </c>
      <c r="D22" s="884">
        <f>D51</f>
        <v>0</v>
      </c>
      <c r="E22" s="884">
        <v>0</v>
      </c>
      <c r="F22" s="884">
        <f t="shared" ref="F22:X22" si="3">F50</f>
        <v>0</v>
      </c>
      <c r="G22" s="884">
        <f t="shared" si="3"/>
        <v>0</v>
      </c>
      <c r="H22" s="884">
        <f t="shared" si="3"/>
        <v>0</v>
      </c>
      <c r="I22" s="884">
        <f t="shared" si="3"/>
        <v>0</v>
      </c>
      <c r="J22" s="884">
        <f t="shared" si="3"/>
        <v>0</v>
      </c>
      <c r="K22" s="884">
        <f t="shared" si="3"/>
        <v>0</v>
      </c>
      <c r="L22" s="884">
        <f t="shared" si="3"/>
        <v>0</v>
      </c>
      <c r="M22" s="884">
        <f t="shared" si="3"/>
        <v>0</v>
      </c>
      <c r="N22" s="884">
        <f t="shared" si="3"/>
        <v>0</v>
      </c>
      <c r="O22" s="884">
        <f t="shared" si="3"/>
        <v>0</v>
      </c>
      <c r="P22" s="884">
        <f t="shared" si="3"/>
        <v>0</v>
      </c>
      <c r="Q22" s="884">
        <f t="shared" si="3"/>
        <v>0</v>
      </c>
      <c r="R22" s="884">
        <f t="shared" si="3"/>
        <v>0</v>
      </c>
      <c r="S22" s="884">
        <f>S50</f>
        <v>0</v>
      </c>
      <c r="T22" s="884">
        <f t="shared" si="3"/>
        <v>0</v>
      </c>
      <c r="U22" s="884">
        <f t="shared" si="3"/>
        <v>0</v>
      </c>
      <c r="V22" s="884">
        <f t="shared" si="3"/>
        <v>0</v>
      </c>
      <c r="W22" s="884">
        <f t="shared" si="3"/>
        <v>0</v>
      </c>
      <c r="X22" s="884">
        <f t="shared" si="3"/>
        <v>0</v>
      </c>
      <c r="Y22" s="884">
        <v>0</v>
      </c>
      <c r="Z22" s="637">
        <v>11.1922</v>
      </c>
      <c r="AA22" s="637" t="s">
        <v>97</v>
      </c>
      <c r="AB22" s="637" t="s">
        <v>97</v>
      </c>
      <c r="AC22" s="637">
        <v>12</v>
      </c>
      <c r="AD22" s="637">
        <v>0</v>
      </c>
      <c r="AE22" s="635">
        <f>AE47</f>
        <v>313</v>
      </c>
      <c r="AF22" s="631">
        <v>0</v>
      </c>
      <c r="AG22" s="631">
        <f t="shared" si="2"/>
        <v>11.1922</v>
      </c>
      <c r="AH22" s="631" t="str">
        <f t="shared" si="1"/>
        <v>нд</v>
      </c>
      <c r="AI22" s="631" t="str">
        <f t="shared" si="1"/>
        <v>нд</v>
      </c>
      <c r="AJ22" s="631">
        <f t="shared" si="1"/>
        <v>12</v>
      </c>
      <c r="AK22" s="631">
        <f t="shared" si="1"/>
        <v>0</v>
      </c>
      <c r="AL22" s="883">
        <f t="shared" si="1"/>
        <v>313</v>
      </c>
    </row>
    <row r="23" spans="1:256" s="600" customFormat="1" ht="38.25" customHeight="1">
      <c r="A23" s="716" t="s">
        <v>102</v>
      </c>
      <c r="B23" s="248" t="s">
        <v>103</v>
      </c>
      <c r="C23" s="614" t="s">
        <v>97</v>
      </c>
      <c r="D23" s="606">
        <v>0</v>
      </c>
      <c r="E23" s="606">
        <v>0</v>
      </c>
      <c r="F23" s="614" t="s">
        <v>97</v>
      </c>
      <c r="G23" s="614" t="s">
        <v>97</v>
      </c>
      <c r="H23" s="606">
        <v>0</v>
      </c>
      <c r="I23" s="606">
        <v>0</v>
      </c>
      <c r="J23" s="614" t="s">
        <v>97</v>
      </c>
      <c r="K23" s="606">
        <v>0</v>
      </c>
      <c r="L23" s="606">
        <v>0</v>
      </c>
      <c r="M23" s="614" t="s">
        <v>97</v>
      </c>
      <c r="N23" s="614" t="s">
        <v>97</v>
      </c>
      <c r="O23" s="606">
        <v>0</v>
      </c>
      <c r="P23" s="606">
        <v>0</v>
      </c>
      <c r="Q23" s="614" t="s">
        <v>97</v>
      </c>
      <c r="R23" s="606">
        <v>0</v>
      </c>
      <c r="S23" s="606">
        <v>0</v>
      </c>
      <c r="T23" s="614" t="s">
        <v>97</v>
      </c>
      <c r="U23" s="614" t="s">
        <v>97</v>
      </c>
      <c r="V23" s="606">
        <v>0</v>
      </c>
      <c r="W23" s="606">
        <v>0</v>
      </c>
      <c r="X23" s="614" t="s">
        <v>97</v>
      </c>
      <c r="Y23" s="606">
        <v>0</v>
      </c>
      <c r="Z23" s="606">
        <v>0</v>
      </c>
      <c r="AA23" s="614" t="s">
        <v>97</v>
      </c>
      <c r="AB23" s="614" t="s">
        <v>97</v>
      </c>
      <c r="AC23" s="606">
        <v>0</v>
      </c>
      <c r="AD23" s="606">
        <v>0</v>
      </c>
      <c r="AE23" s="610" t="s">
        <v>97</v>
      </c>
      <c r="AF23" s="606">
        <v>0</v>
      </c>
      <c r="AG23" s="606">
        <f t="shared" si="2"/>
        <v>0</v>
      </c>
      <c r="AH23" s="606" t="str">
        <f t="shared" si="1"/>
        <v>нд</v>
      </c>
      <c r="AI23" s="606" t="str">
        <f t="shared" si="1"/>
        <v>нд</v>
      </c>
      <c r="AJ23" s="606">
        <f t="shared" si="1"/>
        <v>0</v>
      </c>
      <c r="AK23" s="606">
        <f t="shared" si="1"/>
        <v>0</v>
      </c>
      <c r="AL23" s="627" t="str">
        <f t="shared" si="1"/>
        <v>нд</v>
      </c>
    </row>
    <row r="24" spans="1:256" s="717" customFormat="1" ht="23.25" customHeight="1">
      <c r="A24" s="721" t="s">
        <v>104</v>
      </c>
      <c r="B24" s="243" t="s">
        <v>105</v>
      </c>
      <c r="C24" s="585" t="s">
        <v>97</v>
      </c>
      <c r="D24" s="631">
        <f>D67</f>
        <v>0</v>
      </c>
      <c r="E24" s="631">
        <f>E83</f>
        <v>0</v>
      </c>
      <c r="F24" s="631">
        <f t="shared" ref="F24:X24" si="4">F83</f>
        <v>0</v>
      </c>
      <c r="G24" s="631">
        <f t="shared" si="4"/>
        <v>0</v>
      </c>
      <c r="H24" s="631">
        <f t="shared" si="4"/>
        <v>0</v>
      </c>
      <c r="I24" s="631">
        <f t="shared" si="4"/>
        <v>0</v>
      </c>
      <c r="J24" s="631">
        <f t="shared" si="4"/>
        <v>0</v>
      </c>
      <c r="K24" s="631">
        <f t="shared" si="4"/>
        <v>0</v>
      </c>
      <c r="L24" s="631">
        <f t="shared" si="4"/>
        <v>0</v>
      </c>
      <c r="M24" s="631">
        <f t="shared" si="4"/>
        <v>0</v>
      </c>
      <c r="N24" s="631">
        <f t="shared" si="4"/>
        <v>0</v>
      </c>
      <c r="O24" s="631">
        <f t="shared" si="4"/>
        <v>0</v>
      </c>
      <c r="P24" s="631">
        <f t="shared" si="4"/>
        <v>0</v>
      </c>
      <c r="Q24" s="631">
        <f t="shared" si="4"/>
        <v>0</v>
      </c>
      <c r="R24" s="631">
        <f t="shared" si="4"/>
        <v>0</v>
      </c>
      <c r="S24" s="631">
        <f>S83</f>
        <v>0</v>
      </c>
      <c r="T24" s="631">
        <f t="shared" si="4"/>
        <v>0</v>
      </c>
      <c r="U24" s="631">
        <f t="shared" si="4"/>
        <v>0</v>
      </c>
      <c r="V24" s="631">
        <f t="shared" si="4"/>
        <v>0</v>
      </c>
      <c r="W24" s="631">
        <f t="shared" si="4"/>
        <v>0</v>
      </c>
      <c r="X24" s="631">
        <f t="shared" si="4"/>
        <v>0</v>
      </c>
      <c r="Y24" s="631">
        <v>0</v>
      </c>
      <c r="Z24" s="631">
        <v>0.95834999999999992</v>
      </c>
      <c r="AA24" s="585">
        <v>0.16</v>
      </c>
      <c r="AB24" s="585" t="s">
        <v>97</v>
      </c>
      <c r="AC24" s="631">
        <v>0.3</v>
      </c>
      <c r="AD24" s="631">
        <v>0</v>
      </c>
      <c r="AE24" s="635" t="s">
        <v>97</v>
      </c>
      <c r="AF24" s="631">
        <v>0</v>
      </c>
      <c r="AG24" s="631">
        <f t="shared" si="2"/>
        <v>0.95834999999999992</v>
      </c>
      <c r="AH24" s="882">
        <f t="shared" si="1"/>
        <v>0.16</v>
      </c>
      <c r="AI24" s="631" t="str">
        <f t="shared" si="1"/>
        <v>нд</v>
      </c>
      <c r="AJ24" s="631">
        <f t="shared" si="1"/>
        <v>0.3</v>
      </c>
      <c r="AK24" s="631">
        <f t="shared" si="1"/>
        <v>0</v>
      </c>
      <c r="AL24" s="883" t="str">
        <f t="shared" si="1"/>
        <v>нд</v>
      </c>
    </row>
    <row r="25" spans="1:256" s="600" customFormat="1" ht="33.75" customHeight="1">
      <c r="A25" s="716" t="s">
        <v>106</v>
      </c>
      <c r="B25" s="248" t="s">
        <v>107</v>
      </c>
      <c r="C25" s="614" t="s">
        <v>97</v>
      </c>
      <c r="D25" s="606" t="s">
        <v>97</v>
      </c>
      <c r="E25" s="606" t="s">
        <v>97</v>
      </c>
      <c r="F25" s="606" t="s">
        <v>97</v>
      </c>
      <c r="G25" s="606" t="s">
        <v>97</v>
      </c>
      <c r="H25" s="606" t="s">
        <v>97</v>
      </c>
      <c r="I25" s="606" t="s">
        <v>97</v>
      </c>
      <c r="J25" s="606" t="s">
        <v>97</v>
      </c>
      <c r="K25" s="606" t="s">
        <v>97</v>
      </c>
      <c r="L25" s="606" t="s">
        <v>97</v>
      </c>
      <c r="M25" s="606" t="s">
        <v>97</v>
      </c>
      <c r="N25" s="606" t="s">
        <v>97</v>
      </c>
      <c r="O25" s="606" t="s">
        <v>97</v>
      </c>
      <c r="P25" s="606" t="s">
        <v>97</v>
      </c>
      <c r="Q25" s="606" t="s">
        <v>97</v>
      </c>
      <c r="R25" s="606" t="s">
        <v>97</v>
      </c>
      <c r="S25" s="606" t="s">
        <v>97</v>
      </c>
      <c r="T25" s="606" t="s">
        <v>97</v>
      </c>
      <c r="U25" s="606" t="s">
        <v>97</v>
      </c>
      <c r="V25" s="606" t="s">
        <v>97</v>
      </c>
      <c r="W25" s="606" t="s">
        <v>97</v>
      </c>
      <c r="X25" s="606" t="s">
        <v>97</v>
      </c>
      <c r="Y25" s="606">
        <v>0</v>
      </c>
      <c r="Z25" s="606">
        <v>0</v>
      </c>
      <c r="AA25" s="614" t="s">
        <v>97</v>
      </c>
      <c r="AB25" s="614" t="s">
        <v>97</v>
      </c>
      <c r="AC25" s="606">
        <v>0</v>
      </c>
      <c r="AD25" s="606">
        <v>0</v>
      </c>
      <c r="AE25" s="610" t="s">
        <v>97</v>
      </c>
      <c r="AF25" s="606">
        <v>0</v>
      </c>
      <c r="AG25" s="606">
        <f t="shared" si="2"/>
        <v>0</v>
      </c>
      <c r="AH25" s="606" t="str">
        <f t="shared" si="1"/>
        <v>нд</v>
      </c>
      <c r="AI25" s="606" t="str">
        <f t="shared" si="1"/>
        <v>нд</v>
      </c>
      <c r="AJ25" s="606">
        <f t="shared" si="1"/>
        <v>0</v>
      </c>
      <c r="AK25" s="606">
        <f t="shared" si="1"/>
        <v>0</v>
      </c>
      <c r="AL25" s="627" t="str">
        <f t="shared" si="1"/>
        <v>нд</v>
      </c>
      <c r="AM25" s="755"/>
    </row>
    <row r="26" spans="1:256" s="628" customFormat="1" ht="21" customHeight="1">
      <c r="A26" s="714" t="s">
        <v>108</v>
      </c>
      <c r="B26" s="575" t="s">
        <v>109</v>
      </c>
      <c r="C26" s="644" t="s">
        <v>97</v>
      </c>
      <c r="D26" s="636" t="s">
        <v>97</v>
      </c>
      <c r="E26" s="636" t="s">
        <v>97</v>
      </c>
      <c r="F26" s="636" t="s">
        <v>97</v>
      </c>
      <c r="G26" s="636" t="s">
        <v>97</v>
      </c>
      <c r="H26" s="636" t="s">
        <v>97</v>
      </c>
      <c r="I26" s="636" t="s">
        <v>97</v>
      </c>
      <c r="J26" s="636" t="s">
        <v>97</v>
      </c>
      <c r="K26" s="636" t="s">
        <v>97</v>
      </c>
      <c r="L26" s="636" t="s">
        <v>97</v>
      </c>
      <c r="M26" s="636" t="s">
        <v>97</v>
      </c>
      <c r="N26" s="636" t="s">
        <v>97</v>
      </c>
      <c r="O26" s="636" t="s">
        <v>97</v>
      </c>
      <c r="P26" s="636" t="s">
        <v>97</v>
      </c>
      <c r="Q26" s="636" t="s">
        <v>97</v>
      </c>
      <c r="R26" s="636" t="s">
        <v>97</v>
      </c>
      <c r="S26" s="636" t="s">
        <v>97</v>
      </c>
      <c r="T26" s="636" t="s">
        <v>97</v>
      </c>
      <c r="U26" s="636" t="s">
        <v>97</v>
      </c>
      <c r="V26" s="636" t="s">
        <v>97</v>
      </c>
      <c r="W26" s="636" t="s">
        <v>97</v>
      </c>
      <c r="X26" s="636" t="s">
        <v>97</v>
      </c>
      <c r="Y26" s="636">
        <v>0</v>
      </c>
      <c r="Z26" s="636">
        <v>1.458</v>
      </c>
      <c r="AA26" s="636">
        <v>0</v>
      </c>
      <c r="AB26" s="636">
        <v>0</v>
      </c>
      <c r="AC26" s="636">
        <v>0</v>
      </c>
      <c r="AD26" s="636">
        <v>0</v>
      </c>
      <c r="AE26" s="639">
        <v>2</v>
      </c>
      <c r="AF26" s="631">
        <v>0</v>
      </c>
      <c r="AG26" s="631">
        <f t="shared" si="2"/>
        <v>1.458</v>
      </c>
      <c r="AH26" s="631">
        <f t="shared" si="1"/>
        <v>0</v>
      </c>
      <c r="AI26" s="631">
        <f t="shared" si="1"/>
        <v>0</v>
      </c>
      <c r="AJ26" s="631">
        <f t="shared" si="1"/>
        <v>0</v>
      </c>
      <c r="AK26" s="631">
        <f t="shared" si="1"/>
        <v>0</v>
      </c>
      <c r="AL26" s="883">
        <f t="shared" si="1"/>
        <v>2</v>
      </c>
    </row>
    <row r="27" spans="1:256" s="757" customFormat="1" ht="21" customHeight="1">
      <c r="A27" s="651" t="s">
        <v>110</v>
      </c>
      <c r="B27" s="650" t="s">
        <v>111</v>
      </c>
      <c r="C27" s="614" t="s">
        <v>97</v>
      </c>
      <c r="D27" s="611" t="s">
        <v>97</v>
      </c>
      <c r="E27" s="611">
        <f>E28</f>
        <v>0</v>
      </c>
      <c r="F27" s="611" t="s">
        <v>97</v>
      </c>
      <c r="G27" s="611" t="s">
        <v>97</v>
      </c>
      <c r="H27" s="611">
        <f>H28</f>
        <v>0</v>
      </c>
      <c r="I27" s="611" t="s">
        <v>97</v>
      </c>
      <c r="J27" s="611" t="s">
        <v>97</v>
      </c>
      <c r="K27" s="611" t="s">
        <v>97</v>
      </c>
      <c r="L27" s="611">
        <f>L28</f>
        <v>0</v>
      </c>
      <c r="M27" s="611" t="s">
        <v>97</v>
      </c>
      <c r="N27" s="611" t="s">
        <v>97</v>
      </c>
      <c r="O27" s="611">
        <f>O28</f>
        <v>0</v>
      </c>
      <c r="P27" s="611" t="s">
        <v>97</v>
      </c>
      <c r="Q27" s="611" t="s">
        <v>97</v>
      </c>
      <c r="R27" s="611" t="s">
        <v>97</v>
      </c>
      <c r="S27" s="611">
        <f>S28</f>
        <v>0</v>
      </c>
      <c r="T27" s="611" t="s">
        <v>97</v>
      </c>
      <c r="U27" s="611" t="s">
        <v>97</v>
      </c>
      <c r="V27" s="611">
        <f>V28</f>
        <v>0</v>
      </c>
      <c r="W27" s="611" t="s">
        <v>97</v>
      </c>
      <c r="X27" s="611" t="s">
        <v>97</v>
      </c>
      <c r="Y27" s="611">
        <v>0</v>
      </c>
      <c r="Z27" s="612">
        <v>0</v>
      </c>
      <c r="AA27" s="614" t="s">
        <v>97</v>
      </c>
      <c r="AB27" s="614" t="s">
        <v>97</v>
      </c>
      <c r="AC27" s="612">
        <v>0</v>
      </c>
      <c r="AD27" s="612">
        <v>0</v>
      </c>
      <c r="AE27" s="614" t="s">
        <v>97</v>
      </c>
      <c r="AF27" s="606">
        <v>0</v>
      </c>
      <c r="AG27" s="606">
        <f t="shared" si="2"/>
        <v>0</v>
      </c>
      <c r="AH27" s="606" t="str">
        <f t="shared" si="1"/>
        <v>нд</v>
      </c>
      <c r="AI27" s="606" t="str">
        <f t="shared" si="1"/>
        <v>нд</v>
      </c>
      <c r="AJ27" s="606">
        <f t="shared" si="1"/>
        <v>0</v>
      </c>
      <c r="AK27" s="606">
        <f t="shared" si="1"/>
        <v>0</v>
      </c>
      <c r="AL27" s="606" t="str">
        <f t="shared" si="1"/>
        <v>нд</v>
      </c>
    </row>
    <row r="28" spans="1:256" s="757" customFormat="1" ht="43.5" customHeight="1">
      <c r="A28" s="651" t="s">
        <v>112</v>
      </c>
      <c r="B28" s="650" t="s">
        <v>113</v>
      </c>
      <c r="C28" s="614" t="s">
        <v>97</v>
      </c>
      <c r="D28" s="611" t="s">
        <v>97</v>
      </c>
      <c r="E28" s="611">
        <f>E29</f>
        <v>0</v>
      </c>
      <c r="F28" s="611" t="s">
        <v>97</v>
      </c>
      <c r="G28" s="611" t="s">
        <v>97</v>
      </c>
      <c r="H28" s="611">
        <f>H29</f>
        <v>0</v>
      </c>
      <c r="I28" s="611" t="s">
        <v>97</v>
      </c>
      <c r="J28" s="611" t="s">
        <v>97</v>
      </c>
      <c r="K28" s="611" t="s">
        <v>97</v>
      </c>
      <c r="L28" s="611">
        <f>L29</f>
        <v>0</v>
      </c>
      <c r="M28" s="611" t="s">
        <v>97</v>
      </c>
      <c r="N28" s="611" t="s">
        <v>97</v>
      </c>
      <c r="O28" s="611">
        <f>O29</f>
        <v>0</v>
      </c>
      <c r="P28" s="611" t="s">
        <v>97</v>
      </c>
      <c r="Q28" s="611" t="s">
        <v>97</v>
      </c>
      <c r="R28" s="611" t="s">
        <v>97</v>
      </c>
      <c r="S28" s="611">
        <f>S29</f>
        <v>0</v>
      </c>
      <c r="T28" s="611" t="s">
        <v>97</v>
      </c>
      <c r="U28" s="611" t="s">
        <v>97</v>
      </c>
      <c r="V28" s="611">
        <f>V29</f>
        <v>0</v>
      </c>
      <c r="W28" s="611" t="s">
        <v>97</v>
      </c>
      <c r="X28" s="611" t="s">
        <v>97</v>
      </c>
      <c r="Y28" s="611">
        <v>0</v>
      </c>
      <c r="Z28" s="612">
        <v>0</v>
      </c>
      <c r="AA28" s="614" t="s">
        <v>97</v>
      </c>
      <c r="AB28" s="614" t="s">
        <v>97</v>
      </c>
      <c r="AC28" s="612">
        <v>0</v>
      </c>
      <c r="AD28" s="612">
        <v>0</v>
      </c>
      <c r="AE28" s="614" t="s">
        <v>97</v>
      </c>
      <c r="AF28" s="606">
        <v>0</v>
      </c>
      <c r="AG28" s="606">
        <f t="shared" si="2"/>
        <v>0</v>
      </c>
      <c r="AH28" s="606" t="str">
        <f t="shared" si="1"/>
        <v>нд</v>
      </c>
      <c r="AI28" s="606" t="str">
        <f t="shared" si="1"/>
        <v>нд</v>
      </c>
      <c r="AJ28" s="606">
        <f t="shared" si="1"/>
        <v>0</v>
      </c>
      <c r="AK28" s="606">
        <f t="shared" si="1"/>
        <v>0</v>
      </c>
      <c r="AL28" s="606" t="str">
        <f t="shared" si="1"/>
        <v>нд</v>
      </c>
    </row>
    <row r="29" spans="1:256" s="757" customFormat="1" ht="46.5" customHeight="1">
      <c r="A29" s="651" t="s">
        <v>114</v>
      </c>
      <c r="B29" s="650" t="s">
        <v>115</v>
      </c>
      <c r="C29" s="614" t="s">
        <v>97</v>
      </c>
      <c r="D29" s="611" t="s">
        <v>97</v>
      </c>
      <c r="E29" s="611">
        <v>0</v>
      </c>
      <c r="F29" s="611" t="s">
        <v>97</v>
      </c>
      <c r="G29" s="611" t="s">
        <v>97</v>
      </c>
      <c r="H29" s="611">
        <v>0</v>
      </c>
      <c r="I29" s="611" t="s">
        <v>97</v>
      </c>
      <c r="J29" s="611" t="s">
        <v>97</v>
      </c>
      <c r="K29" s="611" t="s">
        <v>97</v>
      </c>
      <c r="L29" s="611">
        <v>0</v>
      </c>
      <c r="M29" s="611" t="s">
        <v>97</v>
      </c>
      <c r="N29" s="611" t="s">
        <v>97</v>
      </c>
      <c r="O29" s="611">
        <v>0</v>
      </c>
      <c r="P29" s="611" t="s">
        <v>97</v>
      </c>
      <c r="Q29" s="611" t="s">
        <v>97</v>
      </c>
      <c r="R29" s="611" t="s">
        <v>97</v>
      </c>
      <c r="S29" s="611">
        <v>0</v>
      </c>
      <c r="T29" s="611" t="s">
        <v>97</v>
      </c>
      <c r="U29" s="611" t="s">
        <v>97</v>
      </c>
      <c r="V29" s="611">
        <v>0</v>
      </c>
      <c r="W29" s="611" t="s">
        <v>97</v>
      </c>
      <c r="X29" s="611" t="s">
        <v>97</v>
      </c>
      <c r="Y29" s="611">
        <v>0</v>
      </c>
      <c r="Z29" s="612">
        <v>0</v>
      </c>
      <c r="AA29" s="614" t="s">
        <v>97</v>
      </c>
      <c r="AB29" s="614" t="s">
        <v>97</v>
      </c>
      <c r="AC29" s="612">
        <v>0</v>
      </c>
      <c r="AD29" s="612">
        <v>0</v>
      </c>
      <c r="AE29" s="614" t="s">
        <v>97</v>
      </c>
      <c r="AF29" s="606">
        <v>0</v>
      </c>
      <c r="AG29" s="606">
        <f t="shared" si="2"/>
        <v>0</v>
      </c>
      <c r="AH29" s="606" t="str">
        <f t="shared" si="1"/>
        <v>нд</v>
      </c>
      <c r="AI29" s="606" t="str">
        <f t="shared" si="1"/>
        <v>нд</v>
      </c>
      <c r="AJ29" s="606">
        <f t="shared" si="1"/>
        <v>0</v>
      </c>
      <c r="AK29" s="606">
        <f t="shared" si="1"/>
        <v>0</v>
      </c>
      <c r="AL29" s="606" t="str">
        <f t="shared" si="1"/>
        <v>нд</v>
      </c>
    </row>
    <row r="30" spans="1:256" s="600" customFormat="1" ht="19.5" hidden="1" customHeight="1">
      <c r="A30" s="651" t="s">
        <v>116</v>
      </c>
      <c r="B30" s="650" t="s">
        <v>117</v>
      </c>
      <c r="C30" s="614" t="s">
        <v>97</v>
      </c>
      <c r="D30" s="612">
        <f>D31</f>
        <v>0</v>
      </c>
      <c r="E30" s="612">
        <f>E31</f>
        <v>0</v>
      </c>
      <c r="F30" s="614" t="s">
        <v>97</v>
      </c>
      <c r="G30" s="614" t="s">
        <v>97</v>
      </c>
      <c r="H30" s="612">
        <f>H31</f>
        <v>0</v>
      </c>
      <c r="I30" s="612">
        <f>I31</f>
        <v>0</v>
      </c>
      <c r="J30" s="614" t="s">
        <v>97</v>
      </c>
      <c r="K30" s="612">
        <f>K31</f>
        <v>0</v>
      </c>
      <c r="L30" s="612">
        <f>L31</f>
        <v>0</v>
      </c>
      <c r="M30" s="614" t="s">
        <v>97</v>
      </c>
      <c r="N30" s="614" t="s">
        <v>97</v>
      </c>
      <c r="O30" s="612">
        <f>O31</f>
        <v>0</v>
      </c>
      <c r="P30" s="612">
        <f>P31</f>
        <v>0</v>
      </c>
      <c r="Q30" s="614" t="s">
        <v>97</v>
      </c>
      <c r="R30" s="612">
        <f>R31</f>
        <v>0</v>
      </c>
      <c r="S30" s="612">
        <f>S31</f>
        <v>0</v>
      </c>
      <c r="T30" s="614" t="s">
        <v>97</v>
      </c>
      <c r="U30" s="614" t="s">
        <v>97</v>
      </c>
      <c r="V30" s="612">
        <f>V31</f>
        <v>0</v>
      </c>
      <c r="W30" s="612">
        <f>W31</f>
        <v>0</v>
      </c>
      <c r="X30" s="614" t="s">
        <v>97</v>
      </c>
      <c r="Y30" s="612">
        <v>0</v>
      </c>
      <c r="Z30" s="612">
        <v>0</v>
      </c>
      <c r="AA30" s="614" t="s">
        <v>97</v>
      </c>
      <c r="AB30" s="614" t="s">
        <v>97</v>
      </c>
      <c r="AC30" s="612">
        <v>0</v>
      </c>
      <c r="AD30" s="612">
        <v>0</v>
      </c>
      <c r="AE30" s="614" t="s">
        <v>97</v>
      </c>
      <c r="AF30" s="606">
        <v>0</v>
      </c>
      <c r="AG30" s="606">
        <f t="shared" si="2"/>
        <v>0</v>
      </c>
      <c r="AH30" s="606" t="str">
        <f t="shared" si="1"/>
        <v>нд</v>
      </c>
      <c r="AI30" s="606" t="str">
        <f t="shared" si="1"/>
        <v>нд</v>
      </c>
      <c r="AJ30" s="606">
        <f t="shared" si="1"/>
        <v>0</v>
      </c>
      <c r="AK30" s="606">
        <f t="shared" si="1"/>
        <v>0</v>
      </c>
      <c r="AL30" s="606" t="str">
        <f t="shared" si="1"/>
        <v>нд</v>
      </c>
    </row>
    <row r="31" spans="1:256" s="600" customFormat="1" ht="38.25" hidden="1" customHeight="1">
      <c r="A31" s="651" t="s">
        <v>118</v>
      </c>
      <c r="B31" s="650" t="s">
        <v>119</v>
      </c>
      <c r="C31" s="614" t="s">
        <v>97</v>
      </c>
      <c r="D31" s="612">
        <f>D32+D34+D35</f>
        <v>0</v>
      </c>
      <c r="E31" s="612">
        <f>E32+E34+E35</f>
        <v>0</v>
      </c>
      <c r="F31" s="614" t="s">
        <v>97</v>
      </c>
      <c r="G31" s="614" t="s">
        <v>97</v>
      </c>
      <c r="H31" s="612">
        <f>H32+H34+H35</f>
        <v>0</v>
      </c>
      <c r="I31" s="612">
        <f>I32+I34+I35</f>
        <v>0</v>
      </c>
      <c r="J31" s="614" t="s">
        <v>97</v>
      </c>
      <c r="K31" s="612">
        <f>K32+K34+K35</f>
        <v>0</v>
      </c>
      <c r="L31" s="612">
        <f>L32+L34+L35</f>
        <v>0</v>
      </c>
      <c r="M31" s="614" t="s">
        <v>97</v>
      </c>
      <c r="N31" s="614" t="s">
        <v>97</v>
      </c>
      <c r="O31" s="612">
        <f>O32+O34+O35</f>
        <v>0</v>
      </c>
      <c r="P31" s="612">
        <f>P32+P34+P35</f>
        <v>0</v>
      </c>
      <c r="Q31" s="614" t="s">
        <v>97</v>
      </c>
      <c r="R31" s="612">
        <f>R32+R34+R35</f>
        <v>0</v>
      </c>
      <c r="S31" s="612">
        <f>S32+S34+S35</f>
        <v>0</v>
      </c>
      <c r="T31" s="614" t="s">
        <v>97</v>
      </c>
      <c r="U31" s="614" t="s">
        <v>97</v>
      </c>
      <c r="V31" s="612">
        <f>V32+V34+V35</f>
        <v>0</v>
      </c>
      <c r="W31" s="612">
        <f>W32+W34+W35</f>
        <v>0</v>
      </c>
      <c r="X31" s="614" t="s">
        <v>97</v>
      </c>
      <c r="Y31" s="612">
        <v>0</v>
      </c>
      <c r="Z31" s="612">
        <v>0</v>
      </c>
      <c r="AA31" s="614" t="s">
        <v>97</v>
      </c>
      <c r="AB31" s="614" t="s">
        <v>97</v>
      </c>
      <c r="AC31" s="612">
        <v>0</v>
      </c>
      <c r="AD31" s="612">
        <v>0</v>
      </c>
      <c r="AE31" s="614" t="s">
        <v>97</v>
      </c>
      <c r="AF31" s="606">
        <v>0</v>
      </c>
      <c r="AG31" s="606">
        <f t="shared" si="2"/>
        <v>0</v>
      </c>
      <c r="AH31" s="606" t="str">
        <f t="shared" si="1"/>
        <v>нд</v>
      </c>
      <c r="AI31" s="606" t="str">
        <f t="shared" si="1"/>
        <v>нд</v>
      </c>
      <c r="AJ31" s="606">
        <f t="shared" si="1"/>
        <v>0</v>
      </c>
      <c r="AK31" s="606">
        <f t="shared" si="1"/>
        <v>0</v>
      </c>
      <c r="AL31" s="606" t="str">
        <f t="shared" si="1"/>
        <v>нд</v>
      </c>
    </row>
    <row r="32" spans="1:256" s="600" customFormat="1" ht="33" hidden="1" customHeight="1">
      <c r="A32" s="651" t="s">
        <v>120</v>
      </c>
      <c r="B32" s="650" t="s">
        <v>121</v>
      </c>
      <c r="C32" s="614" t="s">
        <v>97</v>
      </c>
      <c r="D32" s="612">
        <f>D33</f>
        <v>0</v>
      </c>
      <c r="E32" s="612">
        <f>E33</f>
        <v>0</v>
      </c>
      <c r="F32" s="614" t="s">
        <v>97</v>
      </c>
      <c r="G32" s="614" t="s">
        <v>97</v>
      </c>
      <c r="H32" s="612">
        <f>H33</f>
        <v>0</v>
      </c>
      <c r="I32" s="612">
        <f>I33</f>
        <v>0</v>
      </c>
      <c r="J32" s="614" t="s">
        <v>97</v>
      </c>
      <c r="K32" s="612">
        <f>K33</f>
        <v>0</v>
      </c>
      <c r="L32" s="612">
        <f>L33</f>
        <v>0</v>
      </c>
      <c r="M32" s="614" t="s">
        <v>97</v>
      </c>
      <c r="N32" s="614" t="s">
        <v>97</v>
      </c>
      <c r="O32" s="612">
        <f>O33</f>
        <v>0</v>
      </c>
      <c r="P32" s="612">
        <f>P33</f>
        <v>0</v>
      </c>
      <c r="Q32" s="614" t="s">
        <v>97</v>
      </c>
      <c r="R32" s="612">
        <f>R33</f>
        <v>0</v>
      </c>
      <c r="S32" s="612">
        <f>S33</f>
        <v>0</v>
      </c>
      <c r="T32" s="614" t="s">
        <v>97</v>
      </c>
      <c r="U32" s="614" t="s">
        <v>97</v>
      </c>
      <c r="V32" s="612">
        <f>V33</f>
        <v>0</v>
      </c>
      <c r="W32" s="612">
        <f>W33</f>
        <v>0</v>
      </c>
      <c r="X32" s="614" t="s">
        <v>97</v>
      </c>
      <c r="Y32" s="612">
        <v>0</v>
      </c>
      <c r="Z32" s="612">
        <v>0</v>
      </c>
      <c r="AA32" s="614" t="s">
        <v>97</v>
      </c>
      <c r="AB32" s="614" t="s">
        <v>97</v>
      </c>
      <c r="AC32" s="612">
        <v>0</v>
      </c>
      <c r="AD32" s="612">
        <v>0</v>
      </c>
      <c r="AE32" s="614" t="s">
        <v>97</v>
      </c>
      <c r="AF32" s="606">
        <v>0</v>
      </c>
      <c r="AG32" s="606">
        <f t="shared" si="2"/>
        <v>0</v>
      </c>
      <c r="AH32" s="606" t="str">
        <f t="shared" si="1"/>
        <v>нд</v>
      </c>
      <c r="AI32" s="606" t="str">
        <f t="shared" si="1"/>
        <v>нд</v>
      </c>
      <c r="AJ32" s="606">
        <f t="shared" si="1"/>
        <v>0</v>
      </c>
      <c r="AK32" s="606">
        <f t="shared" si="1"/>
        <v>0</v>
      </c>
      <c r="AL32" s="606" t="str">
        <f t="shared" si="1"/>
        <v>нд</v>
      </c>
    </row>
    <row r="33" spans="1:256" s="600" customFormat="1" ht="37.5" customHeight="1">
      <c r="A33" s="651" t="s">
        <v>122</v>
      </c>
      <c r="B33" s="650" t="s">
        <v>123</v>
      </c>
      <c r="C33" s="614" t="s">
        <v>97</v>
      </c>
      <c r="D33" s="612">
        <v>0</v>
      </c>
      <c r="E33" s="612">
        <v>0</v>
      </c>
      <c r="F33" s="614" t="s">
        <v>97</v>
      </c>
      <c r="G33" s="614" t="s">
        <v>97</v>
      </c>
      <c r="H33" s="612">
        <v>0</v>
      </c>
      <c r="I33" s="612">
        <v>0</v>
      </c>
      <c r="J33" s="614" t="s">
        <v>97</v>
      </c>
      <c r="K33" s="612">
        <v>0</v>
      </c>
      <c r="L33" s="612">
        <v>0</v>
      </c>
      <c r="M33" s="614" t="s">
        <v>97</v>
      </c>
      <c r="N33" s="614" t="s">
        <v>97</v>
      </c>
      <c r="O33" s="612">
        <v>0</v>
      </c>
      <c r="P33" s="612">
        <v>0</v>
      </c>
      <c r="Q33" s="614" t="s">
        <v>97</v>
      </c>
      <c r="R33" s="612">
        <v>0</v>
      </c>
      <c r="S33" s="612">
        <v>0</v>
      </c>
      <c r="T33" s="614" t="s">
        <v>97</v>
      </c>
      <c r="U33" s="614" t="s">
        <v>97</v>
      </c>
      <c r="V33" s="612">
        <v>0</v>
      </c>
      <c r="W33" s="612">
        <v>0</v>
      </c>
      <c r="X33" s="614" t="s">
        <v>97</v>
      </c>
      <c r="Y33" s="612">
        <v>0</v>
      </c>
      <c r="Z33" s="612">
        <v>0</v>
      </c>
      <c r="AA33" s="614" t="s">
        <v>97</v>
      </c>
      <c r="AB33" s="614" t="s">
        <v>97</v>
      </c>
      <c r="AC33" s="612">
        <v>0</v>
      </c>
      <c r="AD33" s="612">
        <v>0</v>
      </c>
      <c r="AE33" s="614" t="s">
        <v>97</v>
      </c>
      <c r="AF33" s="606">
        <v>0</v>
      </c>
      <c r="AG33" s="606">
        <f t="shared" si="2"/>
        <v>0</v>
      </c>
      <c r="AH33" s="606" t="str">
        <f t="shared" si="1"/>
        <v>нд</v>
      </c>
      <c r="AI33" s="606" t="str">
        <f t="shared" si="1"/>
        <v>нд</v>
      </c>
      <c r="AJ33" s="606">
        <f t="shared" si="1"/>
        <v>0</v>
      </c>
      <c r="AK33" s="606">
        <f t="shared" si="1"/>
        <v>0</v>
      </c>
      <c r="AL33" s="606" t="str">
        <f t="shared" si="1"/>
        <v>нд</v>
      </c>
    </row>
    <row r="34" spans="1:256" s="600" customFormat="1" ht="45.75" customHeight="1">
      <c r="A34" s="651" t="s">
        <v>124</v>
      </c>
      <c r="B34" s="650" t="s">
        <v>125</v>
      </c>
      <c r="C34" s="614" t="s">
        <v>97</v>
      </c>
      <c r="D34" s="612">
        <v>0</v>
      </c>
      <c r="E34" s="612">
        <v>0</v>
      </c>
      <c r="F34" s="614" t="s">
        <v>97</v>
      </c>
      <c r="G34" s="614" t="s">
        <v>97</v>
      </c>
      <c r="H34" s="612">
        <v>0</v>
      </c>
      <c r="I34" s="612">
        <v>0</v>
      </c>
      <c r="J34" s="614" t="s">
        <v>97</v>
      </c>
      <c r="K34" s="612">
        <v>0</v>
      </c>
      <c r="L34" s="612">
        <v>0</v>
      </c>
      <c r="M34" s="614" t="s">
        <v>97</v>
      </c>
      <c r="N34" s="614" t="s">
        <v>97</v>
      </c>
      <c r="O34" s="612">
        <v>0</v>
      </c>
      <c r="P34" s="612">
        <v>0</v>
      </c>
      <c r="Q34" s="614" t="s">
        <v>97</v>
      </c>
      <c r="R34" s="612">
        <v>0</v>
      </c>
      <c r="S34" s="612">
        <v>0</v>
      </c>
      <c r="T34" s="614" t="s">
        <v>97</v>
      </c>
      <c r="U34" s="614" t="s">
        <v>97</v>
      </c>
      <c r="V34" s="612">
        <v>0</v>
      </c>
      <c r="W34" s="612">
        <v>0</v>
      </c>
      <c r="X34" s="614" t="s">
        <v>97</v>
      </c>
      <c r="Y34" s="612">
        <v>0</v>
      </c>
      <c r="Z34" s="612">
        <v>0</v>
      </c>
      <c r="AA34" s="614" t="s">
        <v>97</v>
      </c>
      <c r="AB34" s="614" t="s">
        <v>97</v>
      </c>
      <c r="AC34" s="612">
        <v>0</v>
      </c>
      <c r="AD34" s="612">
        <v>0</v>
      </c>
      <c r="AE34" s="614" t="s">
        <v>97</v>
      </c>
      <c r="AF34" s="606">
        <v>0</v>
      </c>
      <c r="AG34" s="606">
        <f t="shared" si="2"/>
        <v>0</v>
      </c>
      <c r="AH34" s="606" t="str">
        <f t="shared" si="1"/>
        <v>нд</v>
      </c>
      <c r="AI34" s="606" t="str">
        <f t="shared" si="1"/>
        <v>нд</v>
      </c>
      <c r="AJ34" s="606">
        <f t="shared" si="1"/>
        <v>0</v>
      </c>
      <c r="AK34" s="606">
        <f t="shared" si="1"/>
        <v>0</v>
      </c>
      <c r="AL34" s="606" t="str">
        <f t="shared" si="1"/>
        <v>нд</v>
      </c>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c r="EG34" s="274"/>
      <c r="EH34" s="274"/>
      <c r="EI34" s="274"/>
      <c r="EJ34" s="274"/>
      <c r="EK34" s="274"/>
      <c r="EL34" s="274"/>
      <c r="EM34" s="274"/>
      <c r="EN34" s="274"/>
      <c r="EO34" s="274"/>
      <c r="EP34" s="274"/>
      <c r="EQ34" s="274"/>
      <c r="ER34" s="274"/>
      <c r="ES34" s="274"/>
      <c r="ET34" s="274"/>
      <c r="EU34" s="274"/>
      <c r="EV34" s="274"/>
      <c r="EW34" s="274"/>
      <c r="EX34" s="274"/>
      <c r="EY34" s="274"/>
      <c r="EZ34" s="274"/>
      <c r="FA34" s="274"/>
      <c r="FB34" s="274"/>
      <c r="FC34" s="274"/>
      <c r="FD34" s="274"/>
      <c r="FE34" s="274"/>
      <c r="FF34" s="274"/>
      <c r="FG34" s="274"/>
      <c r="FH34" s="274"/>
      <c r="FI34" s="274"/>
      <c r="FJ34" s="274"/>
      <c r="FK34" s="274"/>
      <c r="FL34" s="274"/>
      <c r="FM34" s="274"/>
      <c r="FN34" s="274"/>
      <c r="FO34" s="274"/>
      <c r="FP34" s="274"/>
      <c r="FQ34" s="274"/>
      <c r="FR34" s="274"/>
      <c r="FS34" s="274"/>
      <c r="FT34" s="274"/>
      <c r="FU34" s="274"/>
      <c r="FV34" s="274"/>
      <c r="FW34" s="274"/>
      <c r="FX34" s="274"/>
      <c r="FY34" s="274"/>
      <c r="FZ34" s="274"/>
      <c r="GA34" s="274"/>
      <c r="GB34" s="274"/>
      <c r="GC34" s="274"/>
      <c r="GD34" s="274"/>
      <c r="GE34" s="274"/>
      <c r="GF34" s="274"/>
      <c r="GG34" s="274"/>
      <c r="GH34" s="274"/>
      <c r="GI34" s="274"/>
      <c r="GJ34" s="274"/>
      <c r="GK34" s="274"/>
      <c r="GL34" s="274"/>
      <c r="GM34" s="274"/>
      <c r="GN34" s="274"/>
      <c r="GO34" s="274"/>
      <c r="GP34" s="274"/>
      <c r="GQ34" s="274"/>
      <c r="GR34" s="274"/>
      <c r="GS34" s="274"/>
      <c r="GT34" s="274"/>
      <c r="GU34" s="274"/>
      <c r="GV34" s="274"/>
      <c r="GW34" s="274"/>
      <c r="GX34" s="274"/>
      <c r="GY34" s="274"/>
      <c r="GZ34" s="274"/>
      <c r="HA34" s="274"/>
      <c r="HB34" s="274"/>
      <c r="HC34" s="274"/>
      <c r="HD34" s="274"/>
      <c r="HE34" s="274"/>
      <c r="HF34" s="274"/>
      <c r="HG34" s="274"/>
      <c r="HH34" s="274"/>
      <c r="HI34" s="274"/>
      <c r="HJ34" s="274"/>
      <c r="HK34" s="274"/>
      <c r="HL34" s="274"/>
      <c r="HM34" s="274"/>
      <c r="HN34" s="274"/>
      <c r="HO34" s="274"/>
      <c r="HP34" s="274"/>
      <c r="HQ34" s="274"/>
      <c r="HR34" s="274"/>
      <c r="HS34" s="274"/>
      <c r="HT34" s="274"/>
      <c r="HU34" s="274"/>
      <c r="HV34" s="274"/>
      <c r="HW34" s="274"/>
      <c r="HX34" s="274"/>
      <c r="HY34" s="274"/>
      <c r="HZ34" s="274"/>
      <c r="IA34" s="274"/>
      <c r="IB34" s="274"/>
      <c r="IC34" s="274"/>
      <c r="ID34" s="274"/>
      <c r="IE34" s="274"/>
      <c r="IF34" s="274"/>
      <c r="IG34" s="274"/>
      <c r="IH34" s="274"/>
      <c r="II34" s="274"/>
      <c r="IJ34" s="274"/>
      <c r="IK34" s="274"/>
      <c r="IL34" s="274"/>
      <c r="IM34" s="274"/>
      <c r="IN34" s="274"/>
      <c r="IO34" s="274"/>
      <c r="IP34" s="274"/>
      <c r="IQ34" s="274"/>
      <c r="IR34" s="274"/>
      <c r="IS34" s="274"/>
      <c r="IT34" s="274"/>
      <c r="IU34" s="274"/>
      <c r="IV34" s="274"/>
    </row>
    <row r="35" spans="1:256" s="600" customFormat="1" ht="39.75" customHeight="1">
      <c r="A35" s="651" t="s">
        <v>126</v>
      </c>
      <c r="B35" s="650" t="s">
        <v>127</v>
      </c>
      <c r="C35" s="614" t="s">
        <v>97</v>
      </c>
      <c r="D35" s="612">
        <v>0</v>
      </c>
      <c r="E35" s="612">
        <v>0</v>
      </c>
      <c r="F35" s="614" t="s">
        <v>97</v>
      </c>
      <c r="G35" s="614" t="s">
        <v>97</v>
      </c>
      <c r="H35" s="612">
        <v>0</v>
      </c>
      <c r="I35" s="612">
        <v>0</v>
      </c>
      <c r="J35" s="614" t="s">
        <v>97</v>
      </c>
      <c r="K35" s="612">
        <v>0</v>
      </c>
      <c r="L35" s="612">
        <v>0</v>
      </c>
      <c r="M35" s="614" t="s">
        <v>97</v>
      </c>
      <c r="N35" s="614" t="s">
        <v>97</v>
      </c>
      <c r="O35" s="612">
        <v>0</v>
      </c>
      <c r="P35" s="612">
        <v>0</v>
      </c>
      <c r="Q35" s="614" t="s">
        <v>97</v>
      </c>
      <c r="R35" s="612">
        <v>0</v>
      </c>
      <c r="S35" s="612">
        <v>0</v>
      </c>
      <c r="T35" s="614" t="s">
        <v>97</v>
      </c>
      <c r="U35" s="614" t="s">
        <v>97</v>
      </c>
      <c r="V35" s="612">
        <v>0</v>
      </c>
      <c r="W35" s="612">
        <v>0</v>
      </c>
      <c r="X35" s="614" t="s">
        <v>97</v>
      </c>
      <c r="Y35" s="612">
        <v>0</v>
      </c>
      <c r="Z35" s="612">
        <v>0</v>
      </c>
      <c r="AA35" s="614" t="s">
        <v>97</v>
      </c>
      <c r="AB35" s="614" t="s">
        <v>97</v>
      </c>
      <c r="AC35" s="612">
        <v>0</v>
      </c>
      <c r="AD35" s="612">
        <v>0</v>
      </c>
      <c r="AE35" s="614" t="s">
        <v>97</v>
      </c>
      <c r="AF35" s="606">
        <v>0</v>
      </c>
      <c r="AG35" s="606">
        <f t="shared" si="2"/>
        <v>0</v>
      </c>
      <c r="AH35" s="606" t="str">
        <f t="shared" si="1"/>
        <v>нд</v>
      </c>
      <c r="AI35" s="606" t="str">
        <f t="shared" si="1"/>
        <v>нд</v>
      </c>
      <c r="AJ35" s="606">
        <f t="shared" si="1"/>
        <v>0</v>
      </c>
      <c r="AK35" s="606">
        <f t="shared" si="1"/>
        <v>0</v>
      </c>
      <c r="AL35" s="606" t="str">
        <f t="shared" si="1"/>
        <v>нд</v>
      </c>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c r="EB35" s="274"/>
      <c r="EC35" s="274"/>
      <c r="ED35" s="274"/>
      <c r="EE35" s="274"/>
      <c r="EF35" s="274"/>
      <c r="EG35" s="274"/>
      <c r="EH35" s="274"/>
      <c r="EI35" s="274"/>
      <c r="EJ35" s="274"/>
      <c r="EK35" s="274"/>
      <c r="EL35" s="274"/>
      <c r="EM35" s="274"/>
      <c r="EN35" s="274"/>
      <c r="EO35" s="274"/>
      <c r="EP35" s="274"/>
      <c r="EQ35" s="274"/>
      <c r="ER35" s="274"/>
      <c r="ES35" s="274"/>
      <c r="ET35" s="274"/>
      <c r="EU35" s="274"/>
      <c r="EV35" s="274"/>
      <c r="EW35" s="274"/>
      <c r="EX35" s="274"/>
      <c r="EY35" s="274"/>
      <c r="EZ35" s="274"/>
      <c r="FA35" s="274"/>
      <c r="FB35" s="274"/>
      <c r="FC35" s="274"/>
      <c r="FD35" s="274"/>
      <c r="FE35" s="274"/>
      <c r="FF35" s="274"/>
      <c r="FG35" s="274"/>
      <c r="FH35" s="274"/>
      <c r="FI35" s="274"/>
      <c r="FJ35" s="274"/>
      <c r="FK35" s="274"/>
      <c r="FL35" s="274"/>
      <c r="FM35" s="274"/>
      <c r="FN35" s="274"/>
      <c r="FO35" s="274"/>
      <c r="FP35" s="274"/>
      <c r="FQ35" s="274"/>
      <c r="FR35" s="274"/>
      <c r="FS35" s="274"/>
      <c r="FT35" s="274"/>
      <c r="FU35" s="274"/>
      <c r="FV35" s="274"/>
      <c r="FW35" s="274"/>
      <c r="FX35" s="274"/>
      <c r="FY35" s="274"/>
      <c r="FZ35" s="274"/>
      <c r="GA35" s="274"/>
      <c r="GB35" s="274"/>
      <c r="GC35" s="274"/>
      <c r="GD35" s="274"/>
      <c r="GE35" s="274"/>
      <c r="GF35" s="274"/>
      <c r="GG35" s="274"/>
      <c r="GH35" s="274"/>
      <c r="GI35" s="274"/>
      <c r="GJ35" s="274"/>
      <c r="GK35" s="274"/>
      <c r="GL35" s="274"/>
      <c r="GM35" s="274"/>
      <c r="GN35" s="274"/>
      <c r="GO35" s="274"/>
      <c r="GP35" s="274"/>
      <c r="GQ35" s="274"/>
      <c r="GR35" s="274"/>
      <c r="GS35" s="274"/>
      <c r="GT35" s="274"/>
      <c r="GU35" s="274"/>
      <c r="GV35" s="274"/>
      <c r="GW35" s="274"/>
      <c r="GX35" s="274"/>
      <c r="GY35" s="274"/>
      <c r="GZ35" s="274"/>
      <c r="HA35" s="274"/>
      <c r="HB35" s="274"/>
      <c r="HC35" s="274"/>
      <c r="HD35" s="274"/>
      <c r="HE35" s="274"/>
      <c r="HF35" s="274"/>
      <c r="HG35" s="274"/>
      <c r="HH35" s="274"/>
      <c r="HI35" s="274"/>
      <c r="HJ35" s="274"/>
      <c r="HK35" s="274"/>
      <c r="HL35" s="274"/>
      <c r="HM35" s="274"/>
      <c r="HN35" s="274"/>
      <c r="HO35" s="274"/>
      <c r="HP35" s="274"/>
      <c r="HQ35" s="274"/>
      <c r="HR35" s="274"/>
      <c r="HS35" s="274"/>
      <c r="HT35" s="274"/>
      <c r="HU35" s="274"/>
      <c r="HV35" s="274"/>
      <c r="HW35" s="274"/>
      <c r="HX35" s="274"/>
      <c r="HY35" s="274"/>
      <c r="HZ35" s="274"/>
      <c r="IA35" s="274"/>
      <c r="IB35" s="274"/>
      <c r="IC35" s="274"/>
      <c r="ID35" s="274"/>
      <c r="IE35" s="274"/>
      <c r="IF35" s="274"/>
      <c r="IG35" s="274"/>
      <c r="IH35" s="274"/>
      <c r="II35" s="274"/>
      <c r="IJ35" s="274"/>
      <c r="IK35" s="274"/>
      <c r="IL35" s="274"/>
      <c r="IM35" s="274"/>
      <c r="IN35" s="274"/>
      <c r="IO35" s="274"/>
      <c r="IP35" s="274"/>
      <c r="IQ35" s="274"/>
      <c r="IR35" s="274"/>
      <c r="IS35" s="274"/>
      <c r="IT35" s="274"/>
      <c r="IU35" s="274"/>
      <c r="IV35" s="274"/>
    </row>
    <row r="36" spans="1:256" s="600" customFormat="1" ht="42" customHeight="1">
      <c r="A36" s="651" t="s">
        <v>128</v>
      </c>
      <c r="B36" s="650" t="s">
        <v>129</v>
      </c>
      <c r="C36" s="614" t="s">
        <v>97</v>
      </c>
      <c r="D36" s="612">
        <f>SUM(D37:D38)</f>
        <v>0</v>
      </c>
      <c r="E36" s="612">
        <f>SUM(E37:E38)</f>
        <v>0</v>
      </c>
      <c r="F36" s="614" t="s">
        <v>97</v>
      </c>
      <c r="G36" s="614" t="s">
        <v>97</v>
      </c>
      <c r="H36" s="612">
        <f>SUM(H37:H38)</f>
        <v>0</v>
      </c>
      <c r="I36" s="612">
        <f>SUM(I37:I38)</f>
        <v>0</v>
      </c>
      <c r="J36" s="614" t="s">
        <v>97</v>
      </c>
      <c r="K36" s="612">
        <f>SUM(K37:K38)</f>
        <v>0</v>
      </c>
      <c r="L36" s="612">
        <f>SUM(L37:L38)</f>
        <v>0</v>
      </c>
      <c r="M36" s="614" t="s">
        <v>97</v>
      </c>
      <c r="N36" s="614" t="s">
        <v>97</v>
      </c>
      <c r="O36" s="612">
        <f>SUM(O37:O38)</f>
        <v>0</v>
      </c>
      <c r="P36" s="612">
        <f>SUM(P37:P38)</f>
        <v>0</v>
      </c>
      <c r="Q36" s="614" t="s">
        <v>97</v>
      </c>
      <c r="R36" s="612">
        <f>SUM(R37:R38)</f>
        <v>0</v>
      </c>
      <c r="S36" s="612">
        <f>SUM(S37:S38)</f>
        <v>0</v>
      </c>
      <c r="T36" s="614" t="s">
        <v>97</v>
      </c>
      <c r="U36" s="614" t="s">
        <v>97</v>
      </c>
      <c r="V36" s="612">
        <f>SUM(V37:V38)</f>
        <v>0</v>
      </c>
      <c r="W36" s="612">
        <f>SUM(W37:W38)</f>
        <v>0</v>
      </c>
      <c r="X36" s="614" t="s">
        <v>97</v>
      </c>
      <c r="Y36" s="612">
        <v>0</v>
      </c>
      <c r="Z36" s="612">
        <v>0</v>
      </c>
      <c r="AA36" s="614" t="s">
        <v>97</v>
      </c>
      <c r="AB36" s="614" t="s">
        <v>97</v>
      </c>
      <c r="AC36" s="612">
        <v>0</v>
      </c>
      <c r="AD36" s="612">
        <v>0</v>
      </c>
      <c r="AE36" s="614" t="s">
        <v>97</v>
      </c>
      <c r="AF36" s="606">
        <v>0</v>
      </c>
      <c r="AG36" s="606">
        <f t="shared" si="2"/>
        <v>0</v>
      </c>
      <c r="AH36" s="606" t="str">
        <f t="shared" ref="AH36:AH99" si="5">AA36</f>
        <v>нд</v>
      </c>
      <c r="AI36" s="606" t="str">
        <f t="shared" ref="AI36:AI99" si="6">AB36</f>
        <v>нд</v>
      </c>
      <c r="AJ36" s="606">
        <f t="shared" ref="AJ36:AJ99" si="7">AC36</f>
        <v>0</v>
      </c>
      <c r="AK36" s="606">
        <f t="shared" ref="AK36:AK99" si="8">AD36</f>
        <v>0</v>
      </c>
      <c r="AL36" s="606" t="str">
        <f t="shared" ref="AL36:AL99" si="9">AE36</f>
        <v>нд</v>
      </c>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c r="DW36" s="274"/>
      <c r="DX36" s="274"/>
      <c r="DY36" s="274"/>
      <c r="DZ36" s="274"/>
      <c r="EA36" s="274"/>
      <c r="EB36" s="274"/>
      <c r="EC36" s="274"/>
      <c r="ED36" s="274"/>
      <c r="EE36" s="274"/>
      <c r="EF36" s="274"/>
      <c r="EG36" s="274"/>
      <c r="EH36" s="274"/>
      <c r="EI36" s="274"/>
      <c r="EJ36" s="274"/>
      <c r="EK36" s="274"/>
      <c r="EL36" s="274"/>
      <c r="EM36" s="274"/>
      <c r="EN36" s="274"/>
      <c r="EO36" s="274"/>
      <c r="EP36" s="274"/>
      <c r="EQ36" s="274"/>
      <c r="ER36" s="274"/>
      <c r="ES36" s="274"/>
      <c r="ET36" s="274"/>
      <c r="EU36" s="274"/>
      <c r="EV36" s="274"/>
      <c r="EW36" s="274"/>
      <c r="EX36" s="274"/>
      <c r="EY36" s="274"/>
      <c r="EZ36" s="274"/>
      <c r="FA36" s="274"/>
      <c r="FB36" s="274"/>
      <c r="FC36" s="274"/>
      <c r="FD36" s="274"/>
      <c r="FE36" s="274"/>
      <c r="FF36" s="274"/>
      <c r="FG36" s="274"/>
      <c r="FH36" s="274"/>
      <c r="FI36" s="274"/>
      <c r="FJ36" s="274"/>
      <c r="FK36" s="274"/>
      <c r="FL36" s="274"/>
      <c r="FM36" s="274"/>
      <c r="FN36" s="274"/>
      <c r="FO36" s="274"/>
      <c r="FP36" s="274"/>
      <c r="FQ36" s="274"/>
      <c r="FR36" s="274"/>
      <c r="FS36" s="274"/>
      <c r="FT36" s="274"/>
      <c r="FU36" s="274"/>
      <c r="FV36" s="274"/>
      <c r="FW36" s="274"/>
      <c r="FX36" s="274"/>
      <c r="FY36" s="274"/>
      <c r="FZ36" s="274"/>
      <c r="GA36" s="274"/>
      <c r="GB36" s="274"/>
      <c r="GC36" s="274"/>
      <c r="GD36" s="274"/>
      <c r="GE36" s="274"/>
      <c r="GF36" s="274"/>
      <c r="GG36" s="274"/>
      <c r="GH36" s="274"/>
      <c r="GI36" s="274"/>
      <c r="GJ36" s="274"/>
      <c r="GK36" s="274"/>
      <c r="GL36" s="274"/>
      <c r="GM36" s="274"/>
      <c r="GN36" s="274"/>
      <c r="GO36" s="274"/>
      <c r="GP36" s="274"/>
      <c r="GQ36" s="274"/>
      <c r="GR36" s="274"/>
      <c r="GS36" s="274"/>
      <c r="GT36" s="274"/>
      <c r="GU36" s="274"/>
      <c r="GV36" s="274"/>
      <c r="GW36" s="274"/>
      <c r="GX36" s="274"/>
      <c r="GY36" s="274"/>
      <c r="GZ36" s="274"/>
      <c r="HA36" s="274"/>
      <c r="HB36" s="274"/>
      <c r="HC36" s="274"/>
      <c r="HD36" s="274"/>
      <c r="HE36" s="274"/>
      <c r="HF36" s="274"/>
      <c r="HG36" s="274"/>
      <c r="HH36" s="274"/>
      <c r="HI36" s="274"/>
      <c r="HJ36" s="274"/>
      <c r="HK36" s="274"/>
      <c r="HL36" s="274"/>
      <c r="HM36" s="274"/>
      <c r="HN36" s="274"/>
      <c r="HO36" s="274"/>
      <c r="HP36" s="274"/>
      <c r="HQ36" s="274"/>
      <c r="HR36" s="274"/>
      <c r="HS36" s="274"/>
      <c r="HT36" s="274"/>
      <c r="HU36" s="274"/>
      <c r="HV36" s="274"/>
      <c r="HW36" s="274"/>
      <c r="HX36" s="274"/>
      <c r="HY36" s="274"/>
      <c r="HZ36" s="274"/>
      <c r="IA36" s="274"/>
      <c r="IB36" s="274"/>
      <c r="IC36" s="274"/>
      <c r="ID36" s="274"/>
      <c r="IE36" s="274"/>
      <c r="IF36" s="274"/>
      <c r="IG36" s="274"/>
      <c r="IH36" s="274"/>
      <c r="II36" s="274"/>
      <c r="IJ36" s="274"/>
      <c r="IK36" s="274"/>
      <c r="IL36" s="274"/>
      <c r="IM36" s="274"/>
      <c r="IN36" s="274"/>
      <c r="IO36" s="274"/>
      <c r="IP36" s="274"/>
      <c r="IQ36" s="274"/>
      <c r="IR36" s="274"/>
      <c r="IS36" s="274"/>
      <c r="IT36" s="274"/>
      <c r="IU36" s="274"/>
      <c r="IV36" s="274"/>
    </row>
    <row r="37" spans="1:256" s="600" customFormat="1" ht="66.75" customHeight="1">
      <c r="A37" s="651" t="s">
        <v>128</v>
      </c>
      <c r="B37" s="650" t="s">
        <v>130</v>
      </c>
      <c r="C37" s="614" t="s">
        <v>97</v>
      </c>
      <c r="D37" s="612">
        <v>0</v>
      </c>
      <c r="E37" s="612">
        <v>0</v>
      </c>
      <c r="F37" s="614" t="s">
        <v>97</v>
      </c>
      <c r="G37" s="614" t="s">
        <v>97</v>
      </c>
      <c r="H37" s="612">
        <v>0</v>
      </c>
      <c r="I37" s="612">
        <v>0</v>
      </c>
      <c r="J37" s="614" t="s">
        <v>97</v>
      </c>
      <c r="K37" s="612">
        <v>0</v>
      </c>
      <c r="L37" s="612">
        <v>0</v>
      </c>
      <c r="M37" s="614" t="s">
        <v>97</v>
      </c>
      <c r="N37" s="614" t="s">
        <v>97</v>
      </c>
      <c r="O37" s="612">
        <v>0</v>
      </c>
      <c r="P37" s="612">
        <v>0</v>
      </c>
      <c r="Q37" s="614" t="s">
        <v>97</v>
      </c>
      <c r="R37" s="612">
        <v>0</v>
      </c>
      <c r="S37" s="612">
        <v>0</v>
      </c>
      <c r="T37" s="614" t="s">
        <v>97</v>
      </c>
      <c r="U37" s="614" t="s">
        <v>97</v>
      </c>
      <c r="V37" s="612">
        <v>0</v>
      </c>
      <c r="W37" s="612">
        <v>0</v>
      </c>
      <c r="X37" s="614" t="s">
        <v>97</v>
      </c>
      <c r="Y37" s="612">
        <v>0</v>
      </c>
      <c r="Z37" s="612">
        <v>0</v>
      </c>
      <c r="AA37" s="614" t="s">
        <v>97</v>
      </c>
      <c r="AB37" s="614" t="s">
        <v>97</v>
      </c>
      <c r="AC37" s="612">
        <v>0</v>
      </c>
      <c r="AD37" s="612">
        <v>0</v>
      </c>
      <c r="AE37" s="614" t="s">
        <v>97</v>
      </c>
      <c r="AF37" s="606">
        <v>0</v>
      </c>
      <c r="AG37" s="606">
        <f t="shared" si="2"/>
        <v>0</v>
      </c>
      <c r="AH37" s="606" t="str">
        <f t="shared" si="5"/>
        <v>нд</v>
      </c>
      <c r="AI37" s="606" t="str">
        <f t="shared" si="6"/>
        <v>нд</v>
      </c>
      <c r="AJ37" s="606">
        <f t="shared" si="7"/>
        <v>0</v>
      </c>
      <c r="AK37" s="606">
        <f t="shared" si="8"/>
        <v>0</v>
      </c>
      <c r="AL37" s="606" t="str">
        <f t="shared" si="9"/>
        <v>нд</v>
      </c>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4"/>
      <c r="DM37" s="274"/>
      <c r="DN37" s="274"/>
      <c r="DO37" s="274"/>
      <c r="DP37" s="274"/>
      <c r="DQ37" s="274"/>
      <c r="DR37" s="274"/>
      <c r="DS37" s="274"/>
      <c r="DT37" s="274"/>
      <c r="DU37" s="274"/>
      <c r="DV37" s="274"/>
      <c r="DW37" s="274"/>
      <c r="DX37" s="274"/>
      <c r="DY37" s="274"/>
      <c r="DZ37" s="274"/>
      <c r="EA37" s="274"/>
      <c r="EB37" s="274"/>
      <c r="EC37" s="274"/>
      <c r="ED37" s="274"/>
      <c r="EE37" s="274"/>
      <c r="EF37" s="274"/>
      <c r="EG37" s="274"/>
      <c r="EH37" s="274"/>
      <c r="EI37" s="274"/>
      <c r="EJ37" s="274"/>
      <c r="EK37" s="274"/>
      <c r="EL37" s="274"/>
      <c r="EM37" s="274"/>
      <c r="EN37" s="274"/>
      <c r="EO37" s="274"/>
      <c r="EP37" s="274"/>
      <c r="EQ37" s="274"/>
      <c r="ER37" s="274"/>
      <c r="ES37" s="274"/>
      <c r="ET37" s="274"/>
      <c r="EU37" s="274"/>
      <c r="EV37" s="274"/>
      <c r="EW37" s="274"/>
      <c r="EX37" s="274"/>
      <c r="EY37" s="274"/>
      <c r="EZ37" s="274"/>
      <c r="FA37" s="274"/>
      <c r="FB37" s="274"/>
      <c r="FC37" s="274"/>
      <c r="FD37" s="274"/>
      <c r="FE37" s="274"/>
      <c r="FF37" s="274"/>
      <c r="FG37" s="274"/>
      <c r="FH37" s="274"/>
      <c r="FI37" s="274"/>
      <c r="FJ37" s="274"/>
      <c r="FK37" s="274"/>
      <c r="FL37" s="274"/>
      <c r="FM37" s="274"/>
      <c r="FN37" s="274"/>
      <c r="FO37" s="274"/>
      <c r="FP37" s="274"/>
      <c r="FQ37" s="274"/>
      <c r="FR37" s="274"/>
      <c r="FS37" s="274"/>
      <c r="FT37" s="274"/>
      <c r="FU37" s="274"/>
      <c r="FV37" s="274"/>
      <c r="FW37" s="274"/>
      <c r="FX37" s="274"/>
      <c r="FY37" s="274"/>
      <c r="FZ37" s="274"/>
      <c r="GA37" s="274"/>
      <c r="GB37" s="274"/>
      <c r="GC37" s="274"/>
      <c r="GD37" s="274"/>
      <c r="GE37" s="274"/>
      <c r="GF37" s="274"/>
      <c r="GG37" s="274"/>
      <c r="GH37" s="274"/>
      <c r="GI37" s="274"/>
      <c r="GJ37" s="274"/>
      <c r="GK37" s="274"/>
      <c r="GL37" s="274"/>
      <c r="GM37" s="274"/>
      <c r="GN37" s="274"/>
      <c r="GO37" s="274"/>
      <c r="GP37" s="274"/>
      <c r="GQ37" s="274"/>
      <c r="GR37" s="274"/>
      <c r="GS37" s="274"/>
      <c r="GT37" s="274"/>
      <c r="GU37" s="274"/>
      <c r="GV37" s="274"/>
      <c r="GW37" s="274"/>
      <c r="GX37" s="274"/>
      <c r="GY37" s="274"/>
      <c r="GZ37" s="274"/>
      <c r="HA37" s="274"/>
      <c r="HB37" s="274"/>
      <c r="HC37" s="274"/>
      <c r="HD37" s="274"/>
      <c r="HE37" s="274"/>
      <c r="HF37" s="274"/>
      <c r="HG37" s="274"/>
      <c r="HH37" s="274"/>
      <c r="HI37" s="274"/>
      <c r="HJ37" s="274"/>
      <c r="HK37" s="274"/>
      <c r="HL37" s="274"/>
      <c r="HM37" s="274"/>
      <c r="HN37" s="274"/>
      <c r="HO37" s="274"/>
      <c r="HP37" s="274"/>
      <c r="HQ37" s="274"/>
      <c r="HR37" s="274"/>
      <c r="HS37" s="274"/>
      <c r="HT37" s="274"/>
      <c r="HU37" s="274"/>
      <c r="HV37" s="274"/>
      <c r="HW37" s="274"/>
      <c r="HX37" s="274"/>
      <c r="HY37" s="274"/>
      <c r="HZ37" s="274"/>
      <c r="IA37" s="274"/>
      <c r="IB37" s="274"/>
      <c r="IC37" s="274"/>
      <c r="ID37" s="274"/>
      <c r="IE37" s="274"/>
      <c r="IF37" s="274"/>
      <c r="IG37" s="274"/>
      <c r="IH37" s="274"/>
      <c r="II37" s="274"/>
      <c r="IJ37" s="274"/>
      <c r="IK37" s="274"/>
      <c r="IL37" s="274"/>
      <c r="IM37" s="274"/>
      <c r="IN37" s="274"/>
      <c r="IO37" s="274"/>
      <c r="IP37" s="274"/>
      <c r="IQ37" s="274"/>
      <c r="IR37" s="274"/>
      <c r="IS37" s="274"/>
      <c r="IT37" s="274"/>
      <c r="IU37" s="274"/>
      <c r="IV37" s="274"/>
    </row>
    <row r="38" spans="1:256" s="600" customFormat="1" ht="42.75" hidden="1" customHeight="1">
      <c r="A38" s="651" t="s">
        <v>128</v>
      </c>
      <c r="B38" s="650" t="s">
        <v>131</v>
      </c>
      <c r="C38" s="614" t="s">
        <v>97</v>
      </c>
      <c r="D38" s="612">
        <v>0</v>
      </c>
      <c r="E38" s="612">
        <v>0</v>
      </c>
      <c r="F38" s="614" t="s">
        <v>97</v>
      </c>
      <c r="G38" s="614" t="s">
        <v>97</v>
      </c>
      <c r="H38" s="612">
        <v>0</v>
      </c>
      <c r="I38" s="612">
        <v>0</v>
      </c>
      <c r="J38" s="614" t="s">
        <v>97</v>
      </c>
      <c r="K38" s="612">
        <v>0</v>
      </c>
      <c r="L38" s="612">
        <v>0</v>
      </c>
      <c r="M38" s="614" t="s">
        <v>97</v>
      </c>
      <c r="N38" s="614" t="s">
        <v>97</v>
      </c>
      <c r="O38" s="612">
        <v>0</v>
      </c>
      <c r="P38" s="612">
        <v>0</v>
      </c>
      <c r="Q38" s="614" t="s">
        <v>97</v>
      </c>
      <c r="R38" s="612">
        <v>0</v>
      </c>
      <c r="S38" s="612">
        <v>0</v>
      </c>
      <c r="T38" s="614" t="s">
        <v>97</v>
      </c>
      <c r="U38" s="614" t="s">
        <v>97</v>
      </c>
      <c r="V38" s="612">
        <v>0</v>
      </c>
      <c r="W38" s="612">
        <v>0</v>
      </c>
      <c r="X38" s="614" t="s">
        <v>97</v>
      </c>
      <c r="Y38" s="612">
        <v>0</v>
      </c>
      <c r="Z38" s="612">
        <v>0</v>
      </c>
      <c r="AA38" s="614" t="s">
        <v>97</v>
      </c>
      <c r="AB38" s="614" t="s">
        <v>97</v>
      </c>
      <c r="AC38" s="612">
        <v>0</v>
      </c>
      <c r="AD38" s="612">
        <v>0</v>
      </c>
      <c r="AE38" s="614" t="s">
        <v>97</v>
      </c>
      <c r="AF38" s="606">
        <v>0</v>
      </c>
      <c r="AG38" s="606">
        <f t="shared" si="2"/>
        <v>0</v>
      </c>
      <c r="AH38" s="606" t="str">
        <f t="shared" si="5"/>
        <v>нд</v>
      </c>
      <c r="AI38" s="606" t="str">
        <f t="shared" si="6"/>
        <v>нд</v>
      </c>
      <c r="AJ38" s="606">
        <f t="shared" si="7"/>
        <v>0</v>
      </c>
      <c r="AK38" s="606">
        <f t="shared" si="8"/>
        <v>0</v>
      </c>
      <c r="AL38" s="606" t="str">
        <f t="shared" si="9"/>
        <v>нд</v>
      </c>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M38" s="274"/>
      <c r="EN38" s="274"/>
      <c r="EO38" s="274"/>
      <c r="EP38" s="274"/>
      <c r="EQ38" s="274"/>
      <c r="ER38" s="274"/>
      <c r="ES38" s="274"/>
      <c r="ET38" s="274"/>
      <c r="EU38" s="274"/>
      <c r="EV38" s="274"/>
      <c r="EW38" s="274"/>
      <c r="EX38" s="274"/>
      <c r="EY38" s="274"/>
      <c r="EZ38" s="274"/>
      <c r="FA38" s="274"/>
      <c r="FB38" s="274"/>
      <c r="FC38" s="274"/>
      <c r="FD38" s="274"/>
      <c r="FE38" s="274"/>
      <c r="FF38" s="274"/>
      <c r="FG38" s="274"/>
      <c r="FH38" s="274"/>
      <c r="FI38" s="274"/>
      <c r="FJ38" s="274"/>
      <c r="FK38" s="274"/>
      <c r="FL38" s="274"/>
      <c r="FM38" s="274"/>
      <c r="FN38" s="274"/>
      <c r="FO38" s="274"/>
      <c r="FP38" s="274"/>
      <c r="FQ38" s="274"/>
      <c r="FR38" s="274"/>
      <c r="FS38" s="274"/>
      <c r="FT38" s="274"/>
      <c r="FU38" s="274"/>
      <c r="FV38" s="274"/>
      <c r="FW38" s="274"/>
      <c r="FX38" s="274"/>
      <c r="FY38" s="274"/>
      <c r="FZ38" s="274"/>
      <c r="GA38" s="274"/>
      <c r="GB38" s="274"/>
      <c r="GC38" s="274"/>
      <c r="GD38" s="274"/>
      <c r="GE38" s="274"/>
      <c r="GF38" s="274"/>
      <c r="GG38" s="274"/>
      <c r="GH38" s="274"/>
      <c r="GI38" s="274"/>
      <c r="GJ38" s="274"/>
      <c r="GK38" s="274"/>
      <c r="GL38" s="274"/>
      <c r="GM38" s="274"/>
      <c r="GN38" s="274"/>
      <c r="GO38" s="274"/>
      <c r="GP38" s="274"/>
      <c r="GQ38" s="274"/>
      <c r="GR38" s="274"/>
      <c r="GS38" s="274"/>
      <c r="GT38" s="274"/>
      <c r="GU38" s="274"/>
      <c r="GV38" s="274"/>
      <c r="GW38" s="274"/>
      <c r="GX38" s="274"/>
      <c r="GY38" s="274"/>
      <c r="GZ38" s="274"/>
      <c r="HA38" s="274"/>
      <c r="HB38" s="274"/>
      <c r="HC38" s="274"/>
      <c r="HD38" s="274"/>
      <c r="HE38" s="274"/>
      <c r="HF38" s="274"/>
      <c r="HG38" s="274"/>
      <c r="HH38" s="274"/>
      <c r="HI38" s="274"/>
      <c r="HJ38" s="274"/>
      <c r="HK38" s="274"/>
      <c r="HL38" s="274"/>
      <c r="HM38" s="274"/>
      <c r="HN38" s="274"/>
      <c r="HO38" s="274"/>
      <c r="HP38" s="274"/>
      <c r="HQ38" s="274"/>
      <c r="HR38" s="274"/>
      <c r="HS38" s="274"/>
      <c r="HT38" s="274"/>
      <c r="HU38" s="274"/>
      <c r="HV38" s="274"/>
      <c r="HW38" s="274"/>
      <c r="HX38" s="274"/>
      <c r="HY38" s="274"/>
      <c r="HZ38" s="274"/>
      <c r="IA38" s="274"/>
      <c r="IB38" s="274"/>
      <c r="IC38" s="274"/>
      <c r="ID38" s="274"/>
      <c r="IE38" s="274"/>
      <c r="IF38" s="274"/>
      <c r="IG38" s="274"/>
      <c r="IH38" s="274"/>
      <c r="II38" s="274"/>
      <c r="IJ38" s="274"/>
      <c r="IK38" s="274"/>
      <c r="IL38" s="274"/>
      <c r="IM38" s="274"/>
      <c r="IN38" s="274"/>
      <c r="IO38" s="274"/>
      <c r="IP38" s="274"/>
      <c r="IQ38" s="274"/>
      <c r="IR38" s="274"/>
      <c r="IS38" s="274"/>
      <c r="IT38" s="274"/>
      <c r="IU38" s="274"/>
      <c r="IV38" s="274"/>
    </row>
    <row r="39" spans="1:256" s="600" customFormat="1" ht="35.25" hidden="1" customHeight="1">
      <c r="A39" s="651" t="s">
        <v>128</v>
      </c>
      <c r="B39" s="650" t="s">
        <v>132</v>
      </c>
      <c r="C39" s="614" t="s">
        <v>97</v>
      </c>
      <c r="D39" s="612">
        <f>D40+D44</f>
        <v>0</v>
      </c>
      <c r="E39" s="612">
        <f>E40+E44</f>
        <v>0</v>
      </c>
      <c r="F39" s="614" t="s">
        <v>97</v>
      </c>
      <c r="G39" s="614" t="s">
        <v>97</v>
      </c>
      <c r="H39" s="612">
        <f>H40+H44</f>
        <v>0</v>
      </c>
      <c r="I39" s="612">
        <f>I40+I44</f>
        <v>0</v>
      </c>
      <c r="J39" s="614" t="s">
        <v>97</v>
      </c>
      <c r="K39" s="612">
        <f>K40+K44</f>
        <v>0</v>
      </c>
      <c r="L39" s="612">
        <f>L40+L44</f>
        <v>0</v>
      </c>
      <c r="M39" s="614" t="s">
        <v>97</v>
      </c>
      <c r="N39" s="614" t="s">
        <v>97</v>
      </c>
      <c r="O39" s="612">
        <f>O40+O44</f>
        <v>0</v>
      </c>
      <c r="P39" s="612">
        <f>P40+P44</f>
        <v>0</v>
      </c>
      <c r="Q39" s="614" t="s">
        <v>97</v>
      </c>
      <c r="R39" s="612">
        <f>R40+R44</f>
        <v>0</v>
      </c>
      <c r="S39" s="612">
        <f>S40+S44</f>
        <v>0</v>
      </c>
      <c r="T39" s="614" t="s">
        <v>97</v>
      </c>
      <c r="U39" s="614" t="s">
        <v>97</v>
      </c>
      <c r="V39" s="612">
        <f>V40+V44</f>
        <v>0</v>
      </c>
      <c r="W39" s="612">
        <f>W40+W44</f>
        <v>0</v>
      </c>
      <c r="X39" s="614" t="s">
        <v>97</v>
      </c>
      <c r="Y39" s="612">
        <v>0</v>
      </c>
      <c r="Z39" s="612">
        <v>0</v>
      </c>
      <c r="AA39" s="614" t="s">
        <v>97</v>
      </c>
      <c r="AB39" s="614" t="s">
        <v>97</v>
      </c>
      <c r="AC39" s="612">
        <v>0</v>
      </c>
      <c r="AD39" s="612">
        <v>0</v>
      </c>
      <c r="AE39" s="614" t="s">
        <v>97</v>
      </c>
      <c r="AF39" s="606">
        <v>0</v>
      </c>
      <c r="AG39" s="606">
        <f t="shared" si="2"/>
        <v>0</v>
      </c>
      <c r="AH39" s="606" t="str">
        <f t="shared" si="5"/>
        <v>нд</v>
      </c>
      <c r="AI39" s="606" t="str">
        <f t="shared" si="6"/>
        <v>нд</v>
      </c>
      <c r="AJ39" s="606">
        <f t="shared" si="7"/>
        <v>0</v>
      </c>
      <c r="AK39" s="606">
        <f t="shared" si="8"/>
        <v>0</v>
      </c>
      <c r="AL39" s="606" t="str">
        <f t="shared" si="9"/>
        <v>нд</v>
      </c>
    </row>
    <row r="40" spans="1:256" s="600" customFormat="1" ht="44.25" hidden="1" customHeight="1">
      <c r="A40" s="651" t="s">
        <v>133</v>
      </c>
      <c r="B40" s="650" t="s">
        <v>129</v>
      </c>
      <c r="C40" s="614" t="s">
        <v>97</v>
      </c>
      <c r="D40" s="612">
        <f>SUM(D41:D43)</f>
        <v>0</v>
      </c>
      <c r="E40" s="612">
        <f>SUM(E41:E43)</f>
        <v>0</v>
      </c>
      <c r="F40" s="614" t="s">
        <v>97</v>
      </c>
      <c r="G40" s="614" t="s">
        <v>97</v>
      </c>
      <c r="H40" s="612">
        <f>SUM(H41:H43)</f>
        <v>0</v>
      </c>
      <c r="I40" s="612">
        <f>SUM(I41:I43)</f>
        <v>0</v>
      </c>
      <c r="J40" s="614" t="s">
        <v>97</v>
      </c>
      <c r="K40" s="612">
        <f>SUM(K41:K43)</f>
        <v>0</v>
      </c>
      <c r="L40" s="612">
        <f>SUM(L41:L43)</f>
        <v>0</v>
      </c>
      <c r="M40" s="614" t="s">
        <v>97</v>
      </c>
      <c r="N40" s="614" t="s">
        <v>97</v>
      </c>
      <c r="O40" s="612">
        <f>SUM(O41:O43)</f>
        <v>0</v>
      </c>
      <c r="P40" s="612">
        <f>SUM(P41:P43)</f>
        <v>0</v>
      </c>
      <c r="Q40" s="614" t="s">
        <v>97</v>
      </c>
      <c r="R40" s="612">
        <f>SUM(R41:R43)</f>
        <v>0</v>
      </c>
      <c r="S40" s="612">
        <f>SUM(S41:S43)</f>
        <v>0</v>
      </c>
      <c r="T40" s="614" t="s">
        <v>97</v>
      </c>
      <c r="U40" s="614" t="s">
        <v>97</v>
      </c>
      <c r="V40" s="612">
        <f>SUM(V41:V43)</f>
        <v>0</v>
      </c>
      <c r="W40" s="612">
        <f>SUM(W41:W43)</f>
        <v>0</v>
      </c>
      <c r="X40" s="614" t="s">
        <v>97</v>
      </c>
      <c r="Y40" s="612">
        <v>0</v>
      </c>
      <c r="Z40" s="612">
        <v>0</v>
      </c>
      <c r="AA40" s="614" t="s">
        <v>97</v>
      </c>
      <c r="AB40" s="614" t="s">
        <v>97</v>
      </c>
      <c r="AC40" s="612">
        <v>0</v>
      </c>
      <c r="AD40" s="612">
        <v>0</v>
      </c>
      <c r="AE40" s="614" t="s">
        <v>97</v>
      </c>
      <c r="AF40" s="606">
        <v>0</v>
      </c>
      <c r="AG40" s="606">
        <f t="shared" si="2"/>
        <v>0</v>
      </c>
      <c r="AH40" s="606" t="str">
        <f t="shared" si="5"/>
        <v>нд</v>
      </c>
      <c r="AI40" s="606" t="str">
        <f t="shared" si="6"/>
        <v>нд</v>
      </c>
      <c r="AJ40" s="606">
        <f t="shared" si="7"/>
        <v>0</v>
      </c>
      <c r="AK40" s="606">
        <f t="shared" si="8"/>
        <v>0</v>
      </c>
      <c r="AL40" s="606" t="str">
        <f t="shared" si="9"/>
        <v>нд</v>
      </c>
    </row>
    <row r="41" spans="1:256" s="600" customFormat="1" ht="42" hidden="1" customHeight="1">
      <c r="A41" s="651" t="s">
        <v>133</v>
      </c>
      <c r="B41" s="650" t="s">
        <v>130</v>
      </c>
      <c r="C41" s="614" t="s">
        <v>97</v>
      </c>
      <c r="D41" s="612">
        <v>0</v>
      </c>
      <c r="E41" s="612">
        <v>0</v>
      </c>
      <c r="F41" s="614" t="s">
        <v>97</v>
      </c>
      <c r="G41" s="614" t="s">
        <v>97</v>
      </c>
      <c r="H41" s="612">
        <v>0</v>
      </c>
      <c r="I41" s="612">
        <v>0</v>
      </c>
      <c r="J41" s="614" t="s">
        <v>97</v>
      </c>
      <c r="K41" s="612">
        <v>0</v>
      </c>
      <c r="L41" s="612">
        <v>0</v>
      </c>
      <c r="M41" s="614" t="s">
        <v>97</v>
      </c>
      <c r="N41" s="614" t="s">
        <v>97</v>
      </c>
      <c r="O41" s="612">
        <v>0</v>
      </c>
      <c r="P41" s="612">
        <v>0</v>
      </c>
      <c r="Q41" s="614" t="s">
        <v>97</v>
      </c>
      <c r="R41" s="612">
        <v>0</v>
      </c>
      <c r="S41" s="612">
        <v>0</v>
      </c>
      <c r="T41" s="614" t="s">
        <v>97</v>
      </c>
      <c r="U41" s="614" t="s">
        <v>97</v>
      </c>
      <c r="V41" s="612">
        <v>0</v>
      </c>
      <c r="W41" s="612">
        <v>0</v>
      </c>
      <c r="X41" s="614" t="s">
        <v>97</v>
      </c>
      <c r="Y41" s="612">
        <v>0</v>
      </c>
      <c r="Z41" s="612">
        <v>0</v>
      </c>
      <c r="AA41" s="614" t="s">
        <v>97</v>
      </c>
      <c r="AB41" s="614" t="s">
        <v>97</v>
      </c>
      <c r="AC41" s="612">
        <v>0</v>
      </c>
      <c r="AD41" s="612">
        <v>0</v>
      </c>
      <c r="AE41" s="614" t="s">
        <v>97</v>
      </c>
      <c r="AF41" s="606">
        <v>0</v>
      </c>
      <c r="AG41" s="606">
        <f t="shared" si="2"/>
        <v>0</v>
      </c>
      <c r="AH41" s="606" t="str">
        <f t="shared" si="5"/>
        <v>нд</v>
      </c>
      <c r="AI41" s="606" t="str">
        <f t="shared" si="6"/>
        <v>нд</v>
      </c>
      <c r="AJ41" s="606">
        <f t="shared" si="7"/>
        <v>0</v>
      </c>
      <c r="AK41" s="606">
        <f t="shared" si="8"/>
        <v>0</v>
      </c>
      <c r="AL41" s="606" t="str">
        <f t="shared" si="9"/>
        <v>нд</v>
      </c>
    </row>
    <row r="42" spans="1:256" s="600" customFormat="1" ht="36" hidden="1" customHeight="1">
      <c r="A42" s="651" t="s">
        <v>133</v>
      </c>
      <c r="B42" s="650" t="s">
        <v>131</v>
      </c>
      <c r="C42" s="614" t="s">
        <v>97</v>
      </c>
      <c r="D42" s="612">
        <v>0</v>
      </c>
      <c r="E42" s="612">
        <v>0</v>
      </c>
      <c r="F42" s="614" t="s">
        <v>97</v>
      </c>
      <c r="G42" s="614" t="s">
        <v>97</v>
      </c>
      <c r="H42" s="612">
        <v>0</v>
      </c>
      <c r="I42" s="612">
        <v>0</v>
      </c>
      <c r="J42" s="614" t="s">
        <v>97</v>
      </c>
      <c r="K42" s="612">
        <v>0</v>
      </c>
      <c r="L42" s="612">
        <v>0</v>
      </c>
      <c r="M42" s="614" t="s">
        <v>97</v>
      </c>
      <c r="N42" s="614" t="s">
        <v>97</v>
      </c>
      <c r="O42" s="612">
        <v>0</v>
      </c>
      <c r="P42" s="612">
        <v>0</v>
      </c>
      <c r="Q42" s="614" t="s">
        <v>97</v>
      </c>
      <c r="R42" s="612">
        <v>0</v>
      </c>
      <c r="S42" s="612">
        <v>0</v>
      </c>
      <c r="T42" s="614" t="s">
        <v>97</v>
      </c>
      <c r="U42" s="614" t="s">
        <v>97</v>
      </c>
      <c r="V42" s="612">
        <v>0</v>
      </c>
      <c r="W42" s="612">
        <v>0</v>
      </c>
      <c r="X42" s="614" t="s">
        <v>97</v>
      </c>
      <c r="Y42" s="612">
        <v>0</v>
      </c>
      <c r="Z42" s="612">
        <v>0</v>
      </c>
      <c r="AA42" s="614" t="s">
        <v>97</v>
      </c>
      <c r="AB42" s="614" t="s">
        <v>97</v>
      </c>
      <c r="AC42" s="612">
        <v>0</v>
      </c>
      <c r="AD42" s="612">
        <v>0</v>
      </c>
      <c r="AE42" s="614" t="s">
        <v>97</v>
      </c>
      <c r="AF42" s="606">
        <v>0</v>
      </c>
      <c r="AG42" s="606">
        <f t="shared" si="2"/>
        <v>0</v>
      </c>
      <c r="AH42" s="606" t="str">
        <f t="shared" si="5"/>
        <v>нд</v>
      </c>
      <c r="AI42" s="606" t="str">
        <f t="shared" si="6"/>
        <v>нд</v>
      </c>
      <c r="AJ42" s="606">
        <f t="shared" si="7"/>
        <v>0</v>
      </c>
      <c r="AK42" s="606">
        <f t="shared" si="8"/>
        <v>0</v>
      </c>
      <c r="AL42" s="606" t="str">
        <f t="shared" si="9"/>
        <v>нд</v>
      </c>
    </row>
    <row r="43" spans="1:256" s="600" customFormat="1" ht="31.5" hidden="1" customHeight="1">
      <c r="A43" s="651" t="s">
        <v>133</v>
      </c>
      <c r="B43" s="650" t="s">
        <v>134</v>
      </c>
      <c r="C43" s="614" t="s">
        <v>97</v>
      </c>
      <c r="D43" s="612">
        <v>0</v>
      </c>
      <c r="E43" s="612">
        <v>0</v>
      </c>
      <c r="F43" s="614" t="s">
        <v>97</v>
      </c>
      <c r="G43" s="614" t="s">
        <v>97</v>
      </c>
      <c r="H43" s="612">
        <v>0</v>
      </c>
      <c r="I43" s="612">
        <v>0</v>
      </c>
      <c r="J43" s="614" t="s">
        <v>97</v>
      </c>
      <c r="K43" s="612">
        <v>0</v>
      </c>
      <c r="L43" s="612">
        <v>0</v>
      </c>
      <c r="M43" s="614" t="s">
        <v>97</v>
      </c>
      <c r="N43" s="614" t="s">
        <v>97</v>
      </c>
      <c r="O43" s="612">
        <v>0</v>
      </c>
      <c r="P43" s="612">
        <v>0</v>
      </c>
      <c r="Q43" s="614" t="s">
        <v>97</v>
      </c>
      <c r="R43" s="612">
        <v>0</v>
      </c>
      <c r="S43" s="612">
        <v>0</v>
      </c>
      <c r="T43" s="614" t="s">
        <v>97</v>
      </c>
      <c r="U43" s="614" t="s">
        <v>97</v>
      </c>
      <c r="V43" s="612">
        <v>0</v>
      </c>
      <c r="W43" s="612">
        <v>0</v>
      </c>
      <c r="X43" s="614" t="s">
        <v>97</v>
      </c>
      <c r="Y43" s="612">
        <v>0</v>
      </c>
      <c r="Z43" s="612">
        <v>0</v>
      </c>
      <c r="AA43" s="614" t="s">
        <v>97</v>
      </c>
      <c r="AB43" s="614" t="s">
        <v>97</v>
      </c>
      <c r="AC43" s="612">
        <v>0</v>
      </c>
      <c r="AD43" s="612">
        <v>0</v>
      </c>
      <c r="AE43" s="614" t="s">
        <v>97</v>
      </c>
      <c r="AF43" s="606">
        <v>0</v>
      </c>
      <c r="AG43" s="606">
        <f t="shared" si="2"/>
        <v>0</v>
      </c>
      <c r="AH43" s="606" t="str">
        <f t="shared" si="5"/>
        <v>нд</v>
      </c>
      <c r="AI43" s="606" t="str">
        <f t="shared" si="6"/>
        <v>нд</v>
      </c>
      <c r="AJ43" s="606">
        <f t="shared" si="7"/>
        <v>0</v>
      </c>
      <c r="AK43" s="606">
        <f t="shared" si="8"/>
        <v>0</v>
      </c>
      <c r="AL43" s="606" t="str">
        <f t="shared" si="9"/>
        <v>нд</v>
      </c>
    </row>
    <row r="44" spans="1:256" s="600" customFormat="1" ht="30" hidden="1" customHeight="1">
      <c r="A44" s="651" t="s">
        <v>135</v>
      </c>
      <c r="B44" s="650" t="s">
        <v>136</v>
      </c>
      <c r="C44" s="614" t="s">
        <v>97</v>
      </c>
      <c r="D44" s="612">
        <f>SUM(D45:D47)</f>
        <v>0</v>
      </c>
      <c r="E44" s="612">
        <f>SUM(E45:E47)</f>
        <v>0</v>
      </c>
      <c r="F44" s="614" t="s">
        <v>97</v>
      </c>
      <c r="G44" s="614" t="s">
        <v>97</v>
      </c>
      <c r="H44" s="612">
        <f>SUM(H45:H47)</f>
        <v>0</v>
      </c>
      <c r="I44" s="612">
        <f>SUM(I45:I47)</f>
        <v>0</v>
      </c>
      <c r="J44" s="614" t="s">
        <v>97</v>
      </c>
      <c r="K44" s="612">
        <f>SUM(K45:K47)</f>
        <v>0</v>
      </c>
      <c r="L44" s="612">
        <f>SUM(L45:L47)</f>
        <v>0</v>
      </c>
      <c r="M44" s="614" t="s">
        <v>97</v>
      </c>
      <c r="N44" s="614" t="s">
        <v>97</v>
      </c>
      <c r="O44" s="612">
        <f>SUM(O45:O47)</f>
        <v>0</v>
      </c>
      <c r="P44" s="612">
        <f>SUM(P45:P47)</f>
        <v>0</v>
      </c>
      <c r="Q44" s="614" t="s">
        <v>97</v>
      </c>
      <c r="R44" s="612">
        <f>SUM(R45:R47)</f>
        <v>0</v>
      </c>
      <c r="S44" s="612">
        <f>SUM(S45:S47)</f>
        <v>0</v>
      </c>
      <c r="T44" s="614" t="s">
        <v>97</v>
      </c>
      <c r="U44" s="614" t="s">
        <v>97</v>
      </c>
      <c r="V44" s="612">
        <f>SUM(V45:V47)</f>
        <v>0</v>
      </c>
      <c r="W44" s="612">
        <f>SUM(W45:W47)</f>
        <v>0</v>
      </c>
      <c r="X44" s="614" t="s">
        <v>97</v>
      </c>
      <c r="Y44" s="612">
        <v>0</v>
      </c>
      <c r="Z44" s="612">
        <v>0</v>
      </c>
      <c r="AA44" s="614" t="s">
        <v>97</v>
      </c>
      <c r="AB44" s="614" t="s">
        <v>97</v>
      </c>
      <c r="AC44" s="612">
        <v>0</v>
      </c>
      <c r="AD44" s="612">
        <v>0</v>
      </c>
      <c r="AE44" s="614" t="s">
        <v>97</v>
      </c>
      <c r="AF44" s="606">
        <v>0</v>
      </c>
      <c r="AG44" s="606">
        <f t="shared" si="2"/>
        <v>0</v>
      </c>
      <c r="AH44" s="606" t="str">
        <f t="shared" si="5"/>
        <v>нд</v>
      </c>
      <c r="AI44" s="606" t="str">
        <f t="shared" si="6"/>
        <v>нд</v>
      </c>
      <c r="AJ44" s="606">
        <f t="shared" si="7"/>
        <v>0</v>
      </c>
      <c r="AK44" s="606">
        <f t="shared" si="8"/>
        <v>0</v>
      </c>
      <c r="AL44" s="606" t="str">
        <f t="shared" si="9"/>
        <v>нд</v>
      </c>
    </row>
    <row r="45" spans="1:256" s="600" customFormat="1" ht="31.5" hidden="1" customHeight="1">
      <c r="A45" s="651" t="s">
        <v>137</v>
      </c>
      <c r="B45" s="650" t="s">
        <v>138</v>
      </c>
      <c r="C45" s="614" t="s">
        <v>97</v>
      </c>
      <c r="D45" s="612">
        <v>0</v>
      </c>
      <c r="E45" s="612">
        <v>0</v>
      </c>
      <c r="F45" s="614" t="s">
        <v>97</v>
      </c>
      <c r="G45" s="614" t="s">
        <v>97</v>
      </c>
      <c r="H45" s="612">
        <v>0</v>
      </c>
      <c r="I45" s="612">
        <v>0</v>
      </c>
      <c r="J45" s="614" t="s">
        <v>97</v>
      </c>
      <c r="K45" s="612">
        <v>0</v>
      </c>
      <c r="L45" s="612">
        <v>0</v>
      </c>
      <c r="M45" s="614" t="s">
        <v>97</v>
      </c>
      <c r="N45" s="614" t="s">
        <v>97</v>
      </c>
      <c r="O45" s="612">
        <v>0</v>
      </c>
      <c r="P45" s="612">
        <v>0</v>
      </c>
      <c r="Q45" s="614" t="s">
        <v>97</v>
      </c>
      <c r="R45" s="612">
        <v>0</v>
      </c>
      <c r="S45" s="612">
        <v>0</v>
      </c>
      <c r="T45" s="614" t="s">
        <v>97</v>
      </c>
      <c r="U45" s="614" t="s">
        <v>97</v>
      </c>
      <c r="V45" s="612">
        <v>0</v>
      </c>
      <c r="W45" s="612">
        <v>0</v>
      </c>
      <c r="X45" s="614" t="s">
        <v>97</v>
      </c>
      <c r="Y45" s="612">
        <v>0</v>
      </c>
      <c r="Z45" s="612">
        <v>0</v>
      </c>
      <c r="AA45" s="614" t="s">
        <v>97</v>
      </c>
      <c r="AB45" s="614" t="s">
        <v>97</v>
      </c>
      <c r="AC45" s="612">
        <v>0</v>
      </c>
      <c r="AD45" s="612">
        <v>0</v>
      </c>
      <c r="AE45" s="614" t="s">
        <v>97</v>
      </c>
      <c r="AF45" s="606">
        <v>0</v>
      </c>
      <c r="AG45" s="606">
        <f t="shared" si="2"/>
        <v>0</v>
      </c>
      <c r="AH45" s="606" t="str">
        <f t="shared" si="5"/>
        <v>нд</v>
      </c>
      <c r="AI45" s="606" t="str">
        <f t="shared" si="6"/>
        <v>нд</v>
      </c>
      <c r="AJ45" s="606">
        <f t="shared" si="7"/>
        <v>0</v>
      </c>
      <c r="AK45" s="606">
        <f t="shared" si="8"/>
        <v>0</v>
      </c>
      <c r="AL45" s="606" t="str">
        <f t="shared" si="9"/>
        <v>нд</v>
      </c>
    </row>
    <row r="46" spans="1:256" s="600" customFormat="1" ht="39" hidden="1" customHeight="1">
      <c r="A46" s="651" t="s">
        <v>139</v>
      </c>
      <c r="B46" s="650" t="s">
        <v>140</v>
      </c>
      <c r="C46" s="614" t="s">
        <v>97</v>
      </c>
      <c r="D46" s="612">
        <v>0</v>
      </c>
      <c r="E46" s="612">
        <v>0</v>
      </c>
      <c r="F46" s="614" t="s">
        <v>97</v>
      </c>
      <c r="G46" s="614" t="s">
        <v>97</v>
      </c>
      <c r="H46" s="612">
        <v>0</v>
      </c>
      <c r="I46" s="612">
        <v>0</v>
      </c>
      <c r="J46" s="614" t="s">
        <v>97</v>
      </c>
      <c r="K46" s="612">
        <v>0</v>
      </c>
      <c r="L46" s="612">
        <v>0</v>
      </c>
      <c r="M46" s="614" t="s">
        <v>97</v>
      </c>
      <c r="N46" s="614" t="s">
        <v>97</v>
      </c>
      <c r="O46" s="612">
        <v>0</v>
      </c>
      <c r="P46" s="612">
        <v>0</v>
      </c>
      <c r="Q46" s="614" t="s">
        <v>97</v>
      </c>
      <c r="R46" s="612">
        <v>0</v>
      </c>
      <c r="S46" s="612">
        <v>0</v>
      </c>
      <c r="T46" s="614" t="s">
        <v>97</v>
      </c>
      <c r="U46" s="614" t="s">
        <v>97</v>
      </c>
      <c r="V46" s="612">
        <v>0</v>
      </c>
      <c r="W46" s="612">
        <v>0</v>
      </c>
      <c r="X46" s="614" t="s">
        <v>97</v>
      </c>
      <c r="Y46" s="612">
        <v>0</v>
      </c>
      <c r="Z46" s="612">
        <v>0</v>
      </c>
      <c r="AA46" s="614" t="s">
        <v>97</v>
      </c>
      <c r="AB46" s="614" t="s">
        <v>97</v>
      </c>
      <c r="AC46" s="612">
        <v>0</v>
      </c>
      <c r="AD46" s="612">
        <v>0</v>
      </c>
      <c r="AE46" s="614" t="s">
        <v>97</v>
      </c>
      <c r="AF46" s="606">
        <v>0</v>
      </c>
      <c r="AG46" s="606">
        <f t="shared" si="2"/>
        <v>0</v>
      </c>
      <c r="AH46" s="606" t="str">
        <f t="shared" si="5"/>
        <v>нд</v>
      </c>
      <c r="AI46" s="606" t="str">
        <f t="shared" si="6"/>
        <v>нд</v>
      </c>
      <c r="AJ46" s="606">
        <f t="shared" si="7"/>
        <v>0</v>
      </c>
      <c r="AK46" s="606">
        <f t="shared" si="8"/>
        <v>0</v>
      </c>
      <c r="AL46" s="606" t="str">
        <f t="shared" si="9"/>
        <v>нд</v>
      </c>
    </row>
    <row r="47" spans="1:256" s="745" customFormat="1" ht="37.5" customHeight="1">
      <c r="A47" s="646" t="s">
        <v>141</v>
      </c>
      <c r="B47" s="645" t="s">
        <v>142</v>
      </c>
      <c r="C47" s="868" t="s">
        <v>97</v>
      </c>
      <c r="D47" s="872">
        <v>0</v>
      </c>
      <c r="E47" s="872">
        <v>0</v>
      </c>
      <c r="F47" s="243" t="s">
        <v>97</v>
      </c>
      <c r="G47" s="243" t="s">
        <v>97</v>
      </c>
      <c r="H47" s="872">
        <v>0</v>
      </c>
      <c r="I47" s="872">
        <v>0</v>
      </c>
      <c r="J47" s="243" t="s">
        <v>97</v>
      </c>
      <c r="K47" s="872">
        <v>0</v>
      </c>
      <c r="L47" s="872">
        <v>0</v>
      </c>
      <c r="M47" s="243" t="s">
        <v>97</v>
      </c>
      <c r="N47" s="243" t="s">
        <v>97</v>
      </c>
      <c r="O47" s="872">
        <v>0</v>
      </c>
      <c r="P47" s="872">
        <v>0</v>
      </c>
      <c r="Q47" s="243" t="s">
        <v>97</v>
      </c>
      <c r="R47" s="872">
        <v>0</v>
      </c>
      <c r="S47" s="872">
        <v>0</v>
      </c>
      <c r="T47" s="243" t="s">
        <v>97</v>
      </c>
      <c r="U47" s="243" t="s">
        <v>97</v>
      </c>
      <c r="V47" s="872">
        <v>0</v>
      </c>
      <c r="W47" s="872">
        <v>0</v>
      </c>
      <c r="X47" s="243" t="s">
        <v>97</v>
      </c>
      <c r="Y47" s="872">
        <v>0</v>
      </c>
      <c r="Z47" s="869">
        <f>Z51+Z69</f>
        <v>11.192800000000002</v>
      </c>
      <c r="AA47" s="868" t="s">
        <v>97</v>
      </c>
      <c r="AB47" s="868" t="s">
        <v>97</v>
      </c>
      <c r="AC47" s="869">
        <v>12</v>
      </c>
      <c r="AD47" s="869">
        <v>0</v>
      </c>
      <c r="AE47" s="868">
        <f>AE69</f>
        <v>313</v>
      </c>
      <c r="AF47" s="871">
        <v>0</v>
      </c>
      <c r="AG47" s="871">
        <f>AG51+AG69</f>
        <v>11.192800000000002</v>
      </c>
      <c r="AH47" s="871" t="str">
        <f t="shared" si="5"/>
        <v>нд</v>
      </c>
      <c r="AI47" s="871" t="str">
        <f t="shared" si="6"/>
        <v>нд</v>
      </c>
      <c r="AJ47" s="871">
        <f t="shared" si="7"/>
        <v>12</v>
      </c>
      <c r="AK47" s="871">
        <f t="shared" si="8"/>
        <v>0</v>
      </c>
      <c r="AL47" s="883">
        <f t="shared" si="9"/>
        <v>313</v>
      </c>
    </row>
    <row r="48" spans="1:256" s="600" customFormat="1" ht="39.75" customHeight="1">
      <c r="A48" s="711" t="s">
        <v>143</v>
      </c>
      <c r="B48" s="710" t="s">
        <v>144</v>
      </c>
      <c r="C48" s="614" t="s">
        <v>97</v>
      </c>
      <c r="D48" s="612">
        <f>SUM(D49:D50)</f>
        <v>0</v>
      </c>
      <c r="E48" s="612">
        <f>SUM(E49:E50)</f>
        <v>0</v>
      </c>
      <c r="F48" s="614" t="s">
        <v>97</v>
      </c>
      <c r="G48" s="614" t="s">
        <v>97</v>
      </c>
      <c r="H48" s="612">
        <f>SUM(H49:H50)</f>
        <v>0</v>
      </c>
      <c r="I48" s="612">
        <f>SUM(I49:I50)</f>
        <v>0</v>
      </c>
      <c r="J48" s="614" t="s">
        <v>97</v>
      </c>
      <c r="K48" s="612">
        <f>SUM(K49:K50)</f>
        <v>0</v>
      </c>
      <c r="L48" s="612">
        <f>SUM(L49:L50)</f>
        <v>0</v>
      </c>
      <c r="M48" s="614" t="s">
        <v>97</v>
      </c>
      <c r="N48" s="614" t="s">
        <v>97</v>
      </c>
      <c r="O48" s="612">
        <f>SUM(O49:O50)</f>
        <v>0</v>
      </c>
      <c r="P48" s="612">
        <f>SUM(P49:P50)</f>
        <v>0</v>
      </c>
      <c r="Q48" s="614" t="s">
        <v>97</v>
      </c>
      <c r="R48" s="612">
        <f>SUM(R49:R50)</f>
        <v>0</v>
      </c>
      <c r="S48" s="612">
        <f>SUM(S49:S50)</f>
        <v>0</v>
      </c>
      <c r="T48" s="614" t="s">
        <v>97</v>
      </c>
      <c r="U48" s="614" t="s">
        <v>97</v>
      </c>
      <c r="V48" s="612">
        <f>SUM(V49:V50)</f>
        <v>0</v>
      </c>
      <c r="W48" s="612">
        <f>SUM(W49:W50)</f>
        <v>0</v>
      </c>
      <c r="X48" s="614" t="s">
        <v>97</v>
      </c>
      <c r="Y48" s="612">
        <v>0</v>
      </c>
      <c r="Z48" s="612">
        <v>0</v>
      </c>
      <c r="AA48" s="614" t="s">
        <v>97</v>
      </c>
      <c r="AB48" s="614" t="s">
        <v>97</v>
      </c>
      <c r="AC48" s="612">
        <v>0</v>
      </c>
      <c r="AD48" s="612">
        <v>0</v>
      </c>
      <c r="AE48" s="614" t="s">
        <v>97</v>
      </c>
      <c r="AF48" s="606">
        <v>0</v>
      </c>
      <c r="AG48" s="606">
        <f t="shared" si="2"/>
        <v>0</v>
      </c>
      <c r="AH48" s="606" t="str">
        <f t="shared" si="5"/>
        <v>нд</v>
      </c>
      <c r="AI48" s="606" t="str">
        <f t="shared" si="6"/>
        <v>нд</v>
      </c>
      <c r="AJ48" s="606">
        <f t="shared" si="7"/>
        <v>0</v>
      </c>
      <c r="AK48" s="606">
        <f t="shared" si="8"/>
        <v>0</v>
      </c>
      <c r="AL48" s="606" t="str">
        <f t="shared" si="9"/>
        <v>нд</v>
      </c>
    </row>
    <row r="49" spans="1:44" s="600" customFormat="1" ht="18.75" customHeight="1">
      <c r="A49" s="708" t="s">
        <v>145</v>
      </c>
      <c r="B49" s="707" t="s">
        <v>146</v>
      </c>
      <c r="C49" s="706" t="s">
        <v>97</v>
      </c>
      <c r="D49" s="612">
        <v>0</v>
      </c>
      <c r="E49" s="612">
        <v>0</v>
      </c>
      <c r="F49" s="614" t="s">
        <v>97</v>
      </c>
      <c r="G49" s="614" t="s">
        <v>97</v>
      </c>
      <c r="H49" s="612">
        <v>0</v>
      </c>
      <c r="I49" s="612">
        <v>0</v>
      </c>
      <c r="J49" s="614" t="s">
        <v>97</v>
      </c>
      <c r="K49" s="612">
        <v>0</v>
      </c>
      <c r="L49" s="612">
        <v>0</v>
      </c>
      <c r="M49" s="614" t="s">
        <v>97</v>
      </c>
      <c r="N49" s="614" t="s">
        <v>97</v>
      </c>
      <c r="O49" s="612">
        <v>0</v>
      </c>
      <c r="P49" s="612">
        <v>0</v>
      </c>
      <c r="Q49" s="614" t="s">
        <v>97</v>
      </c>
      <c r="R49" s="612">
        <v>0</v>
      </c>
      <c r="S49" s="612">
        <v>0</v>
      </c>
      <c r="T49" s="614" t="s">
        <v>97</v>
      </c>
      <c r="U49" s="614" t="s">
        <v>97</v>
      </c>
      <c r="V49" s="612">
        <v>0</v>
      </c>
      <c r="W49" s="612">
        <v>0</v>
      </c>
      <c r="X49" s="614" t="s">
        <v>97</v>
      </c>
      <c r="Y49" s="612">
        <v>0</v>
      </c>
      <c r="Z49" s="705">
        <v>0</v>
      </c>
      <c r="AA49" s="706" t="s">
        <v>97</v>
      </c>
      <c r="AB49" s="706" t="s">
        <v>97</v>
      </c>
      <c r="AC49" s="705">
        <v>0</v>
      </c>
      <c r="AD49" s="705">
        <v>0</v>
      </c>
      <c r="AE49" s="706" t="s">
        <v>97</v>
      </c>
      <c r="AF49" s="606">
        <v>0</v>
      </c>
      <c r="AG49" s="606">
        <f t="shared" si="2"/>
        <v>0</v>
      </c>
      <c r="AH49" s="606" t="str">
        <f t="shared" si="5"/>
        <v>нд</v>
      </c>
      <c r="AI49" s="606" t="str">
        <f t="shared" si="6"/>
        <v>нд</v>
      </c>
      <c r="AJ49" s="606">
        <v>0</v>
      </c>
      <c r="AK49" s="606">
        <f t="shared" si="8"/>
        <v>0</v>
      </c>
      <c r="AL49" s="606" t="str">
        <f t="shared" si="9"/>
        <v>нд</v>
      </c>
    </row>
    <row r="50" spans="1:44" s="756" customFormat="1" ht="31.5">
      <c r="A50" s="651" t="s">
        <v>148</v>
      </c>
      <c r="B50" s="650" t="s">
        <v>149</v>
      </c>
      <c r="C50" s="614" t="s">
        <v>97</v>
      </c>
      <c r="D50" s="758">
        <v>0</v>
      </c>
      <c r="E50" s="758">
        <f t="shared" ref="E50:X50" si="10">E52+E67</f>
        <v>0</v>
      </c>
      <c r="F50" s="758">
        <f t="shared" si="10"/>
        <v>0</v>
      </c>
      <c r="G50" s="758">
        <f t="shared" si="10"/>
        <v>0</v>
      </c>
      <c r="H50" s="758">
        <f t="shared" si="10"/>
        <v>0</v>
      </c>
      <c r="I50" s="758">
        <f t="shared" si="10"/>
        <v>0</v>
      </c>
      <c r="J50" s="758">
        <f t="shared" si="10"/>
        <v>0</v>
      </c>
      <c r="K50" s="758">
        <f t="shared" si="10"/>
        <v>0</v>
      </c>
      <c r="L50" s="758">
        <f t="shared" si="10"/>
        <v>0</v>
      </c>
      <c r="M50" s="758">
        <f t="shared" si="10"/>
        <v>0</v>
      </c>
      <c r="N50" s="758">
        <f t="shared" si="10"/>
        <v>0</v>
      </c>
      <c r="O50" s="758">
        <f t="shared" si="10"/>
        <v>0</v>
      </c>
      <c r="P50" s="758">
        <f t="shared" si="10"/>
        <v>0</v>
      </c>
      <c r="Q50" s="758">
        <f t="shared" si="10"/>
        <v>0</v>
      </c>
      <c r="R50" s="758">
        <f t="shared" si="10"/>
        <v>0</v>
      </c>
      <c r="S50" s="758">
        <f t="shared" si="10"/>
        <v>0</v>
      </c>
      <c r="T50" s="758">
        <f t="shared" si="10"/>
        <v>0</v>
      </c>
      <c r="U50" s="758">
        <f t="shared" si="10"/>
        <v>0</v>
      </c>
      <c r="V50" s="758">
        <f t="shared" si="10"/>
        <v>0</v>
      </c>
      <c r="W50" s="758">
        <f t="shared" si="10"/>
        <v>0</v>
      </c>
      <c r="X50" s="758">
        <f t="shared" si="10"/>
        <v>0</v>
      </c>
      <c r="Y50" s="758">
        <v>0</v>
      </c>
      <c r="Z50" s="606">
        <v>0</v>
      </c>
      <c r="AA50" s="619" t="s">
        <v>97</v>
      </c>
      <c r="AB50" s="619" t="s">
        <v>97</v>
      </c>
      <c r="AC50" s="606">
        <v>0</v>
      </c>
      <c r="AD50" s="606">
        <v>0</v>
      </c>
      <c r="AE50" s="619" t="s">
        <v>97</v>
      </c>
      <c r="AF50" s="606">
        <v>0</v>
      </c>
      <c r="AG50" s="606">
        <f t="shared" si="2"/>
        <v>0</v>
      </c>
      <c r="AH50" s="606" t="str">
        <f t="shared" si="5"/>
        <v>нд</v>
      </c>
      <c r="AI50" s="606" t="str">
        <f t="shared" si="6"/>
        <v>нд</v>
      </c>
      <c r="AJ50" s="606">
        <f t="shared" si="7"/>
        <v>0</v>
      </c>
      <c r="AK50" s="606">
        <f t="shared" si="8"/>
        <v>0</v>
      </c>
      <c r="AL50" s="606" t="str">
        <f t="shared" si="9"/>
        <v>нд</v>
      </c>
    </row>
    <row r="51" spans="1:44" s="717" customFormat="1" ht="31.5">
      <c r="A51" s="646" t="s">
        <v>150</v>
      </c>
      <c r="B51" s="645" t="s">
        <v>151</v>
      </c>
      <c r="C51" s="644" t="s">
        <v>97</v>
      </c>
      <c r="D51" s="724">
        <v>0</v>
      </c>
      <c r="E51" s="724">
        <v>0</v>
      </c>
      <c r="F51" s="724">
        <v>0</v>
      </c>
      <c r="G51" s="724">
        <v>0</v>
      </c>
      <c r="H51" s="724">
        <v>0</v>
      </c>
      <c r="I51" s="724">
        <v>0</v>
      </c>
      <c r="J51" s="724">
        <v>0</v>
      </c>
      <c r="K51" s="724">
        <v>0</v>
      </c>
      <c r="L51" s="724">
        <v>0</v>
      </c>
      <c r="M51" s="724">
        <v>0</v>
      </c>
      <c r="N51" s="724">
        <v>0</v>
      </c>
      <c r="O51" s="724">
        <v>0</v>
      </c>
      <c r="P51" s="724">
        <v>0</v>
      </c>
      <c r="Q51" s="724">
        <v>0</v>
      </c>
      <c r="R51" s="724">
        <v>0</v>
      </c>
      <c r="S51" s="724">
        <v>0</v>
      </c>
      <c r="T51" s="724">
        <v>0</v>
      </c>
      <c r="U51" s="724">
        <v>0</v>
      </c>
      <c r="V51" s="724">
        <v>0</v>
      </c>
      <c r="W51" s="724">
        <v>0</v>
      </c>
      <c r="X51" s="724">
        <v>0</v>
      </c>
      <c r="Y51" s="724">
        <v>0</v>
      </c>
      <c r="Z51" s="641">
        <v>8.8202000000000016</v>
      </c>
      <c r="AA51" s="644" t="s">
        <v>97</v>
      </c>
      <c r="AB51" s="644" t="s">
        <v>97</v>
      </c>
      <c r="AC51" s="641">
        <v>12</v>
      </c>
      <c r="AD51" s="641">
        <v>0</v>
      </c>
      <c r="AE51" s="644" t="s">
        <v>97</v>
      </c>
      <c r="AF51" s="631">
        <v>0</v>
      </c>
      <c r="AG51" s="631">
        <f t="shared" si="2"/>
        <v>8.8202000000000016</v>
      </c>
      <c r="AH51" s="631" t="str">
        <f t="shared" si="5"/>
        <v>нд</v>
      </c>
      <c r="AI51" s="631" t="str">
        <f t="shared" si="6"/>
        <v>нд</v>
      </c>
      <c r="AJ51" s="631">
        <f t="shared" si="7"/>
        <v>12</v>
      </c>
      <c r="AK51" s="631">
        <f t="shared" si="8"/>
        <v>0</v>
      </c>
      <c r="AL51" s="631" t="str">
        <f t="shared" si="9"/>
        <v>нд</v>
      </c>
    </row>
    <row r="52" spans="1:44" s="885" customFormat="1">
      <c r="A52" s="680" t="s">
        <v>152</v>
      </c>
      <c r="B52" s="645" t="s">
        <v>153</v>
      </c>
      <c r="C52" s="644" t="s">
        <v>97</v>
      </c>
      <c r="D52" s="886">
        <v>0</v>
      </c>
      <c r="E52" s="886">
        <f>E55</f>
        <v>0</v>
      </c>
      <c r="F52" s="886">
        <f t="shared" ref="F52:X52" si="11">F55</f>
        <v>0</v>
      </c>
      <c r="G52" s="886">
        <f t="shared" si="11"/>
        <v>0</v>
      </c>
      <c r="H52" s="886">
        <f t="shared" si="11"/>
        <v>0</v>
      </c>
      <c r="I52" s="886">
        <f t="shared" si="11"/>
        <v>0</v>
      </c>
      <c r="J52" s="886">
        <f t="shared" si="11"/>
        <v>0</v>
      </c>
      <c r="K52" s="886">
        <f t="shared" si="11"/>
        <v>0</v>
      </c>
      <c r="L52" s="886">
        <f t="shared" si="11"/>
        <v>0</v>
      </c>
      <c r="M52" s="886">
        <f t="shared" si="11"/>
        <v>0</v>
      </c>
      <c r="N52" s="886">
        <f t="shared" si="11"/>
        <v>0</v>
      </c>
      <c r="O52" s="886">
        <f t="shared" si="11"/>
        <v>0</v>
      </c>
      <c r="P52" s="886">
        <f t="shared" si="11"/>
        <v>0</v>
      </c>
      <c r="Q52" s="886">
        <f t="shared" si="11"/>
        <v>0</v>
      </c>
      <c r="R52" s="886">
        <f t="shared" si="11"/>
        <v>0</v>
      </c>
      <c r="S52" s="886">
        <f>S55</f>
        <v>0</v>
      </c>
      <c r="T52" s="886">
        <f t="shared" si="11"/>
        <v>0</v>
      </c>
      <c r="U52" s="886">
        <f t="shared" si="11"/>
        <v>0</v>
      </c>
      <c r="V52" s="886">
        <f t="shared" si="11"/>
        <v>0</v>
      </c>
      <c r="W52" s="886">
        <f t="shared" si="11"/>
        <v>0</v>
      </c>
      <c r="X52" s="886">
        <f t="shared" si="11"/>
        <v>0</v>
      </c>
      <c r="Y52" s="886">
        <v>0</v>
      </c>
      <c r="Z52" s="641">
        <v>8.8202000000000016</v>
      </c>
      <c r="AA52" s="638" t="s">
        <v>97</v>
      </c>
      <c r="AB52" s="638" t="s">
        <v>97</v>
      </c>
      <c r="AC52" s="641">
        <v>12</v>
      </c>
      <c r="AD52" s="636">
        <v>0</v>
      </c>
      <c r="AE52" s="638" t="s">
        <v>97</v>
      </c>
      <c r="AF52" s="631">
        <v>0</v>
      </c>
      <c r="AG52" s="631">
        <f t="shared" si="2"/>
        <v>8.8202000000000016</v>
      </c>
      <c r="AH52" s="631" t="str">
        <f t="shared" si="5"/>
        <v>нд</v>
      </c>
      <c r="AI52" s="631" t="str">
        <f t="shared" si="6"/>
        <v>нд</v>
      </c>
      <c r="AJ52" s="631">
        <f t="shared" si="7"/>
        <v>12</v>
      </c>
      <c r="AK52" s="631">
        <f t="shared" si="8"/>
        <v>0</v>
      </c>
      <c r="AL52" s="631" t="str">
        <f t="shared" si="9"/>
        <v>нд</v>
      </c>
    </row>
    <row r="53" spans="1:44" s="600" customFormat="1" ht="30">
      <c r="A53" s="685" t="s">
        <v>657</v>
      </c>
      <c r="B53" s="695" t="s">
        <v>857</v>
      </c>
      <c r="C53" s="217" t="s">
        <v>992</v>
      </c>
      <c r="D53" s="689">
        <v>0</v>
      </c>
      <c r="E53" s="689">
        <v>0</v>
      </c>
      <c r="F53" s="648" t="s">
        <v>97</v>
      </c>
      <c r="G53" s="648" t="s">
        <v>97</v>
      </c>
      <c r="H53" s="689">
        <v>0</v>
      </c>
      <c r="I53" s="689">
        <v>0</v>
      </c>
      <c r="J53" s="648" t="s">
        <v>97</v>
      </c>
      <c r="K53" s="689">
        <v>0</v>
      </c>
      <c r="L53" s="689">
        <v>0</v>
      </c>
      <c r="M53" s="648" t="s">
        <v>97</v>
      </c>
      <c r="N53" s="648" t="s">
        <v>97</v>
      </c>
      <c r="O53" s="689">
        <v>0</v>
      </c>
      <c r="P53" s="689">
        <v>0</v>
      </c>
      <c r="Q53" s="648" t="s">
        <v>97</v>
      </c>
      <c r="R53" s="689">
        <v>0</v>
      </c>
      <c r="S53" s="689">
        <v>0</v>
      </c>
      <c r="T53" s="648" t="s">
        <v>97</v>
      </c>
      <c r="U53" s="648" t="s">
        <v>97</v>
      </c>
      <c r="V53" s="689">
        <v>0</v>
      </c>
      <c r="W53" s="689">
        <v>0</v>
      </c>
      <c r="X53" s="648" t="s">
        <v>97</v>
      </c>
      <c r="Y53" s="689">
        <v>0</v>
      </c>
      <c r="Z53" s="615">
        <v>3.8740000000000001</v>
      </c>
      <c r="AA53" s="683" t="s">
        <v>97</v>
      </c>
      <c r="AB53" s="683" t="s">
        <v>97</v>
      </c>
      <c r="AC53" s="615">
        <v>6.3</v>
      </c>
      <c r="AD53" s="615">
        <v>0</v>
      </c>
      <c r="AE53" s="683" t="s">
        <v>97</v>
      </c>
      <c r="AF53" s="606">
        <v>0</v>
      </c>
      <c r="AG53" s="606">
        <f t="shared" si="2"/>
        <v>3.8740000000000001</v>
      </c>
      <c r="AH53" s="606" t="str">
        <f t="shared" si="5"/>
        <v>нд</v>
      </c>
      <c r="AI53" s="606" t="str">
        <f t="shared" si="6"/>
        <v>нд</v>
      </c>
      <c r="AJ53" s="606">
        <f t="shared" si="7"/>
        <v>6.3</v>
      </c>
      <c r="AK53" s="606">
        <f t="shared" si="8"/>
        <v>0</v>
      </c>
      <c r="AL53" s="606" t="str">
        <f t="shared" si="9"/>
        <v>нд</v>
      </c>
    </row>
    <row r="54" spans="1:44" s="756" customFormat="1" ht="30">
      <c r="A54" s="685" t="s">
        <v>658</v>
      </c>
      <c r="B54" s="695" t="s">
        <v>857</v>
      </c>
      <c r="C54" s="217" t="s">
        <v>993</v>
      </c>
      <c r="D54" s="759">
        <v>0</v>
      </c>
      <c r="E54" s="759">
        <v>0</v>
      </c>
      <c r="F54" s="760" t="s">
        <v>97</v>
      </c>
      <c r="G54" s="760" t="s">
        <v>97</v>
      </c>
      <c r="H54" s="759">
        <v>0</v>
      </c>
      <c r="I54" s="759">
        <v>0</v>
      </c>
      <c r="J54" s="760" t="s">
        <v>97</v>
      </c>
      <c r="K54" s="759">
        <v>0</v>
      </c>
      <c r="L54" s="759">
        <v>0</v>
      </c>
      <c r="M54" s="760" t="s">
        <v>97</v>
      </c>
      <c r="N54" s="760" t="s">
        <v>97</v>
      </c>
      <c r="O54" s="759">
        <v>0</v>
      </c>
      <c r="P54" s="759">
        <v>0</v>
      </c>
      <c r="Q54" s="760" t="s">
        <v>97</v>
      </c>
      <c r="R54" s="759">
        <v>0</v>
      </c>
      <c r="S54" s="759">
        <v>0</v>
      </c>
      <c r="T54" s="760" t="s">
        <v>97</v>
      </c>
      <c r="U54" s="760" t="s">
        <v>97</v>
      </c>
      <c r="V54" s="759">
        <v>0</v>
      </c>
      <c r="W54" s="759">
        <v>0</v>
      </c>
      <c r="X54" s="760" t="s">
        <v>97</v>
      </c>
      <c r="Y54" s="759">
        <v>0</v>
      </c>
      <c r="Z54" s="615">
        <v>0.77390000000000003</v>
      </c>
      <c r="AA54" s="683" t="s">
        <v>97</v>
      </c>
      <c r="AB54" s="683" t="s">
        <v>97</v>
      </c>
      <c r="AC54" s="615">
        <v>0</v>
      </c>
      <c r="AD54" s="615">
        <v>0</v>
      </c>
      <c r="AE54" s="683" t="s">
        <v>97</v>
      </c>
      <c r="AF54" s="606">
        <v>0</v>
      </c>
      <c r="AG54" s="606">
        <f t="shared" si="2"/>
        <v>0.77390000000000003</v>
      </c>
      <c r="AH54" s="606" t="str">
        <f t="shared" si="5"/>
        <v>нд</v>
      </c>
      <c r="AI54" s="606" t="str">
        <f t="shared" si="6"/>
        <v>нд</v>
      </c>
      <c r="AJ54" s="606">
        <f t="shared" si="7"/>
        <v>0</v>
      </c>
      <c r="AK54" s="606">
        <f t="shared" si="8"/>
        <v>0</v>
      </c>
      <c r="AL54" s="606" t="str">
        <f t="shared" si="9"/>
        <v>нд</v>
      </c>
    </row>
    <row r="55" spans="1:44" s="756" customFormat="1" ht="30">
      <c r="A55" s="685" t="s">
        <v>659</v>
      </c>
      <c r="B55" s="684" t="s">
        <v>858</v>
      </c>
      <c r="C55" s="217" t="s">
        <v>994</v>
      </c>
      <c r="D55" s="759">
        <v>0</v>
      </c>
      <c r="E55" s="759">
        <v>0</v>
      </c>
      <c r="F55" s="759">
        <f t="shared" ref="F55:X55" si="12">SUM(F56:F63)</f>
        <v>0</v>
      </c>
      <c r="G55" s="759">
        <f t="shared" si="12"/>
        <v>0</v>
      </c>
      <c r="H55" s="759">
        <f t="shared" si="12"/>
        <v>0</v>
      </c>
      <c r="I55" s="759">
        <f t="shared" si="12"/>
        <v>0</v>
      </c>
      <c r="J55" s="759">
        <f t="shared" si="12"/>
        <v>0</v>
      </c>
      <c r="K55" s="759">
        <f t="shared" si="12"/>
        <v>0</v>
      </c>
      <c r="L55" s="759">
        <f t="shared" si="12"/>
        <v>0</v>
      </c>
      <c r="M55" s="759">
        <f t="shared" si="12"/>
        <v>0</v>
      </c>
      <c r="N55" s="759">
        <f t="shared" si="12"/>
        <v>0</v>
      </c>
      <c r="O55" s="759">
        <f t="shared" si="12"/>
        <v>0</v>
      </c>
      <c r="P55" s="759">
        <f t="shared" si="12"/>
        <v>0</v>
      </c>
      <c r="Q55" s="759">
        <f t="shared" si="12"/>
        <v>0</v>
      </c>
      <c r="R55" s="759">
        <f t="shared" si="12"/>
        <v>0</v>
      </c>
      <c r="S55" s="759">
        <f t="shared" si="12"/>
        <v>0</v>
      </c>
      <c r="T55" s="759">
        <f t="shared" si="12"/>
        <v>0</v>
      </c>
      <c r="U55" s="759">
        <f t="shared" si="12"/>
        <v>0</v>
      </c>
      <c r="V55" s="759">
        <f t="shared" si="12"/>
        <v>0</v>
      </c>
      <c r="W55" s="759">
        <f t="shared" si="12"/>
        <v>0</v>
      </c>
      <c r="X55" s="759">
        <f t="shared" si="12"/>
        <v>0</v>
      </c>
      <c r="Y55" s="759">
        <v>0</v>
      </c>
      <c r="Z55" s="615">
        <v>3.524</v>
      </c>
      <c r="AA55" s="614" t="s">
        <v>97</v>
      </c>
      <c r="AB55" s="614" t="s">
        <v>97</v>
      </c>
      <c r="AC55" s="612">
        <v>5.7</v>
      </c>
      <c r="AD55" s="612">
        <v>0</v>
      </c>
      <c r="AE55" s="614" t="s">
        <v>97</v>
      </c>
      <c r="AF55" s="606">
        <v>0</v>
      </c>
      <c r="AG55" s="606">
        <f t="shared" si="2"/>
        <v>3.524</v>
      </c>
      <c r="AH55" s="606" t="str">
        <f t="shared" si="5"/>
        <v>нд</v>
      </c>
      <c r="AI55" s="606" t="str">
        <f t="shared" si="6"/>
        <v>нд</v>
      </c>
      <c r="AJ55" s="606">
        <f t="shared" si="7"/>
        <v>5.7</v>
      </c>
      <c r="AK55" s="606">
        <f t="shared" si="8"/>
        <v>0</v>
      </c>
      <c r="AL55" s="606" t="str">
        <f t="shared" si="9"/>
        <v>нд</v>
      </c>
    </row>
    <row r="56" spans="1:44" s="756" customFormat="1" ht="30">
      <c r="A56" s="685" t="s">
        <v>660</v>
      </c>
      <c r="B56" s="684" t="s">
        <v>858</v>
      </c>
      <c r="C56" s="217" t="s">
        <v>995</v>
      </c>
      <c r="D56" s="689">
        <v>0</v>
      </c>
      <c r="E56" s="689">
        <v>0</v>
      </c>
      <c r="F56" s="648" t="s">
        <v>97</v>
      </c>
      <c r="G56" s="648" t="s">
        <v>97</v>
      </c>
      <c r="H56" s="689">
        <v>0</v>
      </c>
      <c r="I56" s="689">
        <v>0</v>
      </c>
      <c r="J56" s="648" t="s">
        <v>97</v>
      </c>
      <c r="K56" s="689">
        <v>0</v>
      </c>
      <c r="L56" s="689">
        <v>0</v>
      </c>
      <c r="M56" s="648" t="s">
        <v>97</v>
      </c>
      <c r="N56" s="648" t="s">
        <v>97</v>
      </c>
      <c r="O56" s="689">
        <v>0</v>
      </c>
      <c r="P56" s="689">
        <v>0</v>
      </c>
      <c r="Q56" s="648" t="s">
        <v>97</v>
      </c>
      <c r="R56" s="689">
        <v>0</v>
      </c>
      <c r="S56" s="689">
        <v>0</v>
      </c>
      <c r="T56" s="648" t="s">
        <v>97</v>
      </c>
      <c r="U56" s="648" t="s">
        <v>97</v>
      </c>
      <c r="V56" s="689">
        <v>0</v>
      </c>
      <c r="W56" s="689">
        <v>0</v>
      </c>
      <c r="X56" s="648" t="s">
        <v>97</v>
      </c>
      <c r="Y56" s="689">
        <v>0</v>
      </c>
      <c r="Z56" s="690">
        <v>0.64829999999999999</v>
      </c>
      <c r="AA56" s="614" t="s">
        <v>97</v>
      </c>
      <c r="AB56" s="614" t="s">
        <v>97</v>
      </c>
      <c r="AC56" s="612">
        <v>0</v>
      </c>
      <c r="AD56" s="612">
        <v>0</v>
      </c>
      <c r="AE56" s="614" t="s">
        <v>97</v>
      </c>
      <c r="AF56" s="606">
        <v>0</v>
      </c>
      <c r="AG56" s="606">
        <f t="shared" si="2"/>
        <v>0.64829999999999999</v>
      </c>
      <c r="AH56" s="606" t="str">
        <f t="shared" si="5"/>
        <v>нд</v>
      </c>
      <c r="AI56" s="606" t="str">
        <f t="shared" si="6"/>
        <v>нд</v>
      </c>
      <c r="AJ56" s="606">
        <f t="shared" si="7"/>
        <v>0</v>
      </c>
      <c r="AK56" s="606">
        <f t="shared" si="8"/>
        <v>0</v>
      </c>
      <c r="AL56" s="606" t="str">
        <f t="shared" si="9"/>
        <v>нд</v>
      </c>
    </row>
    <row r="57" spans="1:44" s="756" customFormat="1" ht="30">
      <c r="A57" s="685" t="s">
        <v>661</v>
      </c>
      <c r="B57" s="684" t="s">
        <v>859</v>
      </c>
      <c r="C57" s="217" t="s">
        <v>1003</v>
      </c>
      <c r="D57" s="689">
        <v>0</v>
      </c>
      <c r="E57" s="689">
        <v>0</v>
      </c>
      <c r="F57" s="648" t="s">
        <v>97</v>
      </c>
      <c r="G57" s="648" t="s">
        <v>97</v>
      </c>
      <c r="H57" s="689">
        <v>0</v>
      </c>
      <c r="I57" s="689">
        <v>0</v>
      </c>
      <c r="J57" s="648" t="s">
        <v>97</v>
      </c>
      <c r="K57" s="689">
        <v>0</v>
      </c>
      <c r="L57" s="689">
        <v>0</v>
      </c>
      <c r="M57" s="648" t="s">
        <v>97</v>
      </c>
      <c r="N57" s="648" t="s">
        <v>97</v>
      </c>
      <c r="O57" s="689">
        <v>0</v>
      </c>
      <c r="P57" s="689">
        <v>0</v>
      </c>
      <c r="Q57" s="648" t="s">
        <v>97</v>
      </c>
      <c r="R57" s="689">
        <v>0</v>
      </c>
      <c r="S57" s="689">
        <v>0</v>
      </c>
      <c r="T57" s="648" t="s">
        <v>97</v>
      </c>
      <c r="U57" s="648" t="s">
        <v>97</v>
      </c>
      <c r="V57" s="689">
        <v>0</v>
      </c>
      <c r="W57" s="689">
        <v>0</v>
      </c>
      <c r="X57" s="648" t="s">
        <v>97</v>
      </c>
      <c r="Y57" s="689">
        <v>0</v>
      </c>
      <c r="Z57" s="615">
        <v>0</v>
      </c>
      <c r="AA57" s="614" t="s">
        <v>97</v>
      </c>
      <c r="AB57" s="614" t="s">
        <v>97</v>
      </c>
      <c r="AC57" s="612">
        <v>0</v>
      </c>
      <c r="AD57" s="612">
        <v>0</v>
      </c>
      <c r="AE57" s="614" t="s">
        <v>97</v>
      </c>
      <c r="AF57" s="606">
        <v>0</v>
      </c>
      <c r="AG57" s="606">
        <f t="shared" si="2"/>
        <v>0</v>
      </c>
      <c r="AH57" s="606" t="str">
        <f t="shared" si="5"/>
        <v>нд</v>
      </c>
      <c r="AI57" s="606" t="str">
        <f t="shared" si="6"/>
        <v>нд</v>
      </c>
      <c r="AJ57" s="606">
        <f t="shared" si="7"/>
        <v>0</v>
      </c>
      <c r="AK57" s="606">
        <f t="shared" si="8"/>
        <v>0</v>
      </c>
      <c r="AL57" s="606" t="str">
        <f t="shared" si="9"/>
        <v>нд</v>
      </c>
    </row>
    <row r="58" spans="1:44" s="756" customFormat="1" ht="30">
      <c r="A58" s="685" t="s">
        <v>662</v>
      </c>
      <c r="B58" s="684" t="s">
        <v>859</v>
      </c>
      <c r="C58" s="217" t="s">
        <v>1004</v>
      </c>
      <c r="D58" s="689">
        <v>0</v>
      </c>
      <c r="E58" s="689">
        <v>0</v>
      </c>
      <c r="F58" s="648" t="s">
        <v>97</v>
      </c>
      <c r="G58" s="648" t="s">
        <v>97</v>
      </c>
      <c r="H58" s="689">
        <v>0</v>
      </c>
      <c r="I58" s="689">
        <v>0</v>
      </c>
      <c r="J58" s="648" t="s">
        <v>97</v>
      </c>
      <c r="K58" s="689">
        <v>0</v>
      </c>
      <c r="L58" s="689">
        <v>0</v>
      </c>
      <c r="M58" s="648" t="s">
        <v>97</v>
      </c>
      <c r="N58" s="648" t="s">
        <v>97</v>
      </c>
      <c r="O58" s="689">
        <v>0</v>
      </c>
      <c r="P58" s="689">
        <v>0</v>
      </c>
      <c r="Q58" s="648" t="s">
        <v>97</v>
      </c>
      <c r="R58" s="689">
        <v>0</v>
      </c>
      <c r="S58" s="689">
        <v>0</v>
      </c>
      <c r="T58" s="648" t="s">
        <v>97</v>
      </c>
      <c r="U58" s="648" t="s">
        <v>97</v>
      </c>
      <c r="V58" s="689">
        <v>0</v>
      </c>
      <c r="W58" s="689">
        <v>0</v>
      </c>
      <c r="X58" s="648" t="s">
        <v>97</v>
      </c>
      <c r="Y58" s="689">
        <v>0</v>
      </c>
      <c r="Z58" s="615">
        <v>0</v>
      </c>
      <c r="AA58" s="614" t="s">
        <v>97</v>
      </c>
      <c r="AB58" s="614" t="s">
        <v>97</v>
      </c>
      <c r="AC58" s="612">
        <v>0</v>
      </c>
      <c r="AD58" s="612">
        <v>0</v>
      </c>
      <c r="AE58" s="614" t="s">
        <v>97</v>
      </c>
      <c r="AF58" s="606">
        <v>0</v>
      </c>
      <c r="AG58" s="606">
        <f t="shared" si="2"/>
        <v>0</v>
      </c>
      <c r="AH58" s="606" t="str">
        <f t="shared" si="5"/>
        <v>нд</v>
      </c>
      <c r="AI58" s="606" t="str">
        <f t="shared" si="6"/>
        <v>нд</v>
      </c>
      <c r="AJ58" s="606">
        <f t="shared" si="7"/>
        <v>0</v>
      </c>
      <c r="AK58" s="606">
        <f t="shared" si="8"/>
        <v>0</v>
      </c>
      <c r="AL58" s="606" t="str">
        <f t="shared" si="9"/>
        <v>нд</v>
      </c>
    </row>
    <row r="59" spans="1:44" s="756" customFormat="1">
      <c r="A59" s="685" t="s">
        <v>814</v>
      </c>
      <c r="B59" s="684" t="s">
        <v>860</v>
      </c>
      <c r="C59" s="217" t="s">
        <v>1005</v>
      </c>
      <c r="D59" s="689">
        <v>0</v>
      </c>
      <c r="E59" s="689">
        <v>0</v>
      </c>
      <c r="F59" s="648" t="s">
        <v>97</v>
      </c>
      <c r="G59" s="648" t="s">
        <v>97</v>
      </c>
      <c r="H59" s="689">
        <v>0</v>
      </c>
      <c r="I59" s="689">
        <v>0</v>
      </c>
      <c r="J59" s="648" t="s">
        <v>97</v>
      </c>
      <c r="K59" s="689">
        <v>0</v>
      </c>
      <c r="L59" s="689">
        <v>0</v>
      </c>
      <c r="M59" s="648" t="s">
        <v>97</v>
      </c>
      <c r="N59" s="648" t="s">
        <v>97</v>
      </c>
      <c r="O59" s="689">
        <v>0</v>
      </c>
      <c r="P59" s="689">
        <v>0</v>
      </c>
      <c r="Q59" s="648" t="s">
        <v>97</v>
      </c>
      <c r="R59" s="689">
        <v>0</v>
      </c>
      <c r="S59" s="689">
        <v>0</v>
      </c>
      <c r="T59" s="648" t="s">
        <v>97</v>
      </c>
      <c r="U59" s="648" t="s">
        <v>97</v>
      </c>
      <c r="V59" s="689">
        <v>0</v>
      </c>
      <c r="W59" s="689">
        <v>0</v>
      </c>
      <c r="X59" s="648" t="s">
        <v>97</v>
      </c>
      <c r="Y59" s="689">
        <v>0</v>
      </c>
      <c r="Z59" s="615">
        <v>0</v>
      </c>
      <c r="AA59" s="614" t="s">
        <v>97</v>
      </c>
      <c r="AB59" s="614" t="s">
        <v>97</v>
      </c>
      <c r="AC59" s="612">
        <v>0</v>
      </c>
      <c r="AD59" s="612">
        <v>0</v>
      </c>
      <c r="AE59" s="614" t="s">
        <v>97</v>
      </c>
      <c r="AF59" s="606">
        <v>0</v>
      </c>
      <c r="AG59" s="606">
        <f t="shared" si="2"/>
        <v>0</v>
      </c>
      <c r="AH59" s="606" t="str">
        <f t="shared" si="5"/>
        <v>нд</v>
      </c>
      <c r="AI59" s="606" t="str">
        <f t="shared" si="6"/>
        <v>нд</v>
      </c>
      <c r="AJ59" s="606">
        <f t="shared" si="7"/>
        <v>0</v>
      </c>
      <c r="AK59" s="606">
        <f t="shared" si="8"/>
        <v>0</v>
      </c>
      <c r="AL59" s="606" t="str">
        <f t="shared" si="9"/>
        <v>нд</v>
      </c>
    </row>
    <row r="60" spans="1:44" s="761" customFormat="1" ht="25.5" customHeight="1">
      <c r="A60" s="685" t="s">
        <v>825</v>
      </c>
      <c r="B60" s="684" t="s">
        <v>860</v>
      </c>
      <c r="C60" s="217" t="s">
        <v>1006</v>
      </c>
      <c r="D60" s="689">
        <v>0</v>
      </c>
      <c r="E60" s="689">
        <v>0</v>
      </c>
      <c r="F60" s="648" t="s">
        <v>97</v>
      </c>
      <c r="G60" s="648" t="s">
        <v>97</v>
      </c>
      <c r="H60" s="689">
        <v>0</v>
      </c>
      <c r="I60" s="689">
        <v>0</v>
      </c>
      <c r="J60" s="648" t="s">
        <v>97</v>
      </c>
      <c r="K60" s="689">
        <v>0</v>
      </c>
      <c r="L60" s="689">
        <v>0</v>
      </c>
      <c r="M60" s="648" t="s">
        <v>97</v>
      </c>
      <c r="N60" s="648" t="s">
        <v>97</v>
      </c>
      <c r="O60" s="689">
        <v>0</v>
      </c>
      <c r="P60" s="689">
        <v>0</v>
      </c>
      <c r="Q60" s="648" t="s">
        <v>97</v>
      </c>
      <c r="R60" s="689">
        <v>0</v>
      </c>
      <c r="S60" s="689">
        <v>0</v>
      </c>
      <c r="T60" s="648" t="s">
        <v>97</v>
      </c>
      <c r="U60" s="648" t="s">
        <v>97</v>
      </c>
      <c r="V60" s="689">
        <v>0</v>
      </c>
      <c r="W60" s="689">
        <v>0</v>
      </c>
      <c r="X60" s="648" t="s">
        <v>97</v>
      </c>
      <c r="Y60" s="689">
        <v>0</v>
      </c>
      <c r="Z60" s="615">
        <v>0</v>
      </c>
      <c r="AA60" s="614" t="s">
        <v>97</v>
      </c>
      <c r="AB60" s="614" t="s">
        <v>97</v>
      </c>
      <c r="AC60" s="612">
        <v>0</v>
      </c>
      <c r="AD60" s="612">
        <v>0</v>
      </c>
      <c r="AE60" s="614" t="s">
        <v>97</v>
      </c>
      <c r="AF60" s="606">
        <v>0</v>
      </c>
      <c r="AG60" s="606">
        <f t="shared" si="2"/>
        <v>0</v>
      </c>
      <c r="AH60" s="606" t="str">
        <f t="shared" si="5"/>
        <v>нд</v>
      </c>
      <c r="AI60" s="606" t="str">
        <f t="shared" si="6"/>
        <v>нд</v>
      </c>
      <c r="AJ60" s="606">
        <f t="shared" si="7"/>
        <v>0</v>
      </c>
      <c r="AK60" s="606">
        <f t="shared" si="8"/>
        <v>0</v>
      </c>
      <c r="AL60" s="606" t="str">
        <f t="shared" si="9"/>
        <v>нд</v>
      </c>
      <c r="AM60" s="600"/>
      <c r="AN60" s="600"/>
      <c r="AO60" s="600"/>
      <c r="AP60" s="600"/>
      <c r="AQ60" s="600"/>
      <c r="AR60" s="600"/>
    </row>
    <row r="61" spans="1:44" s="761" customFormat="1" ht="55.5" customHeight="1">
      <c r="A61" s="685" t="s">
        <v>942</v>
      </c>
      <c r="B61" s="684" t="s">
        <v>861</v>
      </c>
      <c r="C61" s="217" t="s">
        <v>1009</v>
      </c>
      <c r="D61" s="689">
        <v>0</v>
      </c>
      <c r="E61" s="689">
        <v>0</v>
      </c>
      <c r="F61" s="648" t="s">
        <v>97</v>
      </c>
      <c r="G61" s="648" t="s">
        <v>97</v>
      </c>
      <c r="H61" s="689">
        <v>0</v>
      </c>
      <c r="I61" s="689">
        <v>0</v>
      </c>
      <c r="J61" s="648" t="s">
        <v>97</v>
      </c>
      <c r="K61" s="689">
        <v>0</v>
      </c>
      <c r="L61" s="689">
        <v>0</v>
      </c>
      <c r="M61" s="648" t="s">
        <v>97</v>
      </c>
      <c r="N61" s="648" t="s">
        <v>97</v>
      </c>
      <c r="O61" s="689">
        <v>0</v>
      </c>
      <c r="P61" s="689">
        <v>0</v>
      </c>
      <c r="Q61" s="648" t="s">
        <v>97</v>
      </c>
      <c r="R61" s="689">
        <v>0</v>
      </c>
      <c r="S61" s="689">
        <v>0</v>
      </c>
      <c r="T61" s="648" t="s">
        <v>97</v>
      </c>
      <c r="U61" s="648" t="s">
        <v>97</v>
      </c>
      <c r="V61" s="689">
        <v>0</v>
      </c>
      <c r="W61" s="689">
        <v>0</v>
      </c>
      <c r="X61" s="648" t="s">
        <v>97</v>
      </c>
      <c r="Y61" s="689">
        <v>0</v>
      </c>
      <c r="Z61" s="615">
        <v>0</v>
      </c>
      <c r="AA61" s="614" t="s">
        <v>97</v>
      </c>
      <c r="AB61" s="614" t="s">
        <v>97</v>
      </c>
      <c r="AC61" s="612">
        <v>0</v>
      </c>
      <c r="AD61" s="612">
        <v>0</v>
      </c>
      <c r="AE61" s="614" t="s">
        <v>97</v>
      </c>
      <c r="AF61" s="606">
        <v>0</v>
      </c>
      <c r="AG61" s="606">
        <f t="shared" si="2"/>
        <v>0</v>
      </c>
      <c r="AH61" s="606" t="str">
        <f t="shared" si="5"/>
        <v>нд</v>
      </c>
      <c r="AI61" s="606" t="str">
        <f t="shared" si="6"/>
        <v>нд</v>
      </c>
      <c r="AJ61" s="606">
        <f t="shared" si="7"/>
        <v>0</v>
      </c>
      <c r="AK61" s="606">
        <f t="shared" si="8"/>
        <v>0</v>
      </c>
      <c r="AL61" s="606" t="str">
        <f t="shared" si="9"/>
        <v>нд</v>
      </c>
      <c r="AM61" s="600"/>
      <c r="AN61" s="600"/>
      <c r="AO61" s="600"/>
      <c r="AP61" s="600"/>
      <c r="AQ61" s="600"/>
      <c r="AR61" s="600"/>
    </row>
    <row r="62" spans="1:44" s="761" customFormat="1" ht="46.5" customHeight="1">
      <c r="A62" s="685" t="s">
        <v>943</v>
      </c>
      <c r="B62" s="684" t="s">
        <v>861</v>
      </c>
      <c r="C62" s="217" t="s">
        <v>1010</v>
      </c>
      <c r="D62" s="689">
        <v>0</v>
      </c>
      <c r="E62" s="689">
        <v>0</v>
      </c>
      <c r="F62" s="648" t="s">
        <v>97</v>
      </c>
      <c r="G62" s="648" t="s">
        <v>97</v>
      </c>
      <c r="H62" s="689">
        <v>0</v>
      </c>
      <c r="I62" s="689">
        <v>0</v>
      </c>
      <c r="J62" s="648" t="s">
        <v>97</v>
      </c>
      <c r="K62" s="689">
        <v>0</v>
      </c>
      <c r="L62" s="689">
        <v>0</v>
      </c>
      <c r="M62" s="648" t="s">
        <v>97</v>
      </c>
      <c r="N62" s="648" t="s">
        <v>97</v>
      </c>
      <c r="O62" s="689">
        <v>0</v>
      </c>
      <c r="P62" s="689">
        <v>0</v>
      </c>
      <c r="Q62" s="648" t="s">
        <v>97</v>
      </c>
      <c r="R62" s="689">
        <v>0</v>
      </c>
      <c r="S62" s="689">
        <v>0</v>
      </c>
      <c r="T62" s="648" t="s">
        <v>97</v>
      </c>
      <c r="U62" s="648" t="s">
        <v>97</v>
      </c>
      <c r="V62" s="689">
        <v>0</v>
      </c>
      <c r="W62" s="689">
        <v>0</v>
      </c>
      <c r="X62" s="648" t="s">
        <v>97</v>
      </c>
      <c r="Y62" s="689">
        <v>0</v>
      </c>
      <c r="Z62" s="615">
        <v>0</v>
      </c>
      <c r="AA62" s="614" t="s">
        <v>97</v>
      </c>
      <c r="AB62" s="614" t="s">
        <v>97</v>
      </c>
      <c r="AC62" s="612">
        <v>0</v>
      </c>
      <c r="AD62" s="612">
        <v>0</v>
      </c>
      <c r="AE62" s="614" t="s">
        <v>97</v>
      </c>
      <c r="AF62" s="606">
        <v>0</v>
      </c>
      <c r="AG62" s="606">
        <f t="shared" si="2"/>
        <v>0</v>
      </c>
      <c r="AH62" s="606" t="str">
        <f t="shared" si="5"/>
        <v>нд</v>
      </c>
      <c r="AI62" s="606" t="str">
        <f t="shared" si="6"/>
        <v>нд</v>
      </c>
      <c r="AJ62" s="606">
        <f t="shared" si="7"/>
        <v>0</v>
      </c>
      <c r="AK62" s="606">
        <f t="shared" si="8"/>
        <v>0</v>
      </c>
      <c r="AL62" s="606" t="str">
        <f t="shared" si="9"/>
        <v>нд</v>
      </c>
      <c r="AM62" s="600"/>
      <c r="AN62" s="600"/>
      <c r="AO62" s="600"/>
      <c r="AP62" s="600"/>
      <c r="AQ62" s="600"/>
      <c r="AR62" s="600"/>
    </row>
    <row r="63" spans="1:44" s="761" customFormat="1" ht="35.25" customHeight="1">
      <c r="A63" s="685" t="s">
        <v>944</v>
      </c>
      <c r="B63" s="684" t="s">
        <v>862</v>
      </c>
      <c r="C63" s="217" t="s">
        <v>1014</v>
      </c>
      <c r="D63" s="689">
        <v>0</v>
      </c>
      <c r="E63" s="689">
        <v>0</v>
      </c>
      <c r="F63" s="648" t="s">
        <v>97</v>
      </c>
      <c r="G63" s="648" t="s">
        <v>97</v>
      </c>
      <c r="H63" s="689">
        <v>0</v>
      </c>
      <c r="I63" s="689">
        <v>0</v>
      </c>
      <c r="J63" s="648" t="s">
        <v>97</v>
      </c>
      <c r="K63" s="689">
        <v>0</v>
      </c>
      <c r="L63" s="689">
        <v>0</v>
      </c>
      <c r="M63" s="648" t="s">
        <v>97</v>
      </c>
      <c r="N63" s="648" t="s">
        <v>97</v>
      </c>
      <c r="O63" s="689">
        <v>0</v>
      </c>
      <c r="P63" s="689">
        <v>0</v>
      </c>
      <c r="Q63" s="648" t="s">
        <v>97</v>
      </c>
      <c r="R63" s="689">
        <v>0</v>
      </c>
      <c r="S63" s="689">
        <v>0</v>
      </c>
      <c r="T63" s="648" t="s">
        <v>97</v>
      </c>
      <c r="U63" s="648" t="s">
        <v>97</v>
      </c>
      <c r="V63" s="689">
        <v>0</v>
      </c>
      <c r="W63" s="689">
        <v>0</v>
      </c>
      <c r="X63" s="648" t="s">
        <v>97</v>
      </c>
      <c r="Y63" s="689">
        <v>0</v>
      </c>
      <c r="Z63" s="615">
        <v>0</v>
      </c>
      <c r="AA63" s="614" t="s">
        <v>97</v>
      </c>
      <c r="AB63" s="614" t="s">
        <v>97</v>
      </c>
      <c r="AC63" s="612">
        <v>0</v>
      </c>
      <c r="AD63" s="612">
        <v>0</v>
      </c>
      <c r="AE63" s="614" t="s">
        <v>97</v>
      </c>
      <c r="AF63" s="606">
        <v>0</v>
      </c>
      <c r="AG63" s="606">
        <f t="shared" si="2"/>
        <v>0</v>
      </c>
      <c r="AH63" s="606" t="str">
        <f t="shared" si="5"/>
        <v>нд</v>
      </c>
      <c r="AI63" s="606" t="str">
        <f t="shared" si="6"/>
        <v>нд</v>
      </c>
      <c r="AJ63" s="606">
        <f t="shared" si="7"/>
        <v>0</v>
      </c>
      <c r="AK63" s="606">
        <f t="shared" si="8"/>
        <v>0</v>
      </c>
      <c r="AL63" s="606" t="str">
        <f t="shared" si="9"/>
        <v>нд</v>
      </c>
      <c r="AM63" s="600"/>
      <c r="AN63" s="600"/>
      <c r="AO63" s="600"/>
      <c r="AP63" s="600"/>
      <c r="AQ63" s="600"/>
      <c r="AR63" s="600"/>
    </row>
    <row r="64" spans="1:44" s="600" customFormat="1" ht="30">
      <c r="A64" s="685" t="s">
        <v>945</v>
      </c>
      <c r="B64" s="684" t="s">
        <v>862</v>
      </c>
      <c r="C64" s="217" t="s">
        <v>1015</v>
      </c>
      <c r="D64" s="689">
        <v>0</v>
      </c>
      <c r="E64" s="689">
        <v>0</v>
      </c>
      <c r="F64" s="648" t="s">
        <v>97</v>
      </c>
      <c r="G64" s="648" t="s">
        <v>97</v>
      </c>
      <c r="H64" s="689">
        <v>0</v>
      </c>
      <c r="I64" s="689">
        <v>0</v>
      </c>
      <c r="J64" s="648" t="s">
        <v>97</v>
      </c>
      <c r="K64" s="689">
        <v>0</v>
      </c>
      <c r="L64" s="689">
        <v>0</v>
      </c>
      <c r="M64" s="648" t="s">
        <v>97</v>
      </c>
      <c r="N64" s="648" t="s">
        <v>97</v>
      </c>
      <c r="O64" s="689">
        <v>0</v>
      </c>
      <c r="P64" s="689">
        <v>0</v>
      </c>
      <c r="Q64" s="648" t="s">
        <v>97</v>
      </c>
      <c r="R64" s="689">
        <v>0</v>
      </c>
      <c r="S64" s="689">
        <v>0</v>
      </c>
      <c r="T64" s="648" t="s">
        <v>97</v>
      </c>
      <c r="U64" s="648" t="s">
        <v>97</v>
      </c>
      <c r="V64" s="689">
        <v>0</v>
      </c>
      <c r="W64" s="689">
        <v>0</v>
      </c>
      <c r="X64" s="648" t="s">
        <v>97</v>
      </c>
      <c r="Y64" s="689">
        <v>0</v>
      </c>
      <c r="Z64" s="615">
        <v>0</v>
      </c>
      <c r="AA64" s="614" t="s">
        <v>97</v>
      </c>
      <c r="AB64" s="614" t="s">
        <v>97</v>
      </c>
      <c r="AC64" s="612">
        <v>0</v>
      </c>
      <c r="AD64" s="612">
        <v>0</v>
      </c>
      <c r="AE64" s="614" t="s">
        <v>97</v>
      </c>
      <c r="AF64" s="606">
        <v>0</v>
      </c>
      <c r="AG64" s="606">
        <f t="shared" si="2"/>
        <v>0</v>
      </c>
      <c r="AH64" s="606" t="str">
        <f t="shared" si="5"/>
        <v>нд</v>
      </c>
      <c r="AI64" s="606" t="str">
        <f t="shared" si="6"/>
        <v>нд</v>
      </c>
      <c r="AJ64" s="606">
        <f t="shared" si="7"/>
        <v>0</v>
      </c>
      <c r="AK64" s="606">
        <f t="shared" si="8"/>
        <v>0</v>
      </c>
      <c r="AL64" s="606" t="str">
        <f t="shared" si="9"/>
        <v>нд</v>
      </c>
    </row>
    <row r="65" spans="1:95" s="600" customFormat="1" ht="50.25" customHeight="1">
      <c r="A65" s="685" t="s">
        <v>946</v>
      </c>
      <c r="B65" s="684" t="s">
        <v>863</v>
      </c>
      <c r="C65" s="217" t="s">
        <v>1016</v>
      </c>
      <c r="D65" s="689">
        <v>0</v>
      </c>
      <c r="E65" s="689">
        <v>0</v>
      </c>
      <c r="F65" s="648" t="s">
        <v>97</v>
      </c>
      <c r="G65" s="648" t="s">
        <v>97</v>
      </c>
      <c r="H65" s="689">
        <v>0</v>
      </c>
      <c r="I65" s="689">
        <v>0</v>
      </c>
      <c r="J65" s="648" t="s">
        <v>97</v>
      </c>
      <c r="K65" s="689">
        <v>0</v>
      </c>
      <c r="L65" s="689">
        <v>0</v>
      </c>
      <c r="M65" s="648" t="s">
        <v>97</v>
      </c>
      <c r="N65" s="648" t="s">
        <v>97</v>
      </c>
      <c r="O65" s="689">
        <v>0</v>
      </c>
      <c r="P65" s="689">
        <v>0</v>
      </c>
      <c r="Q65" s="648" t="s">
        <v>97</v>
      </c>
      <c r="R65" s="689">
        <v>0</v>
      </c>
      <c r="S65" s="689">
        <v>0</v>
      </c>
      <c r="T65" s="648" t="s">
        <v>97</v>
      </c>
      <c r="U65" s="648" t="s">
        <v>97</v>
      </c>
      <c r="V65" s="689">
        <v>0</v>
      </c>
      <c r="W65" s="689">
        <v>0</v>
      </c>
      <c r="X65" s="648" t="s">
        <v>97</v>
      </c>
      <c r="Y65" s="689">
        <v>0</v>
      </c>
      <c r="Z65" s="615">
        <v>0</v>
      </c>
      <c r="AA65" s="614" t="s">
        <v>97</v>
      </c>
      <c r="AB65" s="614" t="s">
        <v>97</v>
      </c>
      <c r="AC65" s="612">
        <v>0</v>
      </c>
      <c r="AD65" s="612">
        <v>0</v>
      </c>
      <c r="AE65" s="614" t="s">
        <v>97</v>
      </c>
      <c r="AF65" s="606">
        <v>0</v>
      </c>
      <c r="AG65" s="606">
        <f t="shared" si="2"/>
        <v>0</v>
      </c>
      <c r="AH65" s="606" t="str">
        <f t="shared" si="5"/>
        <v>нд</v>
      </c>
      <c r="AI65" s="606" t="str">
        <f t="shared" si="6"/>
        <v>нд</v>
      </c>
      <c r="AJ65" s="606">
        <f t="shared" si="7"/>
        <v>0</v>
      </c>
      <c r="AK65" s="606">
        <f t="shared" si="8"/>
        <v>0</v>
      </c>
      <c r="AL65" s="606" t="str">
        <f t="shared" si="9"/>
        <v>нд</v>
      </c>
    </row>
    <row r="66" spans="1:95" s="756" customFormat="1" ht="30">
      <c r="A66" s="685" t="s">
        <v>947</v>
      </c>
      <c r="B66" s="684" t="s">
        <v>863</v>
      </c>
      <c r="C66" s="217" t="s">
        <v>1017</v>
      </c>
      <c r="D66" s="759">
        <f t="shared" ref="D66:K66" si="13">D67</f>
        <v>0</v>
      </c>
      <c r="E66" s="759">
        <f t="shared" si="13"/>
        <v>0</v>
      </c>
      <c r="F66" s="759">
        <f t="shared" si="13"/>
        <v>0</v>
      </c>
      <c r="G66" s="759">
        <f t="shared" si="13"/>
        <v>0</v>
      </c>
      <c r="H66" s="759">
        <f t="shared" si="13"/>
        <v>0</v>
      </c>
      <c r="I66" s="759">
        <f t="shared" si="13"/>
        <v>0</v>
      </c>
      <c r="J66" s="759">
        <f t="shared" si="13"/>
        <v>0</v>
      </c>
      <c r="K66" s="759">
        <f t="shared" si="13"/>
        <v>0</v>
      </c>
      <c r="L66" s="759">
        <f>L67</f>
        <v>0</v>
      </c>
      <c r="M66" s="759">
        <f t="shared" ref="M66:X66" si="14">M67</f>
        <v>0</v>
      </c>
      <c r="N66" s="759">
        <f t="shared" si="14"/>
        <v>0</v>
      </c>
      <c r="O66" s="759">
        <f t="shared" si="14"/>
        <v>0</v>
      </c>
      <c r="P66" s="759">
        <f t="shared" si="14"/>
        <v>0</v>
      </c>
      <c r="Q66" s="759">
        <f t="shared" si="14"/>
        <v>0</v>
      </c>
      <c r="R66" s="759">
        <f t="shared" si="14"/>
        <v>0</v>
      </c>
      <c r="S66" s="759">
        <v>0</v>
      </c>
      <c r="T66" s="759">
        <f t="shared" si="14"/>
        <v>0</v>
      </c>
      <c r="U66" s="759">
        <f t="shared" si="14"/>
        <v>0</v>
      </c>
      <c r="V66" s="759">
        <f t="shared" si="14"/>
        <v>0</v>
      </c>
      <c r="W66" s="759">
        <f t="shared" si="14"/>
        <v>0</v>
      </c>
      <c r="X66" s="759">
        <f t="shared" si="14"/>
        <v>0</v>
      </c>
      <c r="Y66" s="759">
        <v>0</v>
      </c>
      <c r="Z66" s="615">
        <v>0</v>
      </c>
      <c r="AA66" s="614" t="s">
        <v>97</v>
      </c>
      <c r="AB66" s="614" t="s">
        <v>97</v>
      </c>
      <c r="AC66" s="612">
        <v>0</v>
      </c>
      <c r="AD66" s="612">
        <v>0</v>
      </c>
      <c r="AE66" s="614" t="s">
        <v>97</v>
      </c>
      <c r="AF66" s="606">
        <v>0</v>
      </c>
      <c r="AG66" s="606">
        <f t="shared" si="2"/>
        <v>0</v>
      </c>
      <c r="AH66" s="606" t="str">
        <f t="shared" si="5"/>
        <v>нд</v>
      </c>
      <c r="AI66" s="606" t="str">
        <f t="shared" si="6"/>
        <v>нд</v>
      </c>
      <c r="AJ66" s="606">
        <f t="shared" si="7"/>
        <v>0</v>
      </c>
      <c r="AK66" s="606">
        <f t="shared" si="8"/>
        <v>0</v>
      </c>
      <c r="AL66" s="606" t="str">
        <f t="shared" si="9"/>
        <v>нд</v>
      </c>
    </row>
    <row r="67" spans="1:95" s="600" customFormat="1" ht="30">
      <c r="A67" s="685" t="s">
        <v>948</v>
      </c>
      <c r="B67" s="684" t="s">
        <v>864</v>
      </c>
      <c r="C67" s="217" t="s">
        <v>1018</v>
      </c>
      <c r="D67" s="689">
        <f t="shared" ref="D67:K67" si="15">D68+D69</f>
        <v>0</v>
      </c>
      <c r="E67" s="689">
        <f>E68+E69</f>
        <v>0</v>
      </c>
      <c r="F67" s="689">
        <f t="shared" si="15"/>
        <v>0</v>
      </c>
      <c r="G67" s="689">
        <f t="shared" si="15"/>
        <v>0</v>
      </c>
      <c r="H67" s="689">
        <f t="shared" si="15"/>
        <v>0</v>
      </c>
      <c r="I67" s="689">
        <f t="shared" si="15"/>
        <v>0</v>
      </c>
      <c r="J67" s="689">
        <f t="shared" si="15"/>
        <v>0</v>
      </c>
      <c r="K67" s="689">
        <f t="shared" si="15"/>
        <v>0</v>
      </c>
      <c r="L67" s="689">
        <f>L68+L69</f>
        <v>0</v>
      </c>
      <c r="M67" s="689">
        <v>0</v>
      </c>
      <c r="N67" s="689">
        <v>0</v>
      </c>
      <c r="O67" s="689">
        <v>0</v>
      </c>
      <c r="P67" s="689">
        <f>P68+P69</f>
        <v>0</v>
      </c>
      <c r="Q67" s="689">
        <v>0</v>
      </c>
      <c r="R67" s="689">
        <f>R68+R69</f>
        <v>0</v>
      </c>
      <c r="S67" s="689">
        <v>0</v>
      </c>
      <c r="T67" s="689">
        <v>0</v>
      </c>
      <c r="U67" s="689">
        <v>0</v>
      </c>
      <c r="V67" s="689">
        <f>V68+V69</f>
        <v>0</v>
      </c>
      <c r="W67" s="689">
        <f>W68+W69</f>
        <v>0</v>
      </c>
      <c r="X67" s="689">
        <v>0</v>
      </c>
      <c r="Y67" s="689">
        <v>0</v>
      </c>
      <c r="Z67" s="615">
        <v>0</v>
      </c>
      <c r="AA67" s="614" t="s">
        <v>97</v>
      </c>
      <c r="AB67" s="614" t="s">
        <v>97</v>
      </c>
      <c r="AC67" s="612">
        <v>0</v>
      </c>
      <c r="AD67" s="612">
        <v>0</v>
      </c>
      <c r="AE67" s="614" t="s">
        <v>97</v>
      </c>
      <c r="AF67" s="606">
        <v>0</v>
      </c>
      <c r="AG67" s="606">
        <f t="shared" si="2"/>
        <v>0</v>
      </c>
      <c r="AH67" s="606" t="str">
        <f t="shared" si="5"/>
        <v>нд</v>
      </c>
      <c r="AI67" s="606" t="str">
        <f t="shared" si="6"/>
        <v>нд</v>
      </c>
      <c r="AJ67" s="606">
        <f t="shared" si="7"/>
        <v>0</v>
      </c>
      <c r="AK67" s="606">
        <f t="shared" si="8"/>
        <v>0</v>
      </c>
      <c r="AL67" s="606" t="str">
        <f t="shared" si="9"/>
        <v>нд</v>
      </c>
    </row>
    <row r="68" spans="1:95" s="669" customFormat="1" ht="33" customHeight="1">
      <c r="A68" s="685" t="s">
        <v>949</v>
      </c>
      <c r="B68" s="684" t="s">
        <v>864</v>
      </c>
      <c r="C68" s="217" t="s">
        <v>1019</v>
      </c>
      <c r="D68" s="689">
        <v>0</v>
      </c>
      <c r="E68" s="689">
        <v>0</v>
      </c>
      <c r="F68" s="689">
        <v>0</v>
      </c>
      <c r="G68" s="689">
        <v>0</v>
      </c>
      <c r="H68" s="689">
        <v>0</v>
      </c>
      <c r="I68" s="689">
        <v>0</v>
      </c>
      <c r="J68" s="689">
        <v>0</v>
      </c>
      <c r="K68" s="689">
        <v>0</v>
      </c>
      <c r="L68" s="648">
        <v>0</v>
      </c>
      <c r="M68" s="689" t="s">
        <v>97</v>
      </c>
      <c r="N68" s="689" t="s">
        <v>97</v>
      </c>
      <c r="O68" s="648" t="s">
        <v>97</v>
      </c>
      <c r="P68" s="689">
        <v>0</v>
      </c>
      <c r="Q68" s="689" t="s">
        <v>97</v>
      </c>
      <c r="R68" s="689">
        <v>0</v>
      </c>
      <c r="S68" s="689">
        <v>0</v>
      </c>
      <c r="T68" s="689" t="s">
        <v>97</v>
      </c>
      <c r="U68" s="689" t="s">
        <v>97</v>
      </c>
      <c r="V68" s="689">
        <v>0</v>
      </c>
      <c r="W68" s="689">
        <v>0</v>
      </c>
      <c r="X68" s="689" t="s">
        <v>97</v>
      </c>
      <c r="Y68" s="689">
        <v>0</v>
      </c>
      <c r="Z68" s="615">
        <v>0</v>
      </c>
      <c r="AA68" s="614" t="s">
        <v>97</v>
      </c>
      <c r="AB68" s="614" t="s">
        <v>97</v>
      </c>
      <c r="AC68" s="612">
        <v>0</v>
      </c>
      <c r="AD68" s="612">
        <v>0</v>
      </c>
      <c r="AE68" s="614" t="s">
        <v>97</v>
      </c>
      <c r="AF68" s="606">
        <v>0</v>
      </c>
      <c r="AG68" s="606">
        <f t="shared" si="2"/>
        <v>0</v>
      </c>
      <c r="AH68" s="606" t="str">
        <f t="shared" si="5"/>
        <v>нд</v>
      </c>
      <c r="AI68" s="606" t="str">
        <f t="shared" si="6"/>
        <v>нд</v>
      </c>
      <c r="AJ68" s="606">
        <f t="shared" si="7"/>
        <v>0</v>
      </c>
      <c r="AK68" s="606">
        <f t="shared" si="8"/>
        <v>0</v>
      </c>
      <c r="AL68" s="606" t="str">
        <f t="shared" si="9"/>
        <v>нд</v>
      </c>
      <c r="AM68" s="762"/>
      <c r="AN68" s="763"/>
      <c r="AO68" s="762"/>
      <c r="AP68" s="762"/>
      <c r="AQ68" s="764"/>
      <c r="AR68" s="763"/>
      <c r="AS68" s="765"/>
      <c r="AT68" s="765"/>
      <c r="AU68" s="765"/>
      <c r="AV68" s="765"/>
      <c r="AW68" s="766"/>
      <c r="AX68" s="763"/>
      <c r="AY68" s="763"/>
      <c r="AZ68" s="765"/>
      <c r="BA68" s="765"/>
      <c r="BB68" s="763"/>
      <c r="BC68" s="765"/>
      <c r="BD68" s="765"/>
      <c r="BE68" s="763"/>
      <c r="BF68" s="763"/>
      <c r="BG68" s="765"/>
      <c r="BH68" s="765"/>
      <c r="BI68" s="765"/>
      <c r="BJ68" s="765"/>
      <c r="BK68" s="765"/>
      <c r="BL68" s="763"/>
      <c r="BM68" s="763"/>
      <c r="BN68" s="765"/>
      <c r="BO68" s="765"/>
      <c r="BP68" s="763"/>
      <c r="BQ68" s="762"/>
      <c r="BR68" s="762"/>
      <c r="BS68" s="762"/>
      <c r="BT68" s="764"/>
      <c r="BU68" s="762"/>
      <c r="BV68" s="762"/>
      <c r="BW68" s="762"/>
      <c r="BX68" s="762"/>
      <c r="BY68" s="765"/>
      <c r="BZ68" s="764"/>
      <c r="CA68" s="764"/>
      <c r="CB68" s="762"/>
      <c r="CC68" s="762"/>
      <c r="CD68" s="763"/>
      <c r="CE68" s="762"/>
      <c r="CF68" s="762"/>
      <c r="CG68" s="764"/>
      <c r="CH68" s="764"/>
      <c r="CI68" s="762"/>
      <c r="CJ68" s="762"/>
      <c r="CK68" s="764"/>
      <c r="CL68" s="377"/>
      <c r="CM68" s="274"/>
      <c r="CN68" s="274"/>
      <c r="CO68" s="274"/>
      <c r="CP68" s="274"/>
      <c r="CQ68" s="274"/>
    </row>
    <row r="69" spans="1:95" s="893" customFormat="1" ht="39" customHeight="1">
      <c r="A69" s="680" t="s">
        <v>156</v>
      </c>
      <c r="B69" s="645" t="s">
        <v>157</v>
      </c>
      <c r="C69" s="644" t="s">
        <v>97</v>
      </c>
      <c r="D69" s="631">
        <v>0</v>
      </c>
      <c r="E69" s="631">
        <v>0</v>
      </c>
      <c r="F69" s="631">
        <v>0</v>
      </c>
      <c r="G69" s="631">
        <v>0</v>
      </c>
      <c r="H69" s="631">
        <v>0</v>
      </c>
      <c r="I69" s="631">
        <v>0</v>
      </c>
      <c r="J69" s="631">
        <v>0</v>
      </c>
      <c r="K69" s="631">
        <v>0</v>
      </c>
      <c r="L69" s="785">
        <v>0</v>
      </c>
      <c r="M69" s="642" t="s">
        <v>97</v>
      </c>
      <c r="N69" s="642" t="s">
        <v>97</v>
      </c>
      <c r="O69" s="631">
        <v>0</v>
      </c>
      <c r="P69" s="631">
        <v>0</v>
      </c>
      <c r="Q69" s="642" t="s">
        <v>97</v>
      </c>
      <c r="R69" s="631">
        <v>0</v>
      </c>
      <c r="S69" s="701">
        <v>0</v>
      </c>
      <c r="T69" s="642" t="s">
        <v>97</v>
      </c>
      <c r="U69" s="642" t="s">
        <v>97</v>
      </c>
      <c r="V69" s="631">
        <v>0</v>
      </c>
      <c r="W69" s="631">
        <v>0</v>
      </c>
      <c r="X69" s="642" t="s">
        <v>97</v>
      </c>
      <c r="Y69" s="631">
        <v>0</v>
      </c>
      <c r="Z69" s="636">
        <f>Z70</f>
        <v>2.3725999999999998</v>
      </c>
      <c r="AA69" s="638" t="s">
        <v>97</v>
      </c>
      <c r="AB69" s="638" t="s">
        <v>97</v>
      </c>
      <c r="AC69" s="636">
        <v>0</v>
      </c>
      <c r="AD69" s="636">
        <v>0</v>
      </c>
      <c r="AE69" s="638">
        <f>AE70</f>
        <v>313</v>
      </c>
      <c r="AF69" s="631">
        <v>0</v>
      </c>
      <c r="AG69" s="631">
        <f t="shared" si="2"/>
        <v>2.3725999999999998</v>
      </c>
      <c r="AH69" s="631" t="str">
        <f t="shared" si="5"/>
        <v>нд</v>
      </c>
      <c r="AI69" s="631" t="str">
        <f t="shared" si="6"/>
        <v>нд</v>
      </c>
      <c r="AJ69" s="631">
        <f t="shared" si="7"/>
        <v>0</v>
      </c>
      <c r="AK69" s="631">
        <f t="shared" si="8"/>
        <v>0</v>
      </c>
      <c r="AL69" s="883">
        <f t="shared" si="9"/>
        <v>313</v>
      </c>
      <c r="AM69" s="887"/>
      <c r="AN69" s="888"/>
      <c r="AO69" s="887"/>
      <c r="AP69" s="887"/>
      <c r="AQ69" s="889"/>
      <c r="AR69" s="888"/>
      <c r="AS69" s="890"/>
      <c r="AT69" s="890"/>
      <c r="AU69" s="890"/>
      <c r="AV69" s="890"/>
      <c r="AW69" s="891"/>
      <c r="AX69" s="888"/>
      <c r="AY69" s="888"/>
      <c r="AZ69" s="890"/>
      <c r="BA69" s="890"/>
      <c r="BB69" s="888"/>
      <c r="BC69" s="890"/>
      <c r="BD69" s="890"/>
      <c r="BE69" s="888"/>
      <c r="BF69" s="888"/>
      <c r="BG69" s="890"/>
      <c r="BH69" s="890"/>
      <c r="BI69" s="890"/>
      <c r="BJ69" s="890"/>
      <c r="BK69" s="890"/>
      <c r="BL69" s="888"/>
      <c r="BM69" s="888"/>
      <c r="BN69" s="890"/>
      <c r="BO69" s="890"/>
      <c r="BP69" s="888"/>
      <c r="BQ69" s="887"/>
      <c r="BR69" s="887"/>
      <c r="BS69" s="887"/>
      <c r="BT69" s="889"/>
      <c r="BU69" s="887"/>
      <c r="BV69" s="887"/>
      <c r="BW69" s="887"/>
      <c r="BX69" s="887"/>
      <c r="BY69" s="890"/>
      <c r="BZ69" s="889"/>
      <c r="CA69" s="889"/>
      <c r="CB69" s="887"/>
      <c r="CC69" s="887"/>
      <c r="CD69" s="888"/>
      <c r="CE69" s="887"/>
      <c r="CF69" s="887"/>
      <c r="CG69" s="889"/>
      <c r="CH69" s="889"/>
      <c r="CI69" s="887"/>
      <c r="CJ69" s="887"/>
      <c r="CK69" s="889"/>
      <c r="CL69" s="892"/>
      <c r="CM69" s="717"/>
      <c r="CN69" s="717"/>
      <c r="CO69" s="717"/>
      <c r="CP69" s="717"/>
      <c r="CQ69" s="717"/>
    </row>
    <row r="70" spans="1:95" s="600" customFormat="1" ht="39" customHeight="1">
      <c r="A70" s="651" t="s">
        <v>158</v>
      </c>
      <c r="B70" s="650" t="s">
        <v>159</v>
      </c>
      <c r="C70" s="614" t="s">
        <v>97</v>
      </c>
      <c r="D70" s="606">
        <v>0</v>
      </c>
      <c r="E70" s="606">
        <v>0</v>
      </c>
      <c r="F70" s="619" t="s">
        <v>97</v>
      </c>
      <c r="G70" s="619" t="s">
        <v>97</v>
      </c>
      <c r="H70" s="606">
        <v>0</v>
      </c>
      <c r="I70" s="606">
        <v>0</v>
      </c>
      <c r="J70" s="619" t="s">
        <v>97</v>
      </c>
      <c r="K70" s="606">
        <v>0</v>
      </c>
      <c r="L70" s="606">
        <v>0</v>
      </c>
      <c r="M70" s="619" t="s">
        <v>97</v>
      </c>
      <c r="N70" s="619" t="s">
        <v>97</v>
      </c>
      <c r="O70" s="606">
        <v>0</v>
      </c>
      <c r="P70" s="606">
        <v>0</v>
      </c>
      <c r="Q70" s="619" t="s">
        <v>97</v>
      </c>
      <c r="R70" s="606">
        <v>0</v>
      </c>
      <c r="S70" s="606">
        <v>0</v>
      </c>
      <c r="T70" s="619" t="s">
        <v>97</v>
      </c>
      <c r="U70" s="619" t="s">
        <v>97</v>
      </c>
      <c r="V70" s="606">
        <v>0</v>
      </c>
      <c r="W70" s="606">
        <v>0</v>
      </c>
      <c r="X70" s="619" t="s">
        <v>97</v>
      </c>
      <c r="Y70" s="606">
        <v>0</v>
      </c>
      <c r="Z70" s="606">
        <f>Z71</f>
        <v>2.3725999999999998</v>
      </c>
      <c r="AA70" s="619" t="s">
        <v>97</v>
      </c>
      <c r="AB70" s="619" t="s">
        <v>97</v>
      </c>
      <c r="AC70" s="606">
        <v>0</v>
      </c>
      <c r="AD70" s="606">
        <v>0</v>
      </c>
      <c r="AE70" s="619">
        <f>AE71</f>
        <v>313</v>
      </c>
      <c r="AF70" s="606">
        <v>0</v>
      </c>
      <c r="AG70" s="606">
        <f t="shared" si="2"/>
        <v>2.3725999999999998</v>
      </c>
      <c r="AH70" s="606" t="str">
        <f t="shared" si="5"/>
        <v>нд</v>
      </c>
      <c r="AI70" s="606" t="str">
        <f t="shared" si="6"/>
        <v>нд</v>
      </c>
      <c r="AJ70" s="606">
        <f t="shared" si="7"/>
        <v>0</v>
      </c>
      <c r="AK70" s="606">
        <f t="shared" si="8"/>
        <v>0</v>
      </c>
      <c r="AL70" s="627">
        <f t="shared" si="9"/>
        <v>313</v>
      </c>
    </row>
    <row r="71" spans="1:95" s="600" customFormat="1" ht="39" customHeight="1">
      <c r="A71" s="667" t="s">
        <v>633</v>
      </c>
      <c r="B71" s="673" t="s">
        <v>826</v>
      </c>
      <c r="C71" s="625" t="s">
        <v>996</v>
      </c>
      <c r="D71" s="606">
        <v>0</v>
      </c>
      <c r="E71" s="606">
        <v>0</v>
      </c>
      <c r="F71" s="619" t="s">
        <v>97</v>
      </c>
      <c r="G71" s="619" t="s">
        <v>97</v>
      </c>
      <c r="H71" s="606">
        <v>0</v>
      </c>
      <c r="I71" s="606">
        <v>0</v>
      </c>
      <c r="J71" s="619" t="s">
        <v>97</v>
      </c>
      <c r="K71" s="606">
        <v>0</v>
      </c>
      <c r="L71" s="606">
        <v>0</v>
      </c>
      <c r="M71" s="619" t="s">
        <v>97</v>
      </c>
      <c r="N71" s="619" t="s">
        <v>97</v>
      </c>
      <c r="O71" s="606">
        <v>0</v>
      </c>
      <c r="P71" s="606">
        <v>0</v>
      </c>
      <c r="Q71" s="619" t="s">
        <v>97</v>
      </c>
      <c r="R71" s="606">
        <v>0</v>
      </c>
      <c r="S71" s="606">
        <v>0</v>
      </c>
      <c r="T71" s="619" t="s">
        <v>97</v>
      </c>
      <c r="U71" s="619" t="s">
        <v>97</v>
      </c>
      <c r="V71" s="606">
        <v>0</v>
      </c>
      <c r="W71" s="606">
        <v>0</v>
      </c>
      <c r="X71" s="614" t="s">
        <v>97</v>
      </c>
      <c r="Y71" s="606">
        <v>0</v>
      </c>
      <c r="Z71" s="612">
        <v>2.3725999999999998</v>
      </c>
      <c r="AA71" s="619" t="s">
        <v>97</v>
      </c>
      <c r="AB71" s="619" t="s">
        <v>97</v>
      </c>
      <c r="AC71" s="606">
        <v>0</v>
      </c>
      <c r="AD71" s="606">
        <v>0</v>
      </c>
      <c r="AE71" s="619">
        <v>313</v>
      </c>
      <c r="AF71" s="606">
        <v>0</v>
      </c>
      <c r="AG71" s="606">
        <f t="shared" si="2"/>
        <v>2.3725999999999998</v>
      </c>
      <c r="AH71" s="606" t="str">
        <f t="shared" si="5"/>
        <v>нд</v>
      </c>
      <c r="AI71" s="606" t="str">
        <f t="shared" si="6"/>
        <v>нд</v>
      </c>
      <c r="AJ71" s="606">
        <f t="shared" si="7"/>
        <v>0</v>
      </c>
      <c r="AK71" s="606">
        <f t="shared" si="8"/>
        <v>0</v>
      </c>
      <c r="AL71" s="627">
        <f t="shared" si="9"/>
        <v>313</v>
      </c>
    </row>
    <row r="72" spans="1:95" s="600" customFormat="1" ht="39" customHeight="1">
      <c r="A72" s="651" t="s">
        <v>165</v>
      </c>
      <c r="B72" s="650" t="s">
        <v>166</v>
      </c>
      <c r="C72" s="614" t="s">
        <v>97</v>
      </c>
      <c r="D72" s="606">
        <f>D73+D78</f>
        <v>0</v>
      </c>
      <c r="E72" s="606">
        <f>E73+E78</f>
        <v>0</v>
      </c>
      <c r="F72" s="619" t="s">
        <v>97</v>
      </c>
      <c r="G72" s="619" t="s">
        <v>97</v>
      </c>
      <c r="H72" s="606">
        <f>H73+H78</f>
        <v>0</v>
      </c>
      <c r="I72" s="606">
        <f>I73+I78</f>
        <v>0</v>
      </c>
      <c r="J72" s="619" t="s">
        <v>97</v>
      </c>
      <c r="K72" s="606">
        <f>K73+K78</f>
        <v>0</v>
      </c>
      <c r="L72" s="606">
        <f>L73+L78</f>
        <v>0</v>
      </c>
      <c r="M72" s="619" t="s">
        <v>97</v>
      </c>
      <c r="N72" s="619" t="s">
        <v>97</v>
      </c>
      <c r="O72" s="606">
        <f>O73+O78</f>
        <v>0</v>
      </c>
      <c r="P72" s="606">
        <f>P73+P78</f>
        <v>0</v>
      </c>
      <c r="Q72" s="619" t="s">
        <v>97</v>
      </c>
      <c r="R72" s="606">
        <f>R73+R78</f>
        <v>0</v>
      </c>
      <c r="S72" s="606">
        <f>S73+S78</f>
        <v>0</v>
      </c>
      <c r="T72" s="619" t="s">
        <v>97</v>
      </c>
      <c r="U72" s="619" t="s">
        <v>97</v>
      </c>
      <c r="V72" s="606">
        <f>V73+V78</f>
        <v>0</v>
      </c>
      <c r="W72" s="606">
        <f>W73+W78</f>
        <v>0</v>
      </c>
      <c r="X72" s="614" t="s">
        <v>97</v>
      </c>
      <c r="Y72" s="606">
        <v>0</v>
      </c>
      <c r="Z72" s="612">
        <v>0</v>
      </c>
      <c r="AA72" s="614" t="s">
        <v>97</v>
      </c>
      <c r="AB72" s="614" t="s">
        <v>97</v>
      </c>
      <c r="AC72" s="612">
        <v>0</v>
      </c>
      <c r="AD72" s="612">
        <v>0</v>
      </c>
      <c r="AE72" s="606">
        <v>0</v>
      </c>
      <c r="AF72" s="606">
        <v>0</v>
      </c>
      <c r="AG72" s="606">
        <f t="shared" si="2"/>
        <v>0</v>
      </c>
      <c r="AH72" s="606" t="str">
        <f t="shared" si="5"/>
        <v>нд</v>
      </c>
      <c r="AI72" s="606" t="str">
        <f t="shared" si="6"/>
        <v>нд</v>
      </c>
      <c r="AJ72" s="606">
        <f t="shared" si="7"/>
        <v>0</v>
      </c>
      <c r="AK72" s="606">
        <f t="shared" si="8"/>
        <v>0</v>
      </c>
      <c r="AL72" s="606">
        <f t="shared" si="9"/>
        <v>0</v>
      </c>
    </row>
    <row r="73" spans="1:95" s="761" customFormat="1" ht="39" customHeight="1">
      <c r="A73" s="667" t="s">
        <v>167</v>
      </c>
      <c r="B73" s="666" t="s">
        <v>168</v>
      </c>
      <c r="C73" s="619" t="s">
        <v>97</v>
      </c>
      <c r="D73" s="606">
        <f>SUM(D74:D77)</f>
        <v>0</v>
      </c>
      <c r="E73" s="606">
        <f>SUM(E74:E77)</f>
        <v>0</v>
      </c>
      <c r="F73" s="619" t="s">
        <v>97</v>
      </c>
      <c r="G73" s="619" t="s">
        <v>97</v>
      </c>
      <c r="H73" s="606">
        <f>SUM(H74:H77)</f>
        <v>0</v>
      </c>
      <c r="I73" s="606">
        <f>SUM(I74:I77)</f>
        <v>0</v>
      </c>
      <c r="J73" s="619" t="s">
        <v>97</v>
      </c>
      <c r="K73" s="606">
        <f>SUM(K74:K77)</f>
        <v>0</v>
      </c>
      <c r="L73" s="606">
        <f>SUM(L74:L77)</f>
        <v>0</v>
      </c>
      <c r="M73" s="619" t="s">
        <v>97</v>
      </c>
      <c r="N73" s="619" t="s">
        <v>97</v>
      </c>
      <c r="O73" s="606">
        <f>SUM(O74:O77)</f>
        <v>0</v>
      </c>
      <c r="P73" s="606">
        <f>SUM(P74:P77)</f>
        <v>0</v>
      </c>
      <c r="Q73" s="619" t="s">
        <v>97</v>
      </c>
      <c r="R73" s="606">
        <f>SUM(R74:R77)</f>
        <v>0</v>
      </c>
      <c r="S73" s="606">
        <f>SUM(S74:S77)</f>
        <v>0</v>
      </c>
      <c r="T73" s="619" t="s">
        <v>97</v>
      </c>
      <c r="U73" s="619" t="s">
        <v>97</v>
      </c>
      <c r="V73" s="606">
        <f>SUM(V74:V77)</f>
        <v>0</v>
      </c>
      <c r="W73" s="606">
        <f>SUM(W74:W77)</f>
        <v>0</v>
      </c>
      <c r="X73" s="619" t="s">
        <v>97</v>
      </c>
      <c r="Y73" s="606">
        <v>0</v>
      </c>
      <c r="Z73" s="606">
        <v>0</v>
      </c>
      <c r="AA73" s="619" t="s">
        <v>97</v>
      </c>
      <c r="AB73" s="619" t="s">
        <v>97</v>
      </c>
      <c r="AC73" s="606">
        <v>0</v>
      </c>
      <c r="AD73" s="606">
        <v>0</v>
      </c>
      <c r="AE73" s="606">
        <v>0</v>
      </c>
      <c r="AF73" s="606">
        <v>0</v>
      </c>
      <c r="AG73" s="606">
        <f t="shared" si="2"/>
        <v>0</v>
      </c>
      <c r="AH73" s="606" t="str">
        <f t="shared" si="5"/>
        <v>нд</v>
      </c>
      <c r="AI73" s="606" t="str">
        <f t="shared" si="6"/>
        <v>нд</v>
      </c>
      <c r="AJ73" s="606">
        <f t="shared" si="7"/>
        <v>0</v>
      </c>
      <c r="AK73" s="606">
        <f t="shared" si="8"/>
        <v>0</v>
      </c>
      <c r="AL73" s="606">
        <f t="shared" si="9"/>
        <v>0</v>
      </c>
      <c r="AM73" s="600"/>
      <c r="AN73" s="600"/>
      <c r="AO73" s="600"/>
      <c r="AP73" s="600"/>
      <c r="AQ73" s="600"/>
      <c r="AR73" s="600"/>
      <c r="AS73" s="600"/>
      <c r="AT73" s="600"/>
      <c r="AU73" s="600"/>
      <c r="AV73" s="600"/>
      <c r="AW73" s="600"/>
      <c r="AX73" s="600"/>
      <c r="AY73" s="600"/>
      <c r="AZ73" s="600"/>
      <c r="BA73" s="600"/>
      <c r="BB73" s="600"/>
      <c r="BC73" s="600"/>
      <c r="BD73" s="600"/>
      <c r="BE73" s="600"/>
      <c r="BF73" s="600"/>
      <c r="BG73" s="600"/>
      <c r="BH73" s="600"/>
      <c r="BI73" s="600"/>
      <c r="BJ73" s="600"/>
      <c r="BK73" s="600"/>
      <c r="BL73" s="600"/>
      <c r="BM73" s="600"/>
      <c r="BN73" s="600"/>
      <c r="BO73" s="600"/>
      <c r="BP73" s="600"/>
    </row>
    <row r="74" spans="1:95" s="600" customFormat="1" ht="39" customHeight="1">
      <c r="A74" s="651" t="s">
        <v>169</v>
      </c>
      <c r="B74" s="650" t="s">
        <v>170</v>
      </c>
      <c r="C74" s="614" t="s">
        <v>97</v>
      </c>
      <c r="D74" s="606">
        <v>0</v>
      </c>
      <c r="E74" s="606">
        <v>0</v>
      </c>
      <c r="F74" s="619" t="s">
        <v>97</v>
      </c>
      <c r="G74" s="619" t="s">
        <v>97</v>
      </c>
      <c r="H74" s="606">
        <v>0</v>
      </c>
      <c r="I74" s="606">
        <v>0</v>
      </c>
      <c r="J74" s="619" t="s">
        <v>97</v>
      </c>
      <c r="K74" s="606">
        <v>0</v>
      </c>
      <c r="L74" s="606">
        <v>0</v>
      </c>
      <c r="M74" s="619" t="s">
        <v>97</v>
      </c>
      <c r="N74" s="619" t="s">
        <v>97</v>
      </c>
      <c r="O74" s="606">
        <v>0</v>
      </c>
      <c r="P74" s="606">
        <v>0</v>
      </c>
      <c r="Q74" s="619" t="s">
        <v>97</v>
      </c>
      <c r="R74" s="606">
        <v>0</v>
      </c>
      <c r="S74" s="606">
        <v>0</v>
      </c>
      <c r="T74" s="619" t="s">
        <v>97</v>
      </c>
      <c r="U74" s="619" t="s">
        <v>97</v>
      </c>
      <c r="V74" s="606">
        <v>0</v>
      </c>
      <c r="W74" s="606">
        <v>0</v>
      </c>
      <c r="X74" s="614" t="s">
        <v>97</v>
      </c>
      <c r="Y74" s="606">
        <v>0</v>
      </c>
      <c r="Z74" s="612">
        <v>0</v>
      </c>
      <c r="AA74" s="614" t="s">
        <v>97</v>
      </c>
      <c r="AB74" s="614" t="s">
        <v>97</v>
      </c>
      <c r="AC74" s="612">
        <v>0</v>
      </c>
      <c r="AD74" s="612">
        <v>0</v>
      </c>
      <c r="AE74" s="606">
        <v>0</v>
      </c>
      <c r="AF74" s="606">
        <v>0</v>
      </c>
      <c r="AG74" s="606">
        <f t="shared" si="2"/>
        <v>0</v>
      </c>
      <c r="AH74" s="606" t="str">
        <f t="shared" si="5"/>
        <v>нд</v>
      </c>
      <c r="AI74" s="606" t="str">
        <f t="shared" si="6"/>
        <v>нд</v>
      </c>
      <c r="AJ74" s="606">
        <f t="shared" si="7"/>
        <v>0</v>
      </c>
      <c r="AK74" s="606">
        <f t="shared" si="8"/>
        <v>0</v>
      </c>
      <c r="AL74" s="606">
        <f t="shared" si="9"/>
        <v>0</v>
      </c>
    </row>
    <row r="75" spans="1:95" s="600" customFormat="1" ht="39" customHeight="1">
      <c r="A75" s="651" t="s">
        <v>171</v>
      </c>
      <c r="B75" s="650" t="s">
        <v>172</v>
      </c>
      <c r="C75" s="614" t="s">
        <v>97</v>
      </c>
      <c r="D75" s="606">
        <v>0</v>
      </c>
      <c r="E75" s="606">
        <v>0</v>
      </c>
      <c r="F75" s="619" t="s">
        <v>97</v>
      </c>
      <c r="G75" s="619" t="s">
        <v>97</v>
      </c>
      <c r="H75" s="606">
        <v>0</v>
      </c>
      <c r="I75" s="606">
        <v>0</v>
      </c>
      <c r="J75" s="619" t="s">
        <v>97</v>
      </c>
      <c r="K75" s="606">
        <v>0</v>
      </c>
      <c r="L75" s="606">
        <v>0</v>
      </c>
      <c r="M75" s="619" t="s">
        <v>97</v>
      </c>
      <c r="N75" s="619" t="s">
        <v>97</v>
      </c>
      <c r="O75" s="606">
        <v>0</v>
      </c>
      <c r="P75" s="606">
        <v>0</v>
      </c>
      <c r="Q75" s="619" t="s">
        <v>97</v>
      </c>
      <c r="R75" s="606">
        <v>0</v>
      </c>
      <c r="S75" s="606">
        <v>0</v>
      </c>
      <c r="T75" s="619" t="s">
        <v>97</v>
      </c>
      <c r="U75" s="619" t="s">
        <v>97</v>
      </c>
      <c r="V75" s="606">
        <v>0</v>
      </c>
      <c r="W75" s="606">
        <v>0</v>
      </c>
      <c r="X75" s="614" t="s">
        <v>97</v>
      </c>
      <c r="Y75" s="606">
        <v>0</v>
      </c>
      <c r="Z75" s="612">
        <v>0</v>
      </c>
      <c r="AA75" s="614" t="s">
        <v>97</v>
      </c>
      <c r="AB75" s="614" t="s">
        <v>97</v>
      </c>
      <c r="AC75" s="612">
        <v>0</v>
      </c>
      <c r="AD75" s="612">
        <v>0</v>
      </c>
      <c r="AE75" s="606">
        <v>0</v>
      </c>
      <c r="AF75" s="606">
        <v>0</v>
      </c>
      <c r="AG75" s="606">
        <f t="shared" si="2"/>
        <v>0</v>
      </c>
      <c r="AH75" s="606" t="str">
        <f t="shared" si="5"/>
        <v>нд</v>
      </c>
      <c r="AI75" s="606" t="str">
        <f t="shared" si="6"/>
        <v>нд</v>
      </c>
      <c r="AJ75" s="606">
        <f t="shared" si="7"/>
        <v>0</v>
      </c>
      <c r="AK75" s="606">
        <f t="shared" si="8"/>
        <v>0</v>
      </c>
      <c r="AL75" s="606">
        <f t="shared" si="9"/>
        <v>0</v>
      </c>
    </row>
    <row r="76" spans="1:95" s="600" customFormat="1" ht="39" customHeight="1">
      <c r="A76" s="651" t="s">
        <v>173</v>
      </c>
      <c r="B76" s="650" t="s">
        <v>174</v>
      </c>
      <c r="C76" s="614" t="s">
        <v>97</v>
      </c>
      <c r="D76" s="606">
        <v>0</v>
      </c>
      <c r="E76" s="606">
        <v>0</v>
      </c>
      <c r="F76" s="619" t="s">
        <v>97</v>
      </c>
      <c r="G76" s="619" t="s">
        <v>97</v>
      </c>
      <c r="H76" s="606">
        <v>0</v>
      </c>
      <c r="I76" s="606">
        <v>0</v>
      </c>
      <c r="J76" s="619" t="s">
        <v>97</v>
      </c>
      <c r="K76" s="606">
        <v>0</v>
      </c>
      <c r="L76" s="606">
        <v>0</v>
      </c>
      <c r="M76" s="619" t="s">
        <v>97</v>
      </c>
      <c r="N76" s="619" t="s">
        <v>97</v>
      </c>
      <c r="O76" s="606">
        <v>0</v>
      </c>
      <c r="P76" s="606">
        <v>0</v>
      </c>
      <c r="Q76" s="619" t="s">
        <v>97</v>
      </c>
      <c r="R76" s="606">
        <v>0</v>
      </c>
      <c r="S76" s="606">
        <v>0</v>
      </c>
      <c r="T76" s="619" t="s">
        <v>97</v>
      </c>
      <c r="U76" s="619" t="s">
        <v>97</v>
      </c>
      <c r="V76" s="606">
        <v>0</v>
      </c>
      <c r="W76" s="606">
        <v>0</v>
      </c>
      <c r="X76" s="614" t="s">
        <v>97</v>
      </c>
      <c r="Y76" s="606">
        <v>0</v>
      </c>
      <c r="Z76" s="612">
        <v>0</v>
      </c>
      <c r="AA76" s="614" t="s">
        <v>97</v>
      </c>
      <c r="AB76" s="614" t="s">
        <v>97</v>
      </c>
      <c r="AC76" s="612">
        <v>0</v>
      </c>
      <c r="AD76" s="612">
        <v>0</v>
      </c>
      <c r="AE76" s="606">
        <v>0</v>
      </c>
      <c r="AF76" s="606">
        <v>0</v>
      </c>
      <c r="AG76" s="606">
        <f t="shared" si="2"/>
        <v>0</v>
      </c>
      <c r="AH76" s="606" t="str">
        <f t="shared" si="5"/>
        <v>нд</v>
      </c>
      <c r="AI76" s="606" t="str">
        <f t="shared" si="6"/>
        <v>нд</v>
      </c>
      <c r="AJ76" s="606">
        <f t="shared" si="7"/>
        <v>0</v>
      </c>
      <c r="AK76" s="606">
        <f t="shared" si="8"/>
        <v>0</v>
      </c>
      <c r="AL76" s="606">
        <f t="shared" si="9"/>
        <v>0</v>
      </c>
    </row>
    <row r="77" spans="1:95" s="600" customFormat="1" ht="39" customHeight="1">
      <c r="A77" s="651" t="s">
        <v>175</v>
      </c>
      <c r="B77" s="650" t="s">
        <v>176</v>
      </c>
      <c r="C77" s="614" t="s">
        <v>97</v>
      </c>
      <c r="D77" s="606">
        <v>0</v>
      </c>
      <c r="E77" s="606">
        <v>0</v>
      </c>
      <c r="F77" s="619" t="s">
        <v>97</v>
      </c>
      <c r="G77" s="619" t="s">
        <v>97</v>
      </c>
      <c r="H77" s="606">
        <v>0</v>
      </c>
      <c r="I77" s="606">
        <v>0</v>
      </c>
      <c r="J77" s="619" t="s">
        <v>97</v>
      </c>
      <c r="K77" s="606">
        <v>0</v>
      </c>
      <c r="L77" s="606">
        <v>0</v>
      </c>
      <c r="M77" s="619" t="s">
        <v>97</v>
      </c>
      <c r="N77" s="619" t="s">
        <v>97</v>
      </c>
      <c r="O77" s="606">
        <v>0</v>
      </c>
      <c r="P77" s="606">
        <v>0</v>
      </c>
      <c r="Q77" s="619" t="s">
        <v>97</v>
      </c>
      <c r="R77" s="606">
        <v>0</v>
      </c>
      <c r="S77" s="606">
        <v>0</v>
      </c>
      <c r="T77" s="619" t="s">
        <v>97</v>
      </c>
      <c r="U77" s="619" t="s">
        <v>97</v>
      </c>
      <c r="V77" s="606">
        <v>0</v>
      </c>
      <c r="W77" s="606">
        <v>0</v>
      </c>
      <c r="X77" s="614" t="s">
        <v>97</v>
      </c>
      <c r="Y77" s="606">
        <v>0</v>
      </c>
      <c r="Z77" s="612">
        <v>0</v>
      </c>
      <c r="AA77" s="614" t="s">
        <v>97</v>
      </c>
      <c r="AB77" s="614" t="s">
        <v>97</v>
      </c>
      <c r="AC77" s="612">
        <v>0</v>
      </c>
      <c r="AD77" s="612">
        <v>0</v>
      </c>
      <c r="AE77" s="606">
        <v>0</v>
      </c>
      <c r="AF77" s="606">
        <v>0</v>
      </c>
      <c r="AG77" s="606">
        <f t="shared" si="2"/>
        <v>0</v>
      </c>
      <c r="AH77" s="606" t="str">
        <f t="shared" si="5"/>
        <v>нд</v>
      </c>
      <c r="AI77" s="606" t="str">
        <f t="shared" si="6"/>
        <v>нд</v>
      </c>
      <c r="AJ77" s="606">
        <f t="shared" si="7"/>
        <v>0</v>
      </c>
      <c r="AK77" s="606">
        <f t="shared" si="8"/>
        <v>0</v>
      </c>
      <c r="AL77" s="606">
        <f t="shared" si="9"/>
        <v>0</v>
      </c>
    </row>
    <row r="78" spans="1:95" s="600" customFormat="1" ht="39" customHeight="1">
      <c r="A78" s="651" t="s">
        <v>177</v>
      </c>
      <c r="B78" s="650" t="s">
        <v>178</v>
      </c>
      <c r="C78" s="614" t="s">
        <v>97</v>
      </c>
      <c r="D78" s="606">
        <v>0</v>
      </c>
      <c r="E78" s="606">
        <v>0</v>
      </c>
      <c r="F78" s="619" t="s">
        <v>97</v>
      </c>
      <c r="G78" s="619" t="s">
        <v>97</v>
      </c>
      <c r="H78" s="606">
        <v>0</v>
      </c>
      <c r="I78" s="606">
        <v>0</v>
      </c>
      <c r="J78" s="619" t="s">
        <v>97</v>
      </c>
      <c r="K78" s="606">
        <v>0</v>
      </c>
      <c r="L78" s="606">
        <v>0</v>
      </c>
      <c r="M78" s="619" t="s">
        <v>97</v>
      </c>
      <c r="N78" s="619" t="s">
        <v>97</v>
      </c>
      <c r="O78" s="606">
        <v>0</v>
      </c>
      <c r="P78" s="606">
        <v>0</v>
      </c>
      <c r="Q78" s="619" t="s">
        <v>97</v>
      </c>
      <c r="R78" s="606">
        <v>0</v>
      </c>
      <c r="S78" s="606">
        <v>0</v>
      </c>
      <c r="T78" s="619" t="s">
        <v>97</v>
      </c>
      <c r="U78" s="619" t="s">
        <v>97</v>
      </c>
      <c r="V78" s="606">
        <v>0</v>
      </c>
      <c r="W78" s="606">
        <v>0</v>
      </c>
      <c r="X78" s="614" t="s">
        <v>97</v>
      </c>
      <c r="Y78" s="606">
        <v>0</v>
      </c>
      <c r="Z78" s="612">
        <v>0</v>
      </c>
      <c r="AA78" s="614" t="s">
        <v>97</v>
      </c>
      <c r="AB78" s="614" t="s">
        <v>97</v>
      </c>
      <c r="AC78" s="612">
        <v>0</v>
      </c>
      <c r="AD78" s="612">
        <v>0</v>
      </c>
      <c r="AE78" s="606">
        <v>0</v>
      </c>
      <c r="AF78" s="606">
        <v>0</v>
      </c>
      <c r="AG78" s="606">
        <f t="shared" si="2"/>
        <v>0</v>
      </c>
      <c r="AH78" s="606" t="str">
        <f t="shared" si="5"/>
        <v>нд</v>
      </c>
      <c r="AI78" s="606" t="str">
        <f t="shared" si="6"/>
        <v>нд</v>
      </c>
      <c r="AJ78" s="606">
        <f t="shared" si="7"/>
        <v>0</v>
      </c>
      <c r="AK78" s="606">
        <f t="shared" si="8"/>
        <v>0</v>
      </c>
      <c r="AL78" s="606">
        <f t="shared" si="9"/>
        <v>0</v>
      </c>
    </row>
    <row r="79" spans="1:95" s="600" customFormat="1" ht="39" customHeight="1">
      <c r="A79" s="651" t="s">
        <v>179</v>
      </c>
      <c r="B79" s="650" t="s">
        <v>180</v>
      </c>
      <c r="C79" s="614" t="s">
        <v>97</v>
      </c>
      <c r="D79" s="606">
        <f>D80+D81+D82+D83+D90+D91</f>
        <v>0</v>
      </c>
      <c r="E79" s="606">
        <f>E80+E81+E82+E83+E90+E91</f>
        <v>0</v>
      </c>
      <c r="F79" s="619" t="s">
        <v>97</v>
      </c>
      <c r="G79" s="619" t="s">
        <v>97</v>
      </c>
      <c r="H79" s="606">
        <f>H80+H81+H82+H83+H90+H91</f>
        <v>0</v>
      </c>
      <c r="I79" s="606">
        <f>I80+I81+I82+I83+I90+I91</f>
        <v>0</v>
      </c>
      <c r="J79" s="619" t="s">
        <v>97</v>
      </c>
      <c r="K79" s="606">
        <f>K80+K81+K82+K83+K90+K91</f>
        <v>0</v>
      </c>
      <c r="L79" s="606">
        <f>L80+L81+L82+L83+L90+L91</f>
        <v>0</v>
      </c>
      <c r="M79" s="619" t="s">
        <v>97</v>
      </c>
      <c r="N79" s="619" t="s">
        <v>97</v>
      </c>
      <c r="O79" s="606">
        <f>O80+O81+O82+O83+O90+O91</f>
        <v>0</v>
      </c>
      <c r="P79" s="606">
        <f>P80+P81+P82+P83+P90+P91</f>
        <v>0</v>
      </c>
      <c r="Q79" s="619" t="s">
        <v>97</v>
      </c>
      <c r="R79" s="606">
        <f>R80+R81+R82+R83+R90+R91</f>
        <v>0</v>
      </c>
      <c r="S79" s="606">
        <f>S80+S81+S82+S83+S90+S91</f>
        <v>0</v>
      </c>
      <c r="T79" s="619" t="s">
        <v>97</v>
      </c>
      <c r="U79" s="619" t="s">
        <v>97</v>
      </c>
      <c r="V79" s="606">
        <f>V80+V81+V82+V83+V90+V91</f>
        <v>0</v>
      </c>
      <c r="W79" s="606">
        <f>W80+W81+W82+W83+W90+W91</f>
        <v>0</v>
      </c>
      <c r="X79" s="614" t="s">
        <v>97</v>
      </c>
      <c r="Y79" s="606">
        <v>0</v>
      </c>
      <c r="Z79" s="612">
        <v>0</v>
      </c>
      <c r="AA79" s="614" t="s">
        <v>97</v>
      </c>
      <c r="AB79" s="614" t="s">
        <v>97</v>
      </c>
      <c r="AC79" s="612">
        <v>0</v>
      </c>
      <c r="AD79" s="612">
        <v>0</v>
      </c>
      <c r="AE79" s="606">
        <v>0</v>
      </c>
      <c r="AF79" s="606">
        <v>0</v>
      </c>
      <c r="AG79" s="606">
        <f t="shared" si="2"/>
        <v>0</v>
      </c>
      <c r="AH79" s="606" t="str">
        <f t="shared" si="5"/>
        <v>нд</v>
      </c>
      <c r="AI79" s="606" t="str">
        <f t="shared" si="6"/>
        <v>нд</v>
      </c>
      <c r="AJ79" s="606">
        <f t="shared" si="7"/>
        <v>0</v>
      </c>
      <c r="AK79" s="606">
        <f t="shared" si="8"/>
        <v>0</v>
      </c>
      <c r="AL79" s="606">
        <f t="shared" si="9"/>
        <v>0</v>
      </c>
    </row>
    <row r="80" spans="1:95" s="600" customFormat="1" ht="39" customHeight="1">
      <c r="A80" s="651" t="s">
        <v>181</v>
      </c>
      <c r="B80" s="650" t="s">
        <v>182</v>
      </c>
      <c r="C80" s="614" t="s">
        <v>97</v>
      </c>
      <c r="D80" s="606">
        <v>0</v>
      </c>
      <c r="E80" s="606">
        <v>0</v>
      </c>
      <c r="F80" s="619" t="s">
        <v>97</v>
      </c>
      <c r="G80" s="619" t="s">
        <v>97</v>
      </c>
      <c r="H80" s="606">
        <v>0</v>
      </c>
      <c r="I80" s="606">
        <v>0</v>
      </c>
      <c r="J80" s="619" t="s">
        <v>97</v>
      </c>
      <c r="K80" s="606">
        <v>0</v>
      </c>
      <c r="L80" s="606">
        <v>0</v>
      </c>
      <c r="M80" s="619" t="s">
        <v>97</v>
      </c>
      <c r="N80" s="619" t="s">
        <v>97</v>
      </c>
      <c r="O80" s="606">
        <v>0</v>
      </c>
      <c r="P80" s="606">
        <v>0</v>
      </c>
      <c r="Q80" s="619" t="s">
        <v>97</v>
      </c>
      <c r="R80" s="606">
        <v>0</v>
      </c>
      <c r="S80" s="606">
        <v>0</v>
      </c>
      <c r="T80" s="619" t="s">
        <v>97</v>
      </c>
      <c r="U80" s="619" t="s">
        <v>97</v>
      </c>
      <c r="V80" s="606">
        <v>0</v>
      </c>
      <c r="W80" s="606">
        <v>0</v>
      </c>
      <c r="X80" s="614" t="s">
        <v>97</v>
      </c>
      <c r="Y80" s="606">
        <v>0</v>
      </c>
      <c r="Z80" s="612">
        <v>0</v>
      </c>
      <c r="AA80" s="614" t="s">
        <v>97</v>
      </c>
      <c r="AB80" s="614" t="s">
        <v>97</v>
      </c>
      <c r="AC80" s="612">
        <v>0</v>
      </c>
      <c r="AD80" s="612">
        <v>0</v>
      </c>
      <c r="AE80" s="606">
        <v>0</v>
      </c>
      <c r="AF80" s="606">
        <v>0</v>
      </c>
      <c r="AG80" s="606">
        <f t="shared" si="2"/>
        <v>0</v>
      </c>
      <c r="AH80" s="606" t="str">
        <f t="shared" si="5"/>
        <v>нд</v>
      </c>
      <c r="AI80" s="606" t="str">
        <f t="shared" si="6"/>
        <v>нд</v>
      </c>
      <c r="AJ80" s="606">
        <f t="shared" si="7"/>
        <v>0</v>
      </c>
      <c r="AK80" s="606">
        <f t="shared" si="8"/>
        <v>0</v>
      </c>
      <c r="AL80" s="606">
        <f t="shared" si="9"/>
        <v>0</v>
      </c>
    </row>
    <row r="81" spans="1:256" s="600" customFormat="1" ht="39" customHeight="1">
      <c r="A81" s="651" t="s">
        <v>183</v>
      </c>
      <c r="B81" s="650" t="s">
        <v>184</v>
      </c>
      <c r="C81" s="614" t="s">
        <v>97</v>
      </c>
      <c r="D81" s="606">
        <v>0</v>
      </c>
      <c r="E81" s="606">
        <v>0</v>
      </c>
      <c r="F81" s="619" t="s">
        <v>97</v>
      </c>
      <c r="G81" s="619" t="s">
        <v>97</v>
      </c>
      <c r="H81" s="606">
        <v>0</v>
      </c>
      <c r="I81" s="606">
        <v>0</v>
      </c>
      <c r="J81" s="619" t="s">
        <v>97</v>
      </c>
      <c r="K81" s="606">
        <v>0</v>
      </c>
      <c r="L81" s="606">
        <v>0</v>
      </c>
      <c r="M81" s="619" t="s">
        <v>97</v>
      </c>
      <c r="N81" s="619" t="s">
        <v>97</v>
      </c>
      <c r="O81" s="606">
        <v>0</v>
      </c>
      <c r="P81" s="606">
        <v>0</v>
      </c>
      <c r="Q81" s="619" t="s">
        <v>97</v>
      </c>
      <c r="R81" s="606">
        <v>0</v>
      </c>
      <c r="S81" s="606">
        <v>0</v>
      </c>
      <c r="T81" s="619" t="s">
        <v>97</v>
      </c>
      <c r="U81" s="619" t="s">
        <v>97</v>
      </c>
      <c r="V81" s="606">
        <v>0</v>
      </c>
      <c r="W81" s="606">
        <v>0</v>
      </c>
      <c r="X81" s="614" t="s">
        <v>97</v>
      </c>
      <c r="Y81" s="606">
        <v>0</v>
      </c>
      <c r="Z81" s="612">
        <v>0</v>
      </c>
      <c r="AA81" s="614" t="s">
        <v>97</v>
      </c>
      <c r="AB81" s="614" t="s">
        <v>97</v>
      </c>
      <c r="AC81" s="612">
        <v>0</v>
      </c>
      <c r="AD81" s="612">
        <v>0</v>
      </c>
      <c r="AE81" s="606">
        <v>0</v>
      </c>
      <c r="AF81" s="606">
        <v>0</v>
      </c>
      <c r="AG81" s="606">
        <f t="shared" si="2"/>
        <v>0</v>
      </c>
      <c r="AH81" s="606" t="str">
        <f t="shared" si="5"/>
        <v>нд</v>
      </c>
      <c r="AI81" s="606" t="str">
        <f t="shared" si="6"/>
        <v>нд</v>
      </c>
      <c r="AJ81" s="606">
        <f t="shared" si="7"/>
        <v>0</v>
      </c>
      <c r="AK81" s="606">
        <f t="shared" si="8"/>
        <v>0</v>
      </c>
      <c r="AL81" s="606">
        <f t="shared" si="9"/>
        <v>0</v>
      </c>
    </row>
    <row r="82" spans="1:256" s="600" customFormat="1" ht="39" customHeight="1">
      <c r="A82" s="651" t="s">
        <v>185</v>
      </c>
      <c r="B82" s="650" t="s">
        <v>186</v>
      </c>
      <c r="C82" s="614" t="s">
        <v>97</v>
      </c>
      <c r="D82" s="606">
        <v>0</v>
      </c>
      <c r="E82" s="606">
        <v>0</v>
      </c>
      <c r="F82" s="619" t="s">
        <v>97</v>
      </c>
      <c r="G82" s="619" t="s">
        <v>97</v>
      </c>
      <c r="H82" s="606">
        <v>0</v>
      </c>
      <c r="I82" s="606">
        <v>0</v>
      </c>
      <c r="J82" s="619" t="s">
        <v>97</v>
      </c>
      <c r="K82" s="606">
        <v>0</v>
      </c>
      <c r="L82" s="606">
        <v>0</v>
      </c>
      <c r="M82" s="619" t="s">
        <v>97</v>
      </c>
      <c r="N82" s="619" t="s">
        <v>97</v>
      </c>
      <c r="O82" s="606">
        <v>0</v>
      </c>
      <c r="P82" s="606">
        <v>0</v>
      </c>
      <c r="Q82" s="619" t="s">
        <v>97</v>
      </c>
      <c r="R82" s="606">
        <v>0</v>
      </c>
      <c r="S82" s="606">
        <v>0</v>
      </c>
      <c r="T82" s="619" t="s">
        <v>97</v>
      </c>
      <c r="U82" s="619" t="s">
        <v>97</v>
      </c>
      <c r="V82" s="606">
        <v>0</v>
      </c>
      <c r="W82" s="606">
        <v>0</v>
      </c>
      <c r="X82" s="614" t="s">
        <v>97</v>
      </c>
      <c r="Y82" s="606">
        <v>0</v>
      </c>
      <c r="Z82" s="612">
        <v>0</v>
      </c>
      <c r="AA82" s="614" t="s">
        <v>97</v>
      </c>
      <c r="AB82" s="614" t="s">
        <v>97</v>
      </c>
      <c r="AC82" s="612">
        <v>0</v>
      </c>
      <c r="AD82" s="612">
        <v>0</v>
      </c>
      <c r="AE82" s="606">
        <v>0</v>
      </c>
      <c r="AF82" s="606">
        <v>0</v>
      </c>
      <c r="AG82" s="606">
        <f t="shared" si="2"/>
        <v>0</v>
      </c>
      <c r="AH82" s="606" t="str">
        <f t="shared" si="5"/>
        <v>нд</v>
      </c>
      <c r="AI82" s="606" t="str">
        <f t="shared" si="6"/>
        <v>нд</v>
      </c>
      <c r="AJ82" s="606">
        <f t="shared" si="7"/>
        <v>0</v>
      </c>
      <c r="AK82" s="606">
        <f t="shared" si="8"/>
        <v>0</v>
      </c>
      <c r="AL82" s="606">
        <f t="shared" si="9"/>
        <v>0</v>
      </c>
    </row>
    <row r="83" spans="1:256" s="717" customFormat="1" ht="39" customHeight="1">
      <c r="A83" s="665" t="s">
        <v>187</v>
      </c>
      <c r="B83" s="664" t="s">
        <v>188</v>
      </c>
      <c r="C83" s="585" t="s">
        <v>97</v>
      </c>
      <c r="D83" s="631">
        <v>0</v>
      </c>
      <c r="E83" s="631">
        <v>0</v>
      </c>
      <c r="F83" s="631">
        <v>0</v>
      </c>
      <c r="G83" s="631">
        <v>0</v>
      </c>
      <c r="H83" s="631">
        <v>0</v>
      </c>
      <c r="I83" s="631">
        <v>0</v>
      </c>
      <c r="J83" s="631">
        <v>0</v>
      </c>
      <c r="K83" s="631">
        <v>0</v>
      </c>
      <c r="L83" s="631">
        <v>0</v>
      </c>
      <c r="M83" s="631">
        <v>0</v>
      </c>
      <c r="N83" s="631">
        <v>0</v>
      </c>
      <c r="O83" s="631">
        <v>0</v>
      </c>
      <c r="P83" s="631">
        <v>0</v>
      </c>
      <c r="Q83" s="631">
        <v>0</v>
      </c>
      <c r="R83" s="631">
        <v>0</v>
      </c>
      <c r="S83" s="631">
        <v>0</v>
      </c>
      <c r="T83" s="631">
        <v>0</v>
      </c>
      <c r="U83" s="631">
        <v>0</v>
      </c>
      <c r="V83" s="631">
        <v>0</v>
      </c>
      <c r="W83" s="631">
        <v>0</v>
      </c>
      <c r="X83" s="631">
        <v>0</v>
      </c>
      <c r="Y83" s="631">
        <v>0</v>
      </c>
      <c r="Z83" s="637">
        <v>0.95834999999999992</v>
      </c>
      <c r="AA83" s="585">
        <v>0.16</v>
      </c>
      <c r="AB83" s="585" t="s">
        <v>97</v>
      </c>
      <c r="AC83" s="637">
        <v>0.3</v>
      </c>
      <c r="AD83" s="637">
        <v>0</v>
      </c>
      <c r="AE83" s="585" t="s">
        <v>97</v>
      </c>
      <c r="AF83" s="631">
        <v>0</v>
      </c>
      <c r="AG83" s="631">
        <f t="shared" si="2"/>
        <v>0.95834999999999992</v>
      </c>
      <c r="AH83" s="882">
        <f t="shared" si="5"/>
        <v>0.16</v>
      </c>
      <c r="AI83" s="631" t="str">
        <f t="shared" si="6"/>
        <v>нд</v>
      </c>
      <c r="AJ83" s="631">
        <f t="shared" si="7"/>
        <v>0.3</v>
      </c>
      <c r="AK83" s="631">
        <f t="shared" si="8"/>
        <v>0</v>
      </c>
      <c r="AL83" s="631" t="str">
        <f t="shared" si="9"/>
        <v>нд</v>
      </c>
      <c r="AM83" s="894"/>
      <c r="AN83" s="887"/>
    </row>
    <row r="84" spans="1:256" s="600" customFormat="1" ht="34.5" customHeight="1">
      <c r="A84" s="658" t="s">
        <v>617</v>
      </c>
      <c r="B84" s="616" t="s">
        <v>881</v>
      </c>
      <c r="C84" s="217" t="s">
        <v>997</v>
      </c>
      <c r="D84" s="606">
        <v>0</v>
      </c>
      <c r="E84" s="606">
        <v>0</v>
      </c>
      <c r="F84" s="606">
        <v>0</v>
      </c>
      <c r="G84" s="606">
        <v>0</v>
      </c>
      <c r="H84" s="606">
        <v>0</v>
      </c>
      <c r="I84" s="606">
        <v>0</v>
      </c>
      <c r="J84" s="606">
        <v>0</v>
      </c>
      <c r="K84" s="606">
        <v>0</v>
      </c>
      <c r="L84" s="606">
        <v>0</v>
      </c>
      <c r="M84" s="606">
        <v>0</v>
      </c>
      <c r="N84" s="606">
        <v>0</v>
      </c>
      <c r="O84" s="606">
        <v>0</v>
      </c>
      <c r="P84" s="606">
        <v>0</v>
      </c>
      <c r="Q84" s="606">
        <v>0</v>
      </c>
      <c r="R84" s="606">
        <v>0</v>
      </c>
      <c r="S84" s="606">
        <v>0</v>
      </c>
      <c r="T84" s="606">
        <v>0</v>
      </c>
      <c r="U84" s="606">
        <v>0</v>
      </c>
      <c r="V84" s="606">
        <v>0</v>
      </c>
      <c r="W84" s="606">
        <v>0</v>
      </c>
      <c r="X84" s="606">
        <v>0</v>
      </c>
      <c r="Y84" s="606">
        <v>0</v>
      </c>
      <c r="Z84" s="607">
        <v>0.41299999999999998</v>
      </c>
      <c r="AA84" s="619">
        <v>0.16</v>
      </c>
      <c r="AB84" s="619" t="s">
        <v>97</v>
      </c>
      <c r="AC84" s="606">
        <v>0</v>
      </c>
      <c r="AD84" s="606">
        <v>0</v>
      </c>
      <c r="AE84" s="619" t="s">
        <v>97</v>
      </c>
      <c r="AF84" s="606">
        <v>0</v>
      </c>
      <c r="AG84" s="606">
        <f t="shared" si="2"/>
        <v>0.41299999999999998</v>
      </c>
      <c r="AH84" s="855">
        <f t="shared" si="5"/>
        <v>0.16</v>
      </c>
      <c r="AI84" s="606" t="str">
        <f t="shared" si="6"/>
        <v>нд</v>
      </c>
      <c r="AJ84" s="606">
        <f t="shared" si="7"/>
        <v>0</v>
      </c>
      <c r="AK84" s="606">
        <f t="shared" si="8"/>
        <v>0</v>
      </c>
      <c r="AL84" s="606" t="str">
        <f t="shared" si="9"/>
        <v>нд</v>
      </c>
      <c r="AM84" s="767"/>
      <c r="AN84" s="762"/>
      <c r="AO84" s="762"/>
      <c r="AP84" s="762"/>
      <c r="AQ84" s="764"/>
      <c r="AR84" s="763"/>
      <c r="AS84" s="765"/>
      <c r="AT84" s="765"/>
      <c r="AU84" s="765"/>
      <c r="AV84" s="765"/>
      <c r="AW84" s="768"/>
      <c r="AX84" s="763"/>
      <c r="AY84" s="763"/>
      <c r="AZ84" s="765"/>
      <c r="BA84" s="765"/>
      <c r="BB84" s="763"/>
      <c r="BC84" s="765"/>
      <c r="BD84" s="765"/>
      <c r="BE84" s="763"/>
      <c r="BF84" s="763"/>
      <c r="BG84" s="765"/>
      <c r="BH84" s="765"/>
      <c r="BI84" s="765"/>
      <c r="BJ84" s="765"/>
      <c r="BK84" s="765"/>
      <c r="BL84" s="763"/>
      <c r="BM84" s="763"/>
      <c r="BN84" s="765"/>
      <c r="BO84" s="765"/>
      <c r="BP84" s="763"/>
      <c r="BQ84" s="762"/>
      <c r="BR84" s="762"/>
      <c r="BS84" s="762"/>
      <c r="BT84" s="764"/>
      <c r="BU84" s="762"/>
      <c r="BV84" s="762"/>
      <c r="BW84" s="762"/>
      <c r="BX84" s="762"/>
      <c r="BY84" s="765"/>
      <c r="BZ84" s="764"/>
      <c r="CA84" s="764"/>
      <c r="CB84" s="762"/>
      <c r="CC84" s="762"/>
      <c r="CD84" s="764"/>
      <c r="CE84" s="762"/>
      <c r="CF84" s="762"/>
      <c r="CG84" s="764"/>
      <c r="CH84" s="764"/>
      <c r="CI84" s="762"/>
      <c r="CJ84" s="762"/>
      <c r="CK84" s="764"/>
      <c r="CL84" s="329"/>
      <c r="CM84" s="769"/>
      <c r="CN84" s="274"/>
      <c r="CO84" s="274"/>
      <c r="CP84" s="274"/>
      <c r="CQ84" s="274"/>
      <c r="CR84" s="274"/>
      <c r="CS84" s="274"/>
      <c r="CT84" s="274"/>
      <c r="CU84" s="274"/>
      <c r="CV84" s="274"/>
      <c r="CW84" s="274"/>
      <c r="CX84" s="274"/>
      <c r="CY84" s="274"/>
      <c r="CZ84" s="274"/>
      <c r="DA84" s="274"/>
      <c r="DB84" s="274"/>
      <c r="DC84" s="274"/>
      <c r="DD84" s="274"/>
      <c r="DE84" s="274"/>
      <c r="DF84" s="274"/>
      <c r="DG84" s="274"/>
      <c r="DH84" s="274"/>
      <c r="DI84" s="274"/>
      <c r="DJ84" s="274"/>
      <c r="DK84" s="274"/>
      <c r="DL84" s="274"/>
      <c r="DM84" s="274"/>
      <c r="DN84" s="274"/>
      <c r="DO84" s="274"/>
      <c r="DP84" s="274"/>
      <c r="DQ84" s="274"/>
      <c r="DR84" s="274"/>
      <c r="DS84" s="274"/>
      <c r="DT84" s="274"/>
      <c r="DU84" s="274"/>
      <c r="DV84" s="274"/>
      <c r="DW84" s="274"/>
      <c r="DX84" s="274"/>
      <c r="DY84" s="274"/>
      <c r="DZ84" s="274"/>
      <c r="EA84" s="274"/>
      <c r="EB84" s="274"/>
      <c r="EC84" s="274"/>
      <c r="ED84" s="274"/>
      <c r="EE84" s="274"/>
      <c r="EF84" s="274"/>
      <c r="EG84" s="274"/>
      <c r="EH84" s="274"/>
      <c r="EI84" s="274"/>
      <c r="EJ84" s="274"/>
      <c r="EK84" s="274"/>
      <c r="EL84" s="274"/>
      <c r="EM84" s="274"/>
      <c r="EN84" s="274"/>
      <c r="EO84" s="274"/>
      <c r="EP84" s="274"/>
      <c r="EQ84" s="274"/>
      <c r="ER84" s="274"/>
      <c r="ES84" s="274"/>
      <c r="ET84" s="274"/>
      <c r="EU84" s="274"/>
      <c r="EV84" s="274"/>
      <c r="EW84" s="274"/>
      <c r="EX84" s="274"/>
      <c r="EY84" s="274"/>
      <c r="EZ84" s="274"/>
      <c r="FA84" s="274"/>
      <c r="FB84" s="274"/>
      <c r="FC84" s="274"/>
      <c r="FD84" s="274"/>
      <c r="FE84" s="274"/>
      <c r="FF84" s="274"/>
      <c r="FG84" s="274"/>
      <c r="FH84" s="274"/>
      <c r="FI84" s="274"/>
      <c r="FJ84" s="274"/>
      <c r="FK84" s="274"/>
      <c r="FL84" s="274"/>
      <c r="FM84" s="274"/>
      <c r="FN84" s="274"/>
      <c r="FO84" s="274"/>
      <c r="FP84" s="274"/>
      <c r="FQ84" s="274"/>
      <c r="FR84" s="274"/>
      <c r="FS84" s="274"/>
      <c r="FT84" s="274"/>
      <c r="FU84" s="274"/>
      <c r="FV84" s="274"/>
      <c r="FW84" s="274"/>
      <c r="FX84" s="274"/>
      <c r="FY84" s="274"/>
      <c r="FZ84" s="274"/>
      <c r="GA84" s="274"/>
      <c r="GB84" s="274"/>
      <c r="GC84" s="274"/>
      <c r="GD84" s="274"/>
      <c r="GE84" s="274"/>
      <c r="GF84" s="274"/>
      <c r="GG84" s="274"/>
      <c r="GH84" s="274"/>
      <c r="GI84" s="274"/>
      <c r="GJ84" s="274"/>
      <c r="GK84" s="274"/>
      <c r="GL84" s="274"/>
      <c r="GM84" s="274"/>
      <c r="GN84" s="274"/>
      <c r="GO84" s="274"/>
      <c r="GP84" s="274"/>
      <c r="GQ84" s="274"/>
      <c r="GR84" s="274"/>
      <c r="GS84" s="274"/>
      <c r="GT84" s="274"/>
      <c r="GU84" s="274"/>
      <c r="GV84" s="274"/>
      <c r="GW84" s="274"/>
      <c r="GX84" s="274"/>
      <c r="GY84" s="274"/>
      <c r="GZ84" s="274"/>
      <c r="HA84" s="274"/>
      <c r="HB84" s="274"/>
      <c r="HC84" s="274"/>
      <c r="HD84" s="274"/>
      <c r="HE84" s="274"/>
      <c r="HF84" s="274"/>
      <c r="HG84" s="274"/>
      <c r="HH84" s="274"/>
      <c r="HI84" s="274"/>
      <c r="HJ84" s="274"/>
      <c r="HK84" s="274"/>
      <c r="HL84" s="274"/>
      <c r="HM84" s="274"/>
      <c r="HN84" s="274"/>
      <c r="HO84" s="274"/>
      <c r="HP84" s="274"/>
      <c r="HQ84" s="274"/>
      <c r="HR84" s="274"/>
      <c r="HS84" s="274"/>
      <c r="HT84" s="274"/>
      <c r="HU84" s="274"/>
      <c r="HV84" s="274"/>
      <c r="HW84" s="274"/>
      <c r="HX84" s="274"/>
      <c r="HY84" s="274"/>
      <c r="HZ84" s="274"/>
      <c r="IA84" s="274"/>
      <c r="IB84" s="274"/>
      <c r="IC84" s="274"/>
      <c r="ID84" s="274"/>
      <c r="IE84" s="274"/>
      <c r="IF84" s="274"/>
      <c r="IG84" s="274"/>
      <c r="IH84" s="274"/>
      <c r="II84" s="274"/>
      <c r="IJ84" s="274"/>
      <c r="IK84" s="274"/>
      <c r="IL84" s="274"/>
      <c r="IM84" s="274"/>
      <c r="IN84" s="274"/>
      <c r="IO84" s="274"/>
      <c r="IP84" s="274"/>
      <c r="IQ84" s="274"/>
      <c r="IR84" s="274"/>
      <c r="IS84" s="274"/>
      <c r="IT84" s="274"/>
      <c r="IU84" s="274"/>
      <c r="IV84" s="274"/>
    </row>
    <row r="85" spans="1:256" s="600" customFormat="1" ht="34.5" customHeight="1">
      <c r="A85" s="658" t="s">
        <v>634</v>
      </c>
      <c r="B85" s="616" t="s">
        <v>881</v>
      </c>
      <c r="C85" s="217" t="s">
        <v>998</v>
      </c>
      <c r="D85" s="606">
        <v>0</v>
      </c>
      <c r="E85" s="606">
        <v>0</v>
      </c>
      <c r="F85" s="606">
        <v>0</v>
      </c>
      <c r="G85" s="606">
        <v>0</v>
      </c>
      <c r="H85" s="606">
        <v>0</v>
      </c>
      <c r="I85" s="606">
        <v>0</v>
      </c>
      <c r="J85" s="606">
        <v>0</v>
      </c>
      <c r="K85" s="606">
        <v>0</v>
      </c>
      <c r="L85" s="606">
        <v>0</v>
      </c>
      <c r="M85" s="606">
        <v>0</v>
      </c>
      <c r="N85" s="606">
        <v>0</v>
      </c>
      <c r="O85" s="606">
        <v>0</v>
      </c>
      <c r="P85" s="606">
        <v>0</v>
      </c>
      <c r="Q85" s="606">
        <v>0</v>
      </c>
      <c r="R85" s="606">
        <v>0</v>
      </c>
      <c r="S85" s="606">
        <v>0</v>
      </c>
      <c r="T85" s="606">
        <v>0</v>
      </c>
      <c r="U85" s="606">
        <v>0</v>
      </c>
      <c r="V85" s="606">
        <v>0</v>
      </c>
      <c r="W85" s="606">
        <v>0</v>
      </c>
      <c r="X85" s="606">
        <v>0</v>
      </c>
      <c r="Y85" s="606">
        <v>0</v>
      </c>
      <c r="Z85" s="607">
        <v>0.10249999999999999</v>
      </c>
      <c r="AA85" s="619" t="s">
        <v>97</v>
      </c>
      <c r="AB85" s="619" t="s">
        <v>97</v>
      </c>
      <c r="AC85" s="606">
        <v>0</v>
      </c>
      <c r="AD85" s="606">
        <v>0</v>
      </c>
      <c r="AE85" s="619" t="s">
        <v>97</v>
      </c>
      <c r="AF85" s="606">
        <v>0</v>
      </c>
      <c r="AG85" s="606">
        <f t="shared" ref="AG85:AG101" si="16">Z85</f>
        <v>0.10249999999999999</v>
      </c>
      <c r="AH85" s="606" t="str">
        <f t="shared" si="5"/>
        <v>нд</v>
      </c>
      <c r="AI85" s="606" t="str">
        <f t="shared" si="6"/>
        <v>нд</v>
      </c>
      <c r="AJ85" s="606">
        <f t="shared" si="7"/>
        <v>0</v>
      </c>
      <c r="AK85" s="606">
        <f t="shared" si="8"/>
        <v>0</v>
      </c>
      <c r="AL85" s="606" t="str">
        <f t="shared" si="9"/>
        <v>нд</v>
      </c>
      <c r="AM85" s="767"/>
      <c r="AN85" s="762"/>
      <c r="AO85" s="762"/>
      <c r="AP85" s="762"/>
      <c r="AQ85" s="764"/>
      <c r="AR85" s="763"/>
      <c r="AS85" s="765"/>
      <c r="AT85" s="765"/>
      <c r="AU85" s="765"/>
      <c r="AV85" s="765"/>
      <c r="AW85" s="768"/>
      <c r="AX85" s="763"/>
      <c r="AY85" s="763"/>
      <c r="AZ85" s="765"/>
      <c r="BA85" s="765"/>
      <c r="BB85" s="763"/>
      <c r="BC85" s="765"/>
      <c r="BD85" s="765"/>
      <c r="BE85" s="763"/>
      <c r="BF85" s="763"/>
      <c r="BG85" s="765"/>
      <c r="BH85" s="765"/>
      <c r="BI85" s="765"/>
      <c r="BJ85" s="765"/>
      <c r="BK85" s="765"/>
      <c r="BL85" s="763"/>
      <c r="BM85" s="763"/>
      <c r="BN85" s="765"/>
      <c r="BO85" s="765"/>
      <c r="BP85" s="763"/>
      <c r="BQ85" s="762"/>
      <c r="BR85" s="762"/>
      <c r="BS85" s="762"/>
      <c r="BT85" s="764"/>
      <c r="BU85" s="762"/>
      <c r="BV85" s="762"/>
      <c r="BW85" s="762"/>
      <c r="BX85" s="762"/>
      <c r="BY85" s="765"/>
      <c r="BZ85" s="764"/>
      <c r="CA85" s="764"/>
      <c r="CB85" s="762"/>
      <c r="CC85" s="762"/>
      <c r="CD85" s="764"/>
      <c r="CE85" s="762"/>
      <c r="CF85" s="762"/>
      <c r="CG85" s="764"/>
      <c r="CH85" s="764"/>
      <c r="CI85" s="762"/>
      <c r="CJ85" s="762"/>
      <c r="CK85" s="764"/>
      <c r="CL85" s="329"/>
      <c r="CM85" s="769"/>
      <c r="CN85" s="274"/>
      <c r="CO85" s="274"/>
      <c r="CP85" s="274"/>
      <c r="CQ85" s="274"/>
      <c r="CR85" s="274"/>
      <c r="CS85" s="274"/>
      <c r="CT85" s="274"/>
      <c r="CU85" s="274"/>
      <c r="CV85" s="274"/>
      <c r="CW85" s="274"/>
      <c r="CX85" s="274"/>
      <c r="CY85" s="274"/>
      <c r="CZ85" s="274"/>
      <c r="DA85" s="274"/>
      <c r="DB85" s="274"/>
      <c r="DC85" s="274"/>
      <c r="DD85" s="274"/>
      <c r="DE85" s="274"/>
      <c r="DF85" s="274"/>
      <c r="DG85" s="274"/>
      <c r="DH85" s="274"/>
      <c r="DI85" s="274"/>
      <c r="DJ85" s="274"/>
      <c r="DK85" s="274"/>
      <c r="DL85" s="274"/>
      <c r="DM85" s="274"/>
      <c r="DN85" s="274"/>
      <c r="DO85" s="274"/>
      <c r="DP85" s="274"/>
      <c r="DQ85" s="274"/>
      <c r="DR85" s="274"/>
      <c r="DS85" s="274"/>
      <c r="DT85" s="274"/>
      <c r="DU85" s="274"/>
      <c r="DV85" s="274"/>
      <c r="DW85" s="274"/>
      <c r="DX85" s="274"/>
      <c r="DY85" s="274"/>
      <c r="DZ85" s="274"/>
      <c r="EA85" s="274"/>
      <c r="EB85" s="274"/>
      <c r="EC85" s="274"/>
      <c r="ED85" s="274"/>
      <c r="EE85" s="274"/>
      <c r="EF85" s="274"/>
      <c r="EG85" s="274"/>
      <c r="EH85" s="274"/>
      <c r="EI85" s="274"/>
      <c r="EJ85" s="274"/>
      <c r="EK85" s="274"/>
      <c r="EL85" s="274"/>
      <c r="EM85" s="274"/>
      <c r="EN85" s="274"/>
      <c r="EO85" s="274"/>
      <c r="EP85" s="274"/>
      <c r="EQ85" s="274"/>
      <c r="ER85" s="274"/>
      <c r="ES85" s="274"/>
      <c r="ET85" s="274"/>
      <c r="EU85" s="274"/>
      <c r="EV85" s="274"/>
      <c r="EW85" s="274"/>
      <c r="EX85" s="274"/>
      <c r="EY85" s="274"/>
      <c r="EZ85" s="274"/>
      <c r="FA85" s="274"/>
      <c r="FB85" s="274"/>
      <c r="FC85" s="274"/>
      <c r="FD85" s="274"/>
      <c r="FE85" s="274"/>
      <c r="FF85" s="274"/>
      <c r="FG85" s="274"/>
      <c r="FH85" s="274"/>
      <c r="FI85" s="274"/>
      <c r="FJ85" s="274"/>
      <c r="FK85" s="274"/>
      <c r="FL85" s="274"/>
      <c r="FM85" s="274"/>
      <c r="FN85" s="274"/>
      <c r="FO85" s="274"/>
      <c r="FP85" s="274"/>
      <c r="FQ85" s="274"/>
      <c r="FR85" s="274"/>
      <c r="FS85" s="274"/>
      <c r="FT85" s="274"/>
      <c r="FU85" s="274"/>
      <c r="FV85" s="274"/>
      <c r="FW85" s="274"/>
      <c r="FX85" s="274"/>
      <c r="FY85" s="274"/>
      <c r="FZ85" s="274"/>
      <c r="GA85" s="274"/>
      <c r="GB85" s="274"/>
      <c r="GC85" s="274"/>
      <c r="GD85" s="274"/>
      <c r="GE85" s="274"/>
      <c r="GF85" s="274"/>
      <c r="GG85" s="274"/>
      <c r="GH85" s="274"/>
      <c r="GI85" s="274"/>
      <c r="GJ85" s="274"/>
      <c r="GK85" s="274"/>
      <c r="GL85" s="274"/>
      <c r="GM85" s="274"/>
      <c r="GN85" s="274"/>
      <c r="GO85" s="274"/>
      <c r="GP85" s="274"/>
      <c r="GQ85" s="274"/>
      <c r="GR85" s="274"/>
      <c r="GS85" s="274"/>
      <c r="GT85" s="274"/>
      <c r="GU85" s="274"/>
      <c r="GV85" s="274"/>
      <c r="GW85" s="274"/>
      <c r="GX85" s="274"/>
      <c r="GY85" s="274"/>
      <c r="GZ85" s="274"/>
      <c r="HA85" s="274"/>
      <c r="HB85" s="274"/>
      <c r="HC85" s="274"/>
      <c r="HD85" s="274"/>
      <c r="HE85" s="274"/>
      <c r="HF85" s="274"/>
      <c r="HG85" s="274"/>
      <c r="HH85" s="274"/>
      <c r="HI85" s="274"/>
      <c r="HJ85" s="274"/>
      <c r="HK85" s="274"/>
      <c r="HL85" s="274"/>
      <c r="HM85" s="274"/>
      <c r="HN85" s="274"/>
      <c r="HO85" s="274"/>
      <c r="HP85" s="274"/>
      <c r="HQ85" s="274"/>
      <c r="HR85" s="274"/>
      <c r="HS85" s="274"/>
      <c r="HT85" s="274"/>
      <c r="HU85" s="274"/>
      <c r="HV85" s="274"/>
      <c r="HW85" s="274"/>
      <c r="HX85" s="274"/>
      <c r="HY85" s="274"/>
      <c r="HZ85" s="274"/>
      <c r="IA85" s="274"/>
      <c r="IB85" s="274"/>
      <c r="IC85" s="274"/>
      <c r="ID85" s="274"/>
      <c r="IE85" s="274"/>
      <c r="IF85" s="274"/>
      <c r="IG85" s="274"/>
      <c r="IH85" s="274"/>
      <c r="II85" s="274"/>
      <c r="IJ85" s="274"/>
      <c r="IK85" s="274"/>
      <c r="IL85" s="274"/>
      <c r="IM85" s="274"/>
      <c r="IN85" s="274"/>
      <c r="IO85" s="274"/>
      <c r="IP85" s="274"/>
      <c r="IQ85" s="274"/>
      <c r="IR85" s="274"/>
      <c r="IS85" s="274"/>
      <c r="IT85" s="274"/>
      <c r="IU85" s="274"/>
      <c r="IV85" s="274"/>
    </row>
    <row r="86" spans="1:256" s="600" customFormat="1" ht="32.25" customHeight="1">
      <c r="A86" s="658" t="s">
        <v>635</v>
      </c>
      <c r="B86" s="616" t="s">
        <v>912</v>
      </c>
      <c r="C86" s="217" t="s">
        <v>999</v>
      </c>
      <c r="D86" s="606">
        <v>0</v>
      </c>
      <c r="E86" s="606">
        <v>0</v>
      </c>
      <c r="F86" s="606">
        <v>0</v>
      </c>
      <c r="G86" s="606">
        <v>0</v>
      </c>
      <c r="H86" s="606">
        <v>0</v>
      </c>
      <c r="I86" s="606">
        <v>0</v>
      </c>
      <c r="J86" s="606">
        <v>0</v>
      </c>
      <c r="K86" s="606">
        <v>0</v>
      </c>
      <c r="L86" s="606">
        <v>0</v>
      </c>
      <c r="M86" s="606">
        <v>0</v>
      </c>
      <c r="N86" s="606">
        <v>0</v>
      </c>
      <c r="O86" s="606">
        <v>0</v>
      </c>
      <c r="P86" s="606">
        <v>0</v>
      </c>
      <c r="Q86" s="606">
        <v>0</v>
      </c>
      <c r="R86" s="606">
        <v>0</v>
      </c>
      <c r="S86" s="606">
        <v>0</v>
      </c>
      <c r="T86" s="606">
        <v>0</v>
      </c>
      <c r="U86" s="606">
        <v>0</v>
      </c>
      <c r="V86" s="606">
        <v>0</v>
      </c>
      <c r="W86" s="606">
        <v>0</v>
      </c>
      <c r="X86" s="606">
        <v>0</v>
      </c>
      <c r="Y86" s="606">
        <v>0</v>
      </c>
      <c r="Z86" s="661">
        <v>0.27239999999999998</v>
      </c>
      <c r="AA86" s="619" t="s">
        <v>97</v>
      </c>
      <c r="AB86" s="619" t="s">
        <v>97</v>
      </c>
      <c r="AC86" s="606">
        <v>0.3</v>
      </c>
      <c r="AD86" s="606">
        <v>0</v>
      </c>
      <c r="AE86" s="619" t="s">
        <v>97</v>
      </c>
      <c r="AF86" s="606">
        <v>0</v>
      </c>
      <c r="AG86" s="606">
        <f t="shared" si="16"/>
        <v>0.27239999999999998</v>
      </c>
      <c r="AH86" s="606" t="str">
        <f t="shared" si="5"/>
        <v>нд</v>
      </c>
      <c r="AI86" s="606" t="str">
        <f t="shared" si="6"/>
        <v>нд</v>
      </c>
      <c r="AJ86" s="606">
        <f t="shared" si="7"/>
        <v>0.3</v>
      </c>
      <c r="AK86" s="606">
        <f t="shared" si="8"/>
        <v>0</v>
      </c>
      <c r="AL86" s="606" t="str">
        <f t="shared" si="9"/>
        <v>нд</v>
      </c>
      <c r="AM86" s="767"/>
      <c r="AN86" s="762"/>
      <c r="AO86" s="762"/>
      <c r="AP86" s="762"/>
      <c r="AQ86" s="764"/>
      <c r="AR86" s="763"/>
      <c r="AS86" s="765"/>
      <c r="AT86" s="765"/>
      <c r="AU86" s="765"/>
      <c r="AV86" s="765"/>
      <c r="AW86" s="768"/>
      <c r="AX86" s="763"/>
      <c r="AY86" s="763"/>
      <c r="AZ86" s="765"/>
      <c r="BA86" s="765"/>
      <c r="BB86" s="763"/>
      <c r="BC86" s="765"/>
      <c r="BD86" s="765"/>
      <c r="BE86" s="763"/>
      <c r="BF86" s="763"/>
      <c r="BG86" s="765"/>
      <c r="BH86" s="765"/>
      <c r="BI86" s="765"/>
      <c r="BJ86" s="765"/>
      <c r="BK86" s="765"/>
      <c r="BL86" s="763"/>
      <c r="BM86" s="763"/>
      <c r="BN86" s="765"/>
      <c r="BO86" s="765"/>
      <c r="BP86" s="763"/>
      <c r="BQ86" s="762"/>
      <c r="BR86" s="762"/>
      <c r="BS86" s="762"/>
      <c r="BT86" s="764"/>
      <c r="BU86" s="762"/>
      <c r="BV86" s="762"/>
      <c r="BW86" s="762"/>
      <c r="BX86" s="762"/>
      <c r="BY86" s="765"/>
      <c r="BZ86" s="764"/>
      <c r="CA86" s="764"/>
      <c r="CB86" s="762"/>
      <c r="CC86" s="762"/>
      <c r="CD86" s="764"/>
      <c r="CE86" s="762"/>
      <c r="CF86" s="762"/>
      <c r="CG86" s="764"/>
      <c r="CH86" s="764"/>
      <c r="CI86" s="762"/>
      <c r="CJ86" s="762"/>
      <c r="CK86" s="764"/>
      <c r="CL86" s="329"/>
      <c r="CM86" s="769"/>
      <c r="CN86" s="274"/>
      <c r="CO86" s="274"/>
      <c r="CP86" s="274"/>
      <c r="CQ86" s="274"/>
      <c r="CR86" s="274"/>
      <c r="CS86" s="274"/>
      <c r="CT86" s="274"/>
      <c r="CU86" s="274"/>
      <c r="CV86" s="274"/>
      <c r="CW86" s="274"/>
      <c r="CX86" s="274"/>
      <c r="CY86" s="274"/>
      <c r="CZ86" s="274"/>
      <c r="DA86" s="274"/>
      <c r="DB86" s="274"/>
      <c r="DC86" s="274"/>
      <c r="DD86" s="274"/>
      <c r="DE86" s="274"/>
      <c r="DF86" s="274"/>
      <c r="DG86" s="274"/>
      <c r="DH86" s="274"/>
      <c r="DI86" s="274"/>
      <c r="DJ86" s="274"/>
      <c r="DK86" s="274"/>
      <c r="DL86" s="274"/>
      <c r="DM86" s="274"/>
      <c r="DN86" s="274"/>
      <c r="DO86" s="274"/>
      <c r="DP86" s="274"/>
      <c r="DQ86" s="274"/>
      <c r="DR86" s="274"/>
      <c r="DS86" s="274"/>
      <c r="DT86" s="274"/>
      <c r="DU86" s="274"/>
      <c r="DV86" s="274"/>
      <c r="DW86" s="274"/>
      <c r="DX86" s="274"/>
      <c r="DY86" s="274"/>
      <c r="DZ86" s="274"/>
      <c r="EA86" s="274"/>
      <c r="EB86" s="274"/>
      <c r="EC86" s="274"/>
      <c r="ED86" s="274"/>
      <c r="EE86" s="274"/>
      <c r="EF86" s="274"/>
      <c r="EG86" s="274"/>
      <c r="EH86" s="274"/>
      <c r="EI86" s="274"/>
      <c r="EJ86" s="274"/>
      <c r="EK86" s="274"/>
      <c r="EL86" s="274"/>
      <c r="EM86" s="274"/>
      <c r="EN86" s="274"/>
      <c r="EO86" s="274"/>
      <c r="EP86" s="274"/>
      <c r="EQ86" s="274"/>
      <c r="ER86" s="274"/>
      <c r="ES86" s="274"/>
      <c r="ET86" s="274"/>
      <c r="EU86" s="274"/>
      <c r="EV86" s="274"/>
      <c r="EW86" s="274"/>
      <c r="EX86" s="274"/>
      <c r="EY86" s="274"/>
      <c r="EZ86" s="274"/>
      <c r="FA86" s="274"/>
      <c r="FB86" s="274"/>
      <c r="FC86" s="274"/>
      <c r="FD86" s="274"/>
      <c r="FE86" s="274"/>
      <c r="FF86" s="274"/>
      <c r="FG86" s="274"/>
      <c r="FH86" s="274"/>
      <c r="FI86" s="274"/>
      <c r="FJ86" s="274"/>
      <c r="FK86" s="274"/>
      <c r="FL86" s="274"/>
      <c r="FM86" s="274"/>
      <c r="FN86" s="274"/>
      <c r="FO86" s="274"/>
      <c r="FP86" s="274"/>
      <c r="FQ86" s="274"/>
      <c r="FR86" s="274"/>
      <c r="FS86" s="274"/>
      <c r="FT86" s="274"/>
      <c r="FU86" s="274"/>
      <c r="FV86" s="274"/>
      <c r="FW86" s="274"/>
      <c r="FX86" s="274"/>
      <c r="FY86" s="274"/>
      <c r="FZ86" s="274"/>
      <c r="GA86" s="274"/>
      <c r="GB86" s="274"/>
      <c r="GC86" s="274"/>
      <c r="GD86" s="274"/>
      <c r="GE86" s="274"/>
      <c r="GF86" s="274"/>
      <c r="GG86" s="274"/>
      <c r="GH86" s="274"/>
      <c r="GI86" s="274"/>
      <c r="GJ86" s="274"/>
      <c r="GK86" s="274"/>
      <c r="GL86" s="274"/>
      <c r="GM86" s="274"/>
      <c r="GN86" s="274"/>
      <c r="GO86" s="274"/>
      <c r="GP86" s="274"/>
      <c r="GQ86" s="274"/>
      <c r="GR86" s="274"/>
      <c r="GS86" s="274"/>
      <c r="GT86" s="274"/>
      <c r="GU86" s="274"/>
      <c r="GV86" s="274"/>
      <c r="GW86" s="274"/>
      <c r="GX86" s="274"/>
      <c r="GY86" s="274"/>
      <c r="GZ86" s="274"/>
      <c r="HA86" s="274"/>
      <c r="HB86" s="274"/>
      <c r="HC86" s="274"/>
      <c r="HD86" s="274"/>
      <c r="HE86" s="274"/>
      <c r="HF86" s="274"/>
      <c r="HG86" s="274"/>
      <c r="HH86" s="274"/>
      <c r="HI86" s="274"/>
      <c r="HJ86" s="274"/>
      <c r="HK86" s="274"/>
      <c r="HL86" s="274"/>
      <c r="HM86" s="274"/>
      <c r="HN86" s="274"/>
      <c r="HO86" s="274"/>
      <c r="HP86" s="274"/>
      <c r="HQ86" s="274"/>
      <c r="HR86" s="274"/>
      <c r="HS86" s="274"/>
      <c r="HT86" s="274"/>
      <c r="HU86" s="274"/>
      <c r="HV86" s="274"/>
      <c r="HW86" s="274"/>
      <c r="HX86" s="274"/>
      <c r="HY86" s="274"/>
      <c r="HZ86" s="274"/>
      <c r="IA86" s="274"/>
      <c r="IB86" s="274"/>
      <c r="IC86" s="274"/>
      <c r="ID86" s="274"/>
      <c r="IE86" s="274"/>
      <c r="IF86" s="274"/>
      <c r="IG86" s="274"/>
      <c r="IH86" s="274"/>
      <c r="II86" s="274"/>
      <c r="IJ86" s="274"/>
      <c r="IK86" s="274"/>
      <c r="IL86" s="274"/>
      <c r="IM86" s="274"/>
      <c r="IN86" s="274"/>
      <c r="IO86" s="274"/>
      <c r="IP86" s="274"/>
      <c r="IQ86" s="274"/>
      <c r="IR86" s="274"/>
      <c r="IS86" s="274"/>
      <c r="IT86" s="274"/>
      <c r="IU86" s="274"/>
      <c r="IV86" s="274"/>
    </row>
    <row r="87" spans="1:256" s="600" customFormat="1" ht="32.25" customHeight="1">
      <c r="A87" s="658" t="s">
        <v>813</v>
      </c>
      <c r="B87" s="616" t="s">
        <v>912</v>
      </c>
      <c r="C87" s="217" t="s">
        <v>1000</v>
      </c>
      <c r="D87" s="606">
        <v>0</v>
      </c>
      <c r="E87" s="606">
        <v>0</v>
      </c>
      <c r="F87" s="606">
        <v>0</v>
      </c>
      <c r="G87" s="606">
        <v>0</v>
      </c>
      <c r="H87" s="606">
        <v>0</v>
      </c>
      <c r="I87" s="606">
        <v>0</v>
      </c>
      <c r="J87" s="606">
        <v>0</v>
      </c>
      <c r="K87" s="606">
        <v>0</v>
      </c>
      <c r="L87" s="606">
        <v>0</v>
      </c>
      <c r="M87" s="606">
        <v>0</v>
      </c>
      <c r="N87" s="606">
        <v>0</v>
      </c>
      <c r="O87" s="606">
        <v>0</v>
      </c>
      <c r="P87" s="606">
        <v>0</v>
      </c>
      <c r="Q87" s="606">
        <v>0</v>
      </c>
      <c r="R87" s="606">
        <v>0</v>
      </c>
      <c r="S87" s="606">
        <v>0</v>
      </c>
      <c r="T87" s="606">
        <v>0</v>
      </c>
      <c r="U87" s="606">
        <v>0</v>
      </c>
      <c r="V87" s="606">
        <v>0</v>
      </c>
      <c r="W87" s="606">
        <v>0</v>
      </c>
      <c r="X87" s="606">
        <v>0</v>
      </c>
      <c r="Y87" s="606">
        <v>0</v>
      </c>
      <c r="Z87" s="607">
        <v>0.17044999999999999</v>
      </c>
      <c r="AA87" s="619" t="s">
        <v>97</v>
      </c>
      <c r="AB87" s="619" t="s">
        <v>97</v>
      </c>
      <c r="AC87" s="606">
        <v>0</v>
      </c>
      <c r="AD87" s="606">
        <v>0</v>
      </c>
      <c r="AE87" s="619" t="s">
        <v>97</v>
      </c>
      <c r="AF87" s="606">
        <v>0</v>
      </c>
      <c r="AG87" s="606">
        <f t="shared" si="16"/>
        <v>0.17044999999999999</v>
      </c>
      <c r="AH87" s="606" t="str">
        <f t="shared" si="5"/>
        <v>нд</v>
      </c>
      <c r="AI87" s="606" t="str">
        <f t="shared" si="6"/>
        <v>нд</v>
      </c>
      <c r="AJ87" s="606">
        <f t="shared" si="7"/>
        <v>0</v>
      </c>
      <c r="AK87" s="606">
        <f t="shared" si="8"/>
        <v>0</v>
      </c>
      <c r="AL87" s="606" t="str">
        <f t="shared" si="9"/>
        <v>нд</v>
      </c>
      <c r="AM87" s="767"/>
      <c r="AN87" s="762"/>
      <c r="AO87" s="762"/>
      <c r="AP87" s="762"/>
      <c r="AQ87" s="764"/>
      <c r="AR87" s="763"/>
      <c r="AS87" s="765"/>
      <c r="AT87" s="765"/>
      <c r="AU87" s="765"/>
      <c r="AV87" s="765"/>
      <c r="AW87" s="768"/>
      <c r="AX87" s="763"/>
      <c r="AY87" s="763"/>
      <c r="AZ87" s="765"/>
      <c r="BA87" s="765"/>
      <c r="BB87" s="763"/>
      <c r="BC87" s="765"/>
      <c r="BD87" s="765"/>
      <c r="BE87" s="763"/>
      <c r="BF87" s="763"/>
      <c r="BG87" s="765"/>
      <c r="BH87" s="765"/>
      <c r="BI87" s="765"/>
      <c r="BJ87" s="765"/>
      <c r="BK87" s="765"/>
      <c r="BL87" s="763"/>
      <c r="BM87" s="763"/>
      <c r="BN87" s="765"/>
      <c r="BO87" s="765"/>
      <c r="BP87" s="763"/>
      <c r="BQ87" s="762"/>
      <c r="BR87" s="762"/>
      <c r="BS87" s="762"/>
      <c r="BT87" s="764"/>
      <c r="BU87" s="762"/>
      <c r="BV87" s="762"/>
      <c r="BW87" s="762"/>
      <c r="BX87" s="762"/>
      <c r="BY87" s="765"/>
      <c r="BZ87" s="764"/>
      <c r="CA87" s="764"/>
      <c r="CB87" s="762"/>
      <c r="CC87" s="762"/>
      <c r="CD87" s="764"/>
      <c r="CE87" s="762"/>
      <c r="CF87" s="762"/>
      <c r="CG87" s="764"/>
      <c r="CH87" s="764"/>
      <c r="CI87" s="762"/>
      <c r="CJ87" s="762"/>
      <c r="CK87" s="764"/>
      <c r="CL87" s="329"/>
      <c r="CM87" s="769"/>
      <c r="CN87" s="274"/>
      <c r="CO87" s="274"/>
      <c r="CP87" s="274"/>
      <c r="CQ87" s="274"/>
      <c r="CR87" s="274"/>
      <c r="CS87" s="274"/>
      <c r="CT87" s="274"/>
      <c r="CU87" s="274"/>
      <c r="CV87" s="274"/>
      <c r="CW87" s="274"/>
      <c r="CX87" s="274"/>
      <c r="CY87" s="274"/>
      <c r="CZ87" s="274"/>
      <c r="DA87" s="274"/>
      <c r="DB87" s="274"/>
      <c r="DC87" s="274"/>
      <c r="DD87" s="274"/>
      <c r="DE87" s="274"/>
      <c r="DF87" s="274"/>
      <c r="DG87" s="274"/>
      <c r="DH87" s="274"/>
      <c r="DI87" s="274"/>
      <c r="DJ87" s="274"/>
      <c r="DK87" s="274"/>
      <c r="DL87" s="274"/>
      <c r="DM87" s="274"/>
      <c r="DN87" s="274"/>
      <c r="DO87" s="274"/>
      <c r="DP87" s="274"/>
      <c r="DQ87" s="274"/>
      <c r="DR87" s="274"/>
      <c r="DS87" s="274"/>
      <c r="DT87" s="274"/>
      <c r="DU87" s="274"/>
      <c r="DV87" s="274"/>
      <c r="DW87" s="274"/>
      <c r="DX87" s="274"/>
      <c r="DY87" s="274"/>
      <c r="DZ87" s="274"/>
      <c r="EA87" s="274"/>
      <c r="EB87" s="274"/>
      <c r="EC87" s="274"/>
      <c r="ED87" s="274"/>
      <c r="EE87" s="274"/>
      <c r="EF87" s="274"/>
      <c r="EG87" s="274"/>
      <c r="EH87" s="274"/>
      <c r="EI87" s="274"/>
      <c r="EJ87" s="274"/>
      <c r="EK87" s="274"/>
      <c r="EL87" s="274"/>
      <c r="EM87" s="274"/>
      <c r="EN87" s="274"/>
      <c r="EO87" s="274"/>
      <c r="EP87" s="274"/>
      <c r="EQ87" s="274"/>
      <c r="ER87" s="274"/>
      <c r="ES87" s="274"/>
      <c r="ET87" s="274"/>
      <c r="EU87" s="274"/>
      <c r="EV87" s="274"/>
      <c r="EW87" s="274"/>
      <c r="EX87" s="274"/>
      <c r="EY87" s="274"/>
      <c r="EZ87" s="274"/>
      <c r="FA87" s="274"/>
      <c r="FB87" s="274"/>
      <c r="FC87" s="274"/>
      <c r="FD87" s="274"/>
      <c r="FE87" s="274"/>
      <c r="FF87" s="274"/>
      <c r="FG87" s="274"/>
      <c r="FH87" s="274"/>
      <c r="FI87" s="274"/>
      <c r="FJ87" s="274"/>
      <c r="FK87" s="274"/>
      <c r="FL87" s="274"/>
      <c r="FM87" s="274"/>
      <c r="FN87" s="274"/>
      <c r="FO87" s="274"/>
      <c r="FP87" s="274"/>
      <c r="FQ87" s="274"/>
      <c r="FR87" s="274"/>
      <c r="FS87" s="274"/>
      <c r="FT87" s="274"/>
      <c r="FU87" s="274"/>
      <c r="FV87" s="274"/>
      <c r="FW87" s="274"/>
      <c r="FX87" s="274"/>
      <c r="FY87" s="274"/>
      <c r="FZ87" s="274"/>
      <c r="GA87" s="274"/>
      <c r="GB87" s="274"/>
      <c r="GC87" s="274"/>
      <c r="GD87" s="274"/>
      <c r="GE87" s="274"/>
      <c r="GF87" s="274"/>
      <c r="GG87" s="274"/>
      <c r="GH87" s="274"/>
      <c r="GI87" s="274"/>
      <c r="GJ87" s="274"/>
      <c r="GK87" s="274"/>
      <c r="GL87" s="274"/>
      <c r="GM87" s="274"/>
      <c r="GN87" s="274"/>
      <c r="GO87" s="274"/>
      <c r="GP87" s="274"/>
      <c r="GQ87" s="274"/>
      <c r="GR87" s="274"/>
      <c r="GS87" s="274"/>
      <c r="GT87" s="274"/>
      <c r="GU87" s="274"/>
      <c r="GV87" s="274"/>
      <c r="GW87" s="274"/>
      <c r="GX87" s="274"/>
      <c r="GY87" s="274"/>
      <c r="GZ87" s="274"/>
      <c r="HA87" s="274"/>
      <c r="HB87" s="274"/>
      <c r="HC87" s="274"/>
      <c r="HD87" s="274"/>
      <c r="HE87" s="274"/>
      <c r="HF87" s="274"/>
      <c r="HG87" s="274"/>
      <c r="HH87" s="274"/>
      <c r="HI87" s="274"/>
      <c r="HJ87" s="274"/>
      <c r="HK87" s="274"/>
      <c r="HL87" s="274"/>
      <c r="HM87" s="274"/>
      <c r="HN87" s="274"/>
      <c r="HO87" s="274"/>
      <c r="HP87" s="274"/>
      <c r="HQ87" s="274"/>
      <c r="HR87" s="274"/>
      <c r="HS87" s="274"/>
      <c r="HT87" s="274"/>
      <c r="HU87" s="274"/>
      <c r="HV87" s="274"/>
      <c r="HW87" s="274"/>
      <c r="HX87" s="274"/>
      <c r="HY87" s="274"/>
      <c r="HZ87" s="274"/>
      <c r="IA87" s="274"/>
      <c r="IB87" s="274"/>
      <c r="IC87" s="274"/>
      <c r="ID87" s="274"/>
      <c r="IE87" s="274"/>
      <c r="IF87" s="274"/>
      <c r="IG87" s="274"/>
      <c r="IH87" s="274"/>
      <c r="II87" s="274"/>
      <c r="IJ87" s="274"/>
      <c r="IK87" s="274"/>
      <c r="IL87" s="274"/>
      <c r="IM87" s="274"/>
      <c r="IN87" s="274"/>
      <c r="IO87" s="274"/>
      <c r="IP87" s="274"/>
      <c r="IQ87" s="274"/>
      <c r="IR87" s="274"/>
      <c r="IS87" s="274"/>
      <c r="IT87" s="274"/>
      <c r="IU87" s="274"/>
      <c r="IV87" s="274"/>
    </row>
    <row r="88" spans="1:256" s="600" customFormat="1" ht="29.25" customHeight="1">
      <c r="A88" s="658" t="s">
        <v>815</v>
      </c>
      <c r="B88" s="616" t="s">
        <v>875</v>
      </c>
      <c r="C88" s="217" t="s">
        <v>1011</v>
      </c>
      <c r="D88" s="606">
        <v>0</v>
      </c>
      <c r="E88" s="606">
        <v>0</v>
      </c>
      <c r="F88" s="606">
        <v>0</v>
      </c>
      <c r="G88" s="606">
        <v>0</v>
      </c>
      <c r="H88" s="606">
        <v>0</v>
      </c>
      <c r="I88" s="606">
        <v>0</v>
      </c>
      <c r="J88" s="606">
        <v>0</v>
      </c>
      <c r="K88" s="606">
        <v>0</v>
      </c>
      <c r="L88" s="606">
        <v>0</v>
      </c>
      <c r="M88" s="606">
        <v>0</v>
      </c>
      <c r="N88" s="606">
        <v>0</v>
      </c>
      <c r="O88" s="606">
        <v>0</v>
      </c>
      <c r="P88" s="606">
        <v>0</v>
      </c>
      <c r="Q88" s="606">
        <v>0</v>
      </c>
      <c r="R88" s="606">
        <v>0</v>
      </c>
      <c r="S88" s="606">
        <v>0</v>
      </c>
      <c r="T88" s="606">
        <v>0</v>
      </c>
      <c r="U88" s="606">
        <v>0</v>
      </c>
      <c r="V88" s="606">
        <v>0</v>
      </c>
      <c r="W88" s="606">
        <v>0</v>
      </c>
      <c r="X88" s="606">
        <v>0</v>
      </c>
      <c r="Y88" s="606">
        <v>0</v>
      </c>
      <c r="Z88" s="607">
        <v>0</v>
      </c>
      <c r="AA88" s="619" t="s">
        <v>97</v>
      </c>
      <c r="AB88" s="619" t="s">
        <v>97</v>
      </c>
      <c r="AC88" s="606">
        <v>0</v>
      </c>
      <c r="AD88" s="606">
        <v>0</v>
      </c>
      <c r="AE88" s="619" t="s">
        <v>97</v>
      </c>
      <c r="AF88" s="606">
        <v>0</v>
      </c>
      <c r="AG88" s="606">
        <f t="shared" si="16"/>
        <v>0</v>
      </c>
      <c r="AH88" s="606" t="str">
        <f t="shared" si="5"/>
        <v>нд</v>
      </c>
      <c r="AI88" s="606" t="str">
        <f t="shared" si="6"/>
        <v>нд</v>
      </c>
      <c r="AJ88" s="606">
        <f t="shared" si="7"/>
        <v>0</v>
      </c>
      <c r="AK88" s="606">
        <f t="shared" si="8"/>
        <v>0</v>
      </c>
      <c r="AL88" s="606" t="str">
        <f t="shared" si="9"/>
        <v>нд</v>
      </c>
      <c r="AM88" s="767"/>
      <c r="AN88" s="762"/>
      <c r="AO88" s="762"/>
      <c r="AP88" s="762"/>
      <c r="AQ88" s="764"/>
      <c r="AR88" s="763"/>
      <c r="AS88" s="765"/>
      <c r="AT88" s="765"/>
      <c r="AU88" s="765"/>
      <c r="AV88" s="765"/>
      <c r="AW88" s="768"/>
      <c r="AX88" s="763"/>
      <c r="AY88" s="763"/>
      <c r="AZ88" s="765"/>
      <c r="BA88" s="765"/>
      <c r="BB88" s="763"/>
      <c r="BC88" s="765"/>
      <c r="BD88" s="765"/>
      <c r="BE88" s="763"/>
      <c r="BF88" s="763"/>
      <c r="BG88" s="765"/>
      <c r="BH88" s="765"/>
      <c r="BI88" s="765"/>
      <c r="BJ88" s="765"/>
      <c r="BK88" s="765"/>
      <c r="BL88" s="763"/>
      <c r="BM88" s="763"/>
      <c r="BN88" s="765"/>
      <c r="BO88" s="765"/>
      <c r="BP88" s="763"/>
      <c r="BQ88" s="762"/>
      <c r="BR88" s="762"/>
      <c r="BS88" s="762"/>
      <c r="BT88" s="764"/>
      <c r="BU88" s="762"/>
      <c r="BV88" s="762"/>
      <c r="BW88" s="762"/>
      <c r="BX88" s="762"/>
      <c r="BY88" s="765"/>
      <c r="BZ88" s="764"/>
      <c r="CA88" s="764"/>
      <c r="CB88" s="762"/>
      <c r="CC88" s="762"/>
      <c r="CD88" s="764"/>
      <c r="CE88" s="762"/>
      <c r="CF88" s="762"/>
      <c r="CG88" s="764"/>
      <c r="CH88" s="764"/>
      <c r="CI88" s="762"/>
      <c r="CJ88" s="762"/>
      <c r="CK88" s="764"/>
      <c r="CL88" s="329"/>
      <c r="CM88" s="769"/>
      <c r="CN88" s="274"/>
      <c r="CO88" s="274"/>
      <c r="CP88" s="274"/>
      <c r="CQ88" s="274"/>
      <c r="CR88" s="274"/>
      <c r="CS88" s="274"/>
      <c r="CT88" s="274"/>
      <c r="CU88" s="274"/>
      <c r="CV88" s="274"/>
      <c r="CW88" s="274"/>
      <c r="CX88" s="274"/>
      <c r="CY88" s="274"/>
      <c r="CZ88" s="274"/>
      <c r="DA88" s="274"/>
      <c r="DB88" s="274"/>
      <c r="DC88" s="274"/>
      <c r="DD88" s="274"/>
      <c r="DE88" s="274"/>
      <c r="DF88" s="274"/>
      <c r="DG88" s="274"/>
      <c r="DH88" s="274"/>
      <c r="DI88" s="274"/>
      <c r="DJ88" s="274"/>
      <c r="DK88" s="274"/>
      <c r="DL88" s="274"/>
      <c r="DM88" s="274"/>
      <c r="DN88" s="274"/>
      <c r="DO88" s="274"/>
      <c r="DP88" s="274"/>
      <c r="DQ88" s="274"/>
      <c r="DR88" s="274"/>
      <c r="DS88" s="274"/>
      <c r="DT88" s="274"/>
      <c r="DU88" s="274"/>
      <c r="DV88" s="274"/>
      <c r="DW88" s="274"/>
      <c r="DX88" s="274"/>
      <c r="DY88" s="274"/>
      <c r="DZ88" s="274"/>
      <c r="EA88" s="274"/>
      <c r="EB88" s="274"/>
      <c r="EC88" s="274"/>
      <c r="ED88" s="274"/>
      <c r="EE88" s="274"/>
      <c r="EF88" s="274"/>
      <c r="EG88" s="274"/>
      <c r="EH88" s="274"/>
      <c r="EI88" s="274"/>
      <c r="EJ88" s="274"/>
      <c r="EK88" s="274"/>
      <c r="EL88" s="274"/>
      <c r="EM88" s="274"/>
      <c r="EN88" s="274"/>
      <c r="EO88" s="274"/>
      <c r="EP88" s="274"/>
      <c r="EQ88" s="274"/>
      <c r="ER88" s="274"/>
      <c r="ES88" s="274"/>
      <c r="ET88" s="274"/>
      <c r="EU88" s="274"/>
      <c r="EV88" s="274"/>
      <c r="EW88" s="274"/>
      <c r="EX88" s="274"/>
      <c r="EY88" s="274"/>
      <c r="EZ88" s="274"/>
      <c r="FA88" s="274"/>
      <c r="FB88" s="274"/>
      <c r="FC88" s="274"/>
      <c r="FD88" s="274"/>
      <c r="FE88" s="274"/>
      <c r="FF88" s="274"/>
      <c r="FG88" s="274"/>
      <c r="FH88" s="274"/>
      <c r="FI88" s="274"/>
      <c r="FJ88" s="274"/>
      <c r="FK88" s="274"/>
      <c r="FL88" s="274"/>
      <c r="FM88" s="274"/>
      <c r="FN88" s="274"/>
      <c r="FO88" s="274"/>
      <c r="FP88" s="274"/>
      <c r="FQ88" s="274"/>
      <c r="FR88" s="274"/>
      <c r="FS88" s="274"/>
      <c r="FT88" s="274"/>
      <c r="FU88" s="274"/>
      <c r="FV88" s="274"/>
      <c r="FW88" s="274"/>
      <c r="FX88" s="274"/>
      <c r="FY88" s="274"/>
      <c r="FZ88" s="274"/>
      <c r="GA88" s="274"/>
      <c r="GB88" s="274"/>
      <c r="GC88" s="274"/>
      <c r="GD88" s="274"/>
      <c r="GE88" s="274"/>
      <c r="GF88" s="274"/>
      <c r="GG88" s="274"/>
      <c r="GH88" s="274"/>
      <c r="GI88" s="274"/>
      <c r="GJ88" s="274"/>
      <c r="GK88" s="274"/>
      <c r="GL88" s="274"/>
      <c r="GM88" s="274"/>
      <c r="GN88" s="274"/>
      <c r="GO88" s="274"/>
      <c r="GP88" s="274"/>
      <c r="GQ88" s="274"/>
      <c r="GR88" s="274"/>
      <c r="GS88" s="274"/>
      <c r="GT88" s="274"/>
      <c r="GU88" s="274"/>
      <c r="GV88" s="274"/>
      <c r="GW88" s="274"/>
      <c r="GX88" s="274"/>
      <c r="GY88" s="274"/>
      <c r="GZ88" s="274"/>
      <c r="HA88" s="274"/>
      <c r="HB88" s="274"/>
      <c r="HC88" s="274"/>
      <c r="HD88" s="274"/>
      <c r="HE88" s="274"/>
      <c r="HF88" s="274"/>
      <c r="HG88" s="274"/>
      <c r="HH88" s="274"/>
      <c r="HI88" s="274"/>
      <c r="HJ88" s="274"/>
      <c r="HK88" s="274"/>
      <c r="HL88" s="274"/>
      <c r="HM88" s="274"/>
      <c r="HN88" s="274"/>
      <c r="HO88" s="274"/>
      <c r="HP88" s="274"/>
      <c r="HQ88" s="274"/>
      <c r="HR88" s="274"/>
      <c r="HS88" s="274"/>
      <c r="HT88" s="274"/>
      <c r="HU88" s="274"/>
      <c r="HV88" s="274"/>
      <c r="HW88" s="274"/>
      <c r="HX88" s="274"/>
      <c r="HY88" s="274"/>
      <c r="HZ88" s="274"/>
      <c r="IA88" s="274"/>
      <c r="IB88" s="274"/>
      <c r="IC88" s="274"/>
      <c r="ID88" s="274"/>
      <c r="IE88" s="274"/>
      <c r="IF88" s="274"/>
      <c r="IG88" s="274"/>
      <c r="IH88" s="274"/>
      <c r="II88" s="274"/>
      <c r="IJ88" s="274"/>
      <c r="IK88" s="274"/>
      <c r="IL88" s="274"/>
      <c r="IM88" s="274"/>
      <c r="IN88" s="274"/>
      <c r="IO88" s="274"/>
      <c r="IP88" s="274"/>
      <c r="IQ88" s="274"/>
      <c r="IR88" s="274"/>
      <c r="IS88" s="274"/>
      <c r="IT88" s="274"/>
      <c r="IU88" s="274"/>
      <c r="IV88" s="274"/>
    </row>
    <row r="89" spans="1:256" s="600" customFormat="1" ht="29.25" customHeight="1">
      <c r="A89" s="658" t="s">
        <v>816</v>
      </c>
      <c r="B89" s="616" t="s">
        <v>875</v>
      </c>
      <c r="C89" s="217" t="s">
        <v>1012</v>
      </c>
      <c r="D89" s="606">
        <v>0</v>
      </c>
      <c r="E89" s="606">
        <v>0</v>
      </c>
      <c r="F89" s="606">
        <v>0</v>
      </c>
      <c r="G89" s="606">
        <v>0</v>
      </c>
      <c r="H89" s="606">
        <v>0</v>
      </c>
      <c r="I89" s="606">
        <v>0</v>
      </c>
      <c r="J89" s="606">
        <v>0</v>
      </c>
      <c r="K89" s="606">
        <v>0</v>
      </c>
      <c r="L89" s="606">
        <v>0</v>
      </c>
      <c r="M89" s="606">
        <v>0</v>
      </c>
      <c r="N89" s="606">
        <v>0</v>
      </c>
      <c r="O89" s="606">
        <v>0</v>
      </c>
      <c r="P89" s="606">
        <v>0</v>
      </c>
      <c r="Q89" s="606">
        <v>0</v>
      </c>
      <c r="R89" s="606">
        <v>0</v>
      </c>
      <c r="S89" s="606">
        <v>0</v>
      </c>
      <c r="T89" s="606">
        <v>0</v>
      </c>
      <c r="U89" s="606">
        <v>0</v>
      </c>
      <c r="V89" s="606">
        <v>0</v>
      </c>
      <c r="W89" s="606">
        <v>0</v>
      </c>
      <c r="X89" s="606">
        <v>0</v>
      </c>
      <c r="Y89" s="606">
        <v>0</v>
      </c>
      <c r="Z89" s="607">
        <v>0</v>
      </c>
      <c r="AA89" s="619" t="s">
        <v>97</v>
      </c>
      <c r="AB89" s="619" t="s">
        <v>97</v>
      </c>
      <c r="AC89" s="606">
        <v>0</v>
      </c>
      <c r="AD89" s="606">
        <v>0</v>
      </c>
      <c r="AE89" s="619" t="s">
        <v>97</v>
      </c>
      <c r="AF89" s="606">
        <v>0</v>
      </c>
      <c r="AG89" s="606">
        <f t="shared" si="16"/>
        <v>0</v>
      </c>
      <c r="AH89" s="606" t="str">
        <f t="shared" si="5"/>
        <v>нд</v>
      </c>
      <c r="AI89" s="606" t="str">
        <f t="shared" si="6"/>
        <v>нд</v>
      </c>
      <c r="AJ89" s="606">
        <f t="shared" si="7"/>
        <v>0</v>
      </c>
      <c r="AK89" s="606">
        <f t="shared" si="8"/>
        <v>0</v>
      </c>
      <c r="AL89" s="606" t="str">
        <f t="shared" si="9"/>
        <v>нд</v>
      </c>
      <c r="AM89" s="767"/>
      <c r="AN89" s="762"/>
      <c r="AO89" s="762"/>
      <c r="AP89" s="762"/>
      <c r="AQ89" s="764"/>
      <c r="AR89" s="763"/>
      <c r="AS89" s="765"/>
      <c r="AT89" s="765"/>
      <c r="AU89" s="765"/>
      <c r="AV89" s="765"/>
      <c r="AW89" s="768"/>
      <c r="AX89" s="763"/>
      <c r="AY89" s="763"/>
      <c r="AZ89" s="765"/>
      <c r="BA89" s="765"/>
      <c r="BB89" s="763"/>
      <c r="BC89" s="765"/>
      <c r="BD89" s="765"/>
      <c r="BE89" s="763"/>
      <c r="BF89" s="763"/>
      <c r="BG89" s="765"/>
      <c r="BH89" s="765"/>
      <c r="BI89" s="765"/>
      <c r="BJ89" s="765"/>
      <c r="BK89" s="765"/>
      <c r="BL89" s="763"/>
      <c r="BM89" s="763"/>
      <c r="BN89" s="765"/>
      <c r="BO89" s="765"/>
      <c r="BP89" s="763"/>
      <c r="BQ89" s="762"/>
      <c r="BR89" s="762"/>
      <c r="BS89" s="762"/>
      <c r="BT89" s="764"/>
      <c r="BU89" s="762"/>
      <c r="BV89" s="762"/>
      <c r="BW89" s="762"/>
      <c r="BX89" s="762"/>
      <c r="BY89" s="765"/>
      <c r="BZ89" s="764"/>
      <c r="CA89" s="764"/>
      <c r="CB89" s="762"/>
      <c r="CC89" s="762"/>
      <c r="CD89" s="764"/>
      <c r="CE89" s="762"/>
      <c r="CF89" s="762"/>
      <c r="CG89" s="764"/>
      <c r="CH89" s="764"/>
      <c r="CI89" s="762"/>
      <c r="CJ89" s="762"/>
      <c r="CK89" s="764"/>
      <c r="CL89" s="329"/>
      <c r="CM89" s="769"/>
      <c r="CN89" s="274"/>
      <c r="CO89" s="274"/>
      <c r="CP89" s="274"/>
      <c r="CQ89" s="274"/>
      <c r="CR89" s="274"/>
      <c r="CS89" s="274"/>
      <c r="CT89" s="274"/>
      <c r="CU89" s="274"/>
      <c r="CV89" s="274"/>
      <c r="CW89" s="274"/>
      <c r="CX89" s="274"/>
      <c r="CY89" s="274"/>
      <c r="CZ89" s="274"/>
      <c r="DA89" s="274"/>
      <c r="DB89" s="274"/>
      <c r="DC89" s="274"/>
      <c r="DD89" s="274"/>
      <c r="DE89" s="274"/>
      <c r="DF89" s="274"/>
      <c r="DG89" s="274"/>
      <c r="DH89" s="274"/>
      <c r="DI89" s="274"/>
      <c r="DJ89" s="274"/>
      <c r="DK89" s="274"/>
      <c r="DL89" s="274"/>
      <c r="DM89" s="274"/>
      <c r="DN89" s="274"/>
      <c r="DO89" s="274"/>
      <c r="DP89" s="274"/>
      <c r="DQ89" s="274"/>
      <c r="DR89" s="274"/>
      <c r="DS89" s="274"/>
      <c r="DT89" s="274"/>
      <c r="DU89" s="274"/>
      <c r="DV89" s="274"/>
      <c r="DW89" s="274"/>
      <c r="DX89" s="274"/>
      <c r="DY89" s="274"/>
      <c r="DZ89" s="274"/>
      <c r="EA89" s="274"/>
      <c r="EB89" s="274"/>
      <c r="EC89" s="274"/>
      <c r="ED89" s="274"/>
      <c r="EE89" s="274"/>
      <c r="EF89" s="274"/>
      <c r="EG89" s="274"/>
      <c r="EH89" s="274"/>
      <c r="EI89" s="274"/>
      <c r="EJ89" s="274"/>
      <c r="EK89" s="274"/>
      <c r="EL89" s="274"/>
      <c r="EM89" s="274"/>
      <c r="EN89" s="274"/>
      <c r="EO89" s="274"/>
      <c r="EP89" s="274"/>
      <c r="EQ89" s="274"/>
      <c r="ER89" s="274"/>
      <c r="ES89" s="274"/>
      <c r="ET89" s="274"/>
      <c r="EU89" s="274"/>
      <c r="EV89" s="274"/>
      <c r="EW89" s="274"/>
      <c r="EX89" s="274"/>
      <c r="EY89" s="274"/>
      <c r="EZ89" s="274"/>
      <c r="FA89" s="274"/>
      <c r="FB89" s="274"/>
      <c r="FC89" s="274"/>
      <c r="FD89" s="274"/>
      <c r="FE89" s="274"/>
      <c r="FF89" s="274"/>
      <c r="FG89" s="274"/>
      <c r="FH89" s="274"/>
      <c r="FI89" s="274"/>
      <c r="FJ89" s="274"/>
      <c r="FK89" s="274"/>
      <c r="FL89" s="274"/>
      <c r="FM89" s="274"/>
      <c r="FN89" s="274"/>
      <c r="FO89" s="274"/>
      <c r="FP89" s="274"/>
      <c r="FQ89" s="274"/>
      <c r="FR89" s="274"/>
      <c r="FS89" s="274"/>
      <c r="FT89" s="274"/>
      <c r="FU89" s="274"/>
      <c r="FV89" s="274"/>
      <c r="FW89" s="274"/>
      <c r="FX89" s="274"/>
      <c r="FY89" s="274"/>
      <c r="FZ89" s="274"/>
      <c r="GA89" s="274"/>
      <c r="GB89" s="274"/>
      <c r="GC89" s="274"/>
      <c r="GD89" s="274"/>
      <c r="GE89" s="274"/>
      <c r="GF89" s="274"/>
      <c r="GG89" s="274"/>
      <c r="GH89" s="274"/>
      <c r="GI89" s="274"/>
      <c r="GJ89" s="274"/>
      <c r="GK89" s="274"/>
      <c r="GL89" s="274"/>
      <c r="GM89" s="274"/>
      <c r="GN89" s="274"/>
      <c r="GO89" s="274"/>
      <c r="GP89" s="274"/>
      <c r="GQ89" s="274"/>
      <c r="GR89" s="274"/>
      <c r="GS89" s="274"/>
      <c r="GT89" s="274"/>
      <c r="GU89" s="274"/>
      <c r="GV89" s="274"/>
      <c r="GW89" s="274"/>
      <c r="GX89" s="274"/>
      <c r="GY89" s="274"/>
      <c r="GZ89" s="274"/>
      <c r="HA89" s="274"/>
      <c r="HB89" s="274"/>
      <c r="HC89" s="274"/>
      <c r="HD89" s="274"/>
      <c r="HE89" s="274"/>
      <c r="HF89" s="274"/>
      <c r="HG89" s="274"/>
      <c r="HH89" s="274"/>
      <c r="HI89" s="274"/>
      <c r="HJ89" s="274"/>
      <c r="HK89" s="274"/>
      <c r="HL89" s="274"/>
      <c r="HM89" s="274"/>
      <c r="HN89" s="274"/>
      <c r="HO89" s="274"/>
      <c r="HP89" s="274"/>
      <c r="HQ89" s="274"/>
      <c r="HR89" s="274"/>
      <c r="HS89" s="274"/>
      <c r="HT89" s="274"/>
      <c r="HU89" s="274"/>
      <c r="HV89" s="274"/>
      <c r="HW89" s="274"/>
      <c r="HX89" s="274"/>
      <c r="HY89" s="274"/>
      <c r="HZ89" s="274"/>
      <c r="IA89" s="274"/>
      <c r="IB89" s="274"/>
      <c r="IC89" s="274"/>
      <c r="ID89" s="274"/>
      <c r="IE89" s="274"/>
      <c r="IF89" s="274"/>
      <c r="IG89" s="274"/>
      <c r="IH89" s="274"/>
      <c r="II89" s="274"/>
      <c r="IJ89" s="274"/>
      <c r="IK89" s="274"/>
      <c r="IL89" s="274"/>
      <c r="IM89" s="274"/>
      <c r="IN89" s="274"/>
      <c r="IO89" s="274"/>
      <c r="IP89" s="274"/>
      <c r="IQ89" s="274"/>
      <c r="IR89" s="274"/>
      <c r="IS89" s="274"/>
      <c r="IT89" s="274"/>
      <c r="IU89" s="274"/>
      <c r="IV89" s="274"/>
    </row>
    <row r="90" spans="1:256" s="600" customFormat="1" ht="29.25" customHeight="1">
      <c r="A90" s="658" t="s">
        <v>894</v>
      </c>
      <c r="B90" s="616" t="s">
        <v>876</v>
      </c>
      <c r="C90" s="217" t="s">
        <v>1020</v>
      </c>
      <c r="D90" s="606">
        <v>0</v>
      </c>
      <c r="E90" s="606">
        <v>0</v>
      </c>
      <c r="F90" s="619" t="s">
        <v>97</v>
      </c>
      <c r="G90" s="619" t="s">
        <v>97</v>
      </c>
      <c r="H90" s="606">
        <v>0</v>
      </c>
      <c r="I90" s="606">
        <v>0</v>
      </c>
      <c r="J90" s="619" t="s">
        <v>97</v>
      </c>
      <c r="K90" s="606">
        <v>0</v>
      </c>
      <c r="L90" s="606">
        <v>0</v>
      </c>
      <c r="M90" s="619" t="s">
        <v>97</v>
      </c>
      <c r="N90" s="619" t="s">
        <v>97</v>
      </c>
      <c r="O90" s="606">
        <v>0</v>
      </c>
      <c r="P90" s="606">
        <v>0</v>
      </c>
      <c r="Q90" s="619" t="s">
        <v>97</v>
      </c>
      <c r="R90" s="606">
        <v>0</v>
      </c>
      <c r="S90" s="606">
        <v>0</v>
      </c>
      <c r="T90" s="619" t="s">
        <v>97</v>
      </c>
      <c r="U90" s="619" t="s">
        <v>97</v>
      </c>
      <c r="V90" s="606">
        <v>0</v>
      </c>
      <c r="W90" s="606">
        <v>0</v>
      </c>
      <c r="X90" s="614" t="s">
        <v>97</v>
      </c>
      <c r="Y90" s="606">
        <v>0</v>
      </c>
      <c r="Z90" s="607">
        <v>0</v>
      </c>
      <c r="AA90" s="619" t="s">
        <v>97</v>
      </c>
      <c r="AB90" s="619" t="s">
        <v>97</v>
      </c>
      <c r="AC90" s="606">
        <v>0</v>
      </c>
      <c r="AD90" s="606">
        <v>0</v>
      </c>
      <c r="AE90" s="619" t="s">
        <v>97</v>
      </c>
      <c r="AF90" s="606">
        <v>0</v>
      </c>
      <c r="AG90" s="606">
        <f t="shared" si="16"/>
        <v>0</v>
      </c>
      <c r="AH90" s="606" t="str">
        <f t="shared" si="5"/>
        <v>нд</v>
      </c>
      <c r="AI90" s="606" t="str">
        <f t="shared" si="6"/>
        <v>нд</v>
      </c>
      <c r="AJ90" s="606">
        <f t="shared" si="7"/>
        <v>0</v>
      </c>
      <c r="AK90" s="606">
        <f t="shared" si="8"/>
        <v>0</v>
      </c>
      <c r="AL90" s="606" t="str">
        <f t="shared" si="9"/>
        <v>нд</v>
      </c>
      <c r="AM90" s="754"/>
      <c r="AN90" s="754"/>
      <c r="AO90" s="754"/>
      <c r="AP90" s="754"/>
      <c r="AQ90" s="754"/>
      <c r="AR90" s="754"/>
      <c r="AS90" s="754"/>
      <c r="AT90" s="754"/>
      <c r="AU90" s="754"/>
      <c r="AV90" s="754"/>
      <c r="AW90" s="754"/>
      <c r="AX90" s="754"/>
      <c r="AY90" s="754"/>
      <c r="AZ90" s="754"/>
      <c r="BA90" s="754"/>
      <c r="BB90" s="754"/>
      <c r="BC90" s="754"/>
      <c r="BD90" s="754"/>
      <c r="BE90" s="754"/>
      <c r="BF90" s="754"/>
      <c r="BG90" s="754"/>
      <c r="BH90" s="754"/>
      <c r="BI90" s="754"/>
      <c r="BJ90" s="754"/>
      <c r="BK90" s="754"/>
      <c r="BL90" s="754"/>
      <c r="BM90" s="754"/>
      <c r="BN90" s="754"/>
      <c r="BO90" s="754"/>
      <c r="BP90" s="754"/>
      <c r="BQ90" s="754"/>
      <c r="BR90" s="754"/>
      <c r="BS90" s="754"/>
      <c r="BT90" s="754"/>
      <c r="BU90" s="754"/>
      <c r="BV90" s="754"/>
      <c r="BW90" s="754"/>
      <c r="BX90" s="754"/>
      <c r="BY90" s="754"/>
      <c r="BZ90" s="754"/>
      <c r="CA90" s="754"/>
      <c r="CB90" s="754"/>
      <c r="CC90" s="754"/>
      <c r="CD90" s="754"/>
      <c r="CE90" s="754"/>
      <c r="CF90" s="754"/>
      <c r="CG90" s="754"/>
      <c r="CH90" s="754"/>
      <c r="CI90" s="754"/>
      <c r="CJ90" s="754"/>
      <c r="CK90" s="754"/>
      <c r="CL90" s="754"/>
      <c r="CM90" s="754"/>
    </row>
    <row r="91" spans="1:256" s="756" customFormat="1" ht="20.25" customHeight="1">
      <c r="A91" s="658" t="s">
        <v>895</v>
      </c>
      <c r="B91" s="616" t="s">
        <v>876</v>
      </c>
      <c r="C91" s="217" t="s">
        <v>1021</v>
      </c>
      <c r="D91" s="758">
        <f>D92+D93</f>
        <v>0</v>
      </c>
      <c r="E91" s="758">
        <v>0</v>
      </c>
      <c r="F91" s="770" t="s">
        <v>97</v>
      </c>
      <c r="G91" s="770" t="s">
        <v>97</v>
      </c>
      <c r="H91" s="758">
        <v>0</v>
      </c>
      <c r="I91" s="758">
        <v>0</v>
      </c>
      <c r="J91" s="770" t="s">
        <v>97</v>
      </c>
      <c r="K91" s="758">
        <f>K92+K93</f>
        <v>0</v>
      </c>
      <c r="L91" s="758">
        <f>L92+L93</f>
        <v>0</v>
      </c>
      <c r="M91" s="770" t="s">
        <v>97</v>
      </c>
      <c r="N91" s="770" t="s">
        <v>97</v>
      </c>
      <c r="O91" s="758">
        <f>O92+O93</f>
        <v>0</v>
      </c>
      <c r="P91" s="758">
        <f>P92+P93</f>
        <v>0</v>
      </c>
      <c r="Q91" s="770" t="s">
        <v>97</v>
      </c>
      <c r="R91" s="758">
        <f t="shared" ref="R91:X91" si="17">R92+R93</f>
        <v>0</v>
      </c>
      <c r="S91" s="758">
        <f t="shared" si="17"/>
        <v>0</v>
      </c>
      <c r="T91" s="758">
        <f t="shared" si="17"/>
        <v>0</v>
      </c>
      <c r="U91" s="758">
        <f t="shared" si="17"/>
        <v>0</v>
      </c>
      <c r="V91" s="758">
        <f t="shared" si="17"/>
        <v>0</v>
      </c>
      <c r="W91" s="758">
        <f t="shared" si="17"/>
        <v>0</v>
      </c>
      <c r="X91" s="758">
        <f t="shared" si="17"/>
        <v>0</v>
      </c>
      <c r="Y91" s="758">
        <v>0</v>
      </c>
      <c r="Z91" s="607">
        <v>0</v>
      </c>
      <c r="AA91" s="619" t="s">
        <v>97</v>
      </c>
      <c r="AB91" s="619" t="s">
        <v>97</v>
      </c>
      <c r="AC91" s="606">
        <v>0</v>
      </c>
      <c r="AD91" s="606">
        <v>0</v>
      </c>
      <c r="AE91" s="619" t="s">
        <v>97</v>
      </c>
      <c r="AF91" s="606">
        <v>0</v>
      </c>
      <c r="AG91" s="606">
        <f t="shared" si="16"/>
        <v>0</v>
      </c>
      <c r="AH91" s="606" t="str">
        <f t="shared" si="5"/>
        <v>нд</v>
      </c>
      <c r="AI91" s="606" t="str">
        <f t="shared" si="6"/>
        <v>нд</v>
      </c>
      <c r="AJ91" s="606">
        <f t="shared" si="7"/>
        <v>0</v>
      </c>
      <c r="AK91" s="606">
        <f t="shared" si="8"/>
        <v>0</v>
      </c>
      <c r="AL91" s="606" t="str">
        <f t="shared" si="9"/>
        <v>нд</v>
      </c>
      <c r="AM91" s="754"/>
      <c r="AN91" s="754"/>
      <c r="AO91" s="754"/>
      <c r="AP91" s="754"/>
      <c r="AQ91" s="754"/>
      <c r="AR91" s="754"/>
      <c r="AS91" s="754"/>
      <c r="AT91" s="754"/>
      <c r="AU91" s="754"/>
      <c r="AV91" s="754"/>
      <c r="AW91" s="754"/>
      <c r="AX91" s="754"/>
      <c r="AY91" s="754"/>
      <c r="AZ91" s="754"/>
      <c r="BA91" s="754"/>
      <c r="BB91" s="754"/>
      <c r="BC91" s="754"/>
      <c r="BD91" s="754"/>
      <c r="BE91" s="754"/>
      <c r="BF91" s="754"/>
      <c r="BG91" s="754"/>
      <c r="BH91" s="754"/>
      <c r="BI91" s="754"/>
      <c r="BJ91" s="754"/>
      <c r="BK91" s="754"/>
      <c r="BL91" s="754"/>
      <c r="BM91" s="754"/>
      <c r="BN91" s="754"/>
      <c r="BO91" s="754"/>
      <c r="BP91" s="754"/>
      <c r="BQ91" s="773"/>
      <c r="BR91" s="773"/>
      <c r="BS91" s="773"/>
      <c r="BT91" s="773"/>
      <c r="BU91" s="773"/>
      <c r="BV91" s="773"/>
      <c r="BW91" s="773"/>
      <c r="BX91" s="773"/>
      <c r="BY91" s="773"/>
      <c r="BZ91" s="773"/>
      <c r="CA91" s="773"/>
      <c r="CB91" s="773"/>
      <c r="CC91" s="773"/>
      <c r="CD91" s="773"/>
      <c r="CE91" s="773"/>
      <c r="CF91" s="773"/>
      <c r="CG91" s="773"/>
      <c r="CH91" s="773"/>
      <c r="CI91" s="773"/>
      <c r="CJ91" s="773"/>
      <c r="CK91" s="773"/>
      <c r="CL91" s="773"/>
      <c r="CM91" s="773"/>
    </row>
    <row r="92" spans="1:256" s="276" customFormat="1" ht="20.25" customHeight="1">
      <c r="A92" s="658" t="s">
        <v>896</v>
      </c>
      <c r="B92" s="616" t="s">
        <v>880</v>
      </c>
      <c r="C92" s="217" t="s">
        <v>1022</v>
      </c>
      <c r="D92" s="689">
        <v>0</v>
      </c>
      <c r="E92" s="689">
        <v>0</v>
      </c>
      <c r="F92" s="689">
        <v>0</v>
      </c>
      <c r="G92" s="689">
        <v>0</v>
      </c>
      <c r="H92" s="689" t="s">
        <v>97</v>
      </c>
      <c r="I92" s="689" t="s">
        <v>97</v>
      </c>
      <c r="J92" s="689">
        <v>0</v>
      </c>
      <c r="K92" s="689">
        <v>0</v>
      </c>
      <c r="L92" s="689">
        <v>0</v>
      </c>
      <c r="M92" s="689">
        <v>0</v>
      </c>
      <c r="N92" s="689">
        <v>0</v>
      </c>
      <c r="O92" s="689">
        <v>0</v>
      </c>
      <c r="P92" s="689">
        <v>0</v>
      </c>
      <c r="Q92" s="689">
        <v>0</v>
      </c>
      <c r="R92" s="689">
        <v>0</v>
      </c>
      <c r="S92" s="689">
        <v>0</v>
      </c>
      <c r="T92" s="689">
        <v>0</v>
      </c>
      <c r="U92" s="689">
        <v>0</v>
      </c>
      <c r="V92" s="689">
        <v>0</v>
      </c>
      <c r="W92" s="689">
        <v>0</v>
      </c>
      <c r="X92" s="689">
        <v>0</v>
      </c>
      <c r="Y92" s="689">
        <v>0</v>
      </c>
      <c r="Z92" s="607">
        <v>0</v>
      </c>
      <c r="AA92" s="619" t="s">
        <v>97</v>
      </c>
      <c r="AB92" s="619" t="s">
        <v>97</v>
      </c>
      <c r="AC92" s="606">
        <v>0</v>
      </c>
      <c r="AD92" s="606">
        <v>0</v>
      </c>
      <c r="AE92" s="619" t="s">
        <v>97</v>
      </c>
      <c r="AF92" s="606">
        <v>0</v>
      </c>
      <c r="AG92" s="606">
        <f t="shared" si="16"/>
        <v>0</v>
      </c>
      <c r="AH92" s="606" t="str">
        <f t="shared" si="5"/>
        <v>нд</v>
      </c>
      <c r="AI92" s="606" t="str">
        <f t="shared" si="6"/>
        <v>нд</v>
      </c>
      <c r="AJ92" s="606">
        <f t="shared" si="7"/>
        <v>0</v>
      </c>
      <c r="AK92" s="606">
        <f t="shared" si="8"/>
        <v>0</v>
      </c>
      <c r="AL92" s="606" t="str">
        <f t="shared" si="9"/>
        <v>нд</v>
      </c>
      <c r="AM92" s="762"/>
      <c r="AN92" s="764"/>
      <c r="AO92" s="762"/>
      <c r="AP92" s="762"/>
      <c r="AQ92" s="764"/>
      <c r="AR92" s="763"/>
      <c r="AS92" s="765"/>
      <c r="AT92" s="765"/>
      <c r="AU92" s="765"/>
      <c r="AV92" s="765"/>
      <c r="AW92" s="765"/>
      <c r="AX92" s="763"/>
      <c r="AY92" s="763"/>
      <c r="AZ92" s="765"/>
      <c r="BA92" s="765"/>
      <c r="BB92" s="763"/>
      <c r="BC92" s="765"/>
      <c r="BD92" s="765"/>
      <c r="BE92" s="763"/>
      <c r="BF92" s="763"/>
      <c r="BG92" s="765"/>
      <c r="BH92" s="765"/>
      <c r="BI92" s="765"/>
      <c r="BJ92" s="765"/>
      <c r="BK92" s="765"/>
      <c r="BL92" s="763"/>
      <c r="BM92" s="763"/>
      <c r="BN92" s="765"/>
      <c r="BO92" s="765"/>
      <c r="BP92" s="763"/>
      <c r="BQ92" s="762"/>
      <c r="BR92" s="762"/>
      <c r="BS92" s="762"/>
      <c r="BT92" s="764"/>
      <c r="BU92" s="762"/>
      <c r="BV92" s="762"/>
      <c r="BW92" s="762"/>
      <c r="BX92" s="762"/>
      <c r="BY92" s="765"/>
      <c r="BZ92" s="764"/>
      <c r="CA92" s="764"/>
      <c r="CB92" s="762"/>
      <c r="CC92" s="762"/>
      <c r="CD92" s="764"/>
      <c r="CE92" s="762"/>
      <c r="CF92" s="762"/>
      <c r="CG92" s="764"/>
      <c r="CH92" s="764"/>
      <c r="CI92" s="762"/>
      <c r="CJ92" s="762"/>
      <c r="CK92" s="764"/>
      <c r="CL92" s="377"/>
      <c r="CM92" s="769"/>
      <c r="CN92" s="274"/>
      <c r="CO92" s="274"/>
      <c r="CP92" s="274"/>
      <c r="CQ92" s="274"/>
      <c r="CR92" s="274"/>
      <c r="CS92" s="274"/>
      <c r="CT92" s="274"/>
      <c r="CU92" s="274"/>
    </row>
    <row r="93" spans="1:256" s="276" customFormat="1" ht="22.5" customHeight="1">
      <c r="A93" s="658" t="s">
        <v>897</v>
      </c>
      <c r="B93" s="616" t="s">
        <v>880</v>
      </c>
      <c r="C93" s="217" t="s">
        <v>1023</v>
      </c>
      <c r="D93" s="774">
        <v>0</v>
      </c>
      <c r="E93" s="774">
        <v>0</v>
      </c>
      <c r="F93" s="774">
        <v>0</v>
      </c>
      <c r="G93" s="774">
        <v>0</v>
      </c>
      <c r="H93" s="774" t="s">
        <v>97</v>
      </c>
      <c r="I93" s="774" t="s">
        <v>97</v>
      </c>
      <c r="J93" s="774">
        <v>0</v>
      </c>
      <c r="K93" s="774">
        <v>0</v>
      </c>
      <c r="L93" s="774">
        <v>0</v>
      </c>
      <c r="M93" s="774">
        <v>0</v>
      </c>
      <c r="N93" s="774">
        <v>0</v>
      </c>
      <c r="O93" s="774">
        <v>0</v>
      </c>
      <c r="P93" s="774">
        <v>0</v>
      </c>
      <c r="Q93" s="774">
        <v>0</v>
      </c>
      <c r="R93" s="774">
        <v>0</v>
      </c>
      <c r="S93" s="774">
        <v>0</v>
      </c>
      <c r="T93" s="774">
        <v>0</v>
      </c>
      <c r="U93" s="774">
        <v>0</v>
      </c>
      <c r="V93" s="774">
        <v>0</v>
      </c>
      <c r="W93" s="774">
        <v>0</v>
      </c>
      <c r="X93" s="774">
        <v>0</v>
      </c>
      <c r="Y93" s="774">
        <v>0</v>
      </c>
      <c r="Z93" s="607">
        <v>0</v>
      </c>
      <c r="AA93" s="619" t="s">
        <v>97</v>
      </c>
      <c r="AB93" s="619" t="s">
        <v>97</v>
      </c>
      <c r="AC93" s="606">
        <v>0</v>
      </c>
      <c r="AD93" s="606">
        <v>0</v>
      </c>
      <c r="AE93" s="619" t="s">
        <v>97</v>
      </c>
      <c r="AF93" s="606">
        <v>0</v>
      </c>
      <c r="AG93" s="606">
        <f t="shared" si="16"/>
        <v>0</v>
      </c>
      <c r="AH93" s="606" t="str">
        <f t="shared" si="5"/>
        <v>нд</v>
      </c>
      <c r="AI93" s="606" t="str">
        <f t="shared" si="6"/>
        <v>нд</v>
      </c>
      <c r="AJ93" s="606">
        <f t="shared" si="7"/>
        <v>0</v>
      </c>
      <c r="AK93" s="606">
        <f t="shared" si="8"/>
        <v>0</v>
      </c>
      <c r="AL93" s="606" t="str">
        <f t="shared" si="9"/>
        <v>нд</v>
      </c>
      <c r="AM93" s="762"/>
      <c r="AN93" s="764"/>
      <c r="AO93" s="762"/>
      <c r="AP93" s="762"/>
      <c r="AQ93" s="764"/>
      <c r="AR93" s="763"/>
      <c r="AS93" s="765"/>
      <c r="AT93" s="765"/>
      <c r="AU93" s="765"/>
      <c r="AV93" s="765"/>
      <c r="AW93" s="765"/>
      <c r="AX93" s="763"/>
      <c r="AY93" s="763"/>
      <c r="AZ93" s="765"/>
      <c r="BA93" s="765"/>
      <c r="BB93" s="763"/>
      <c r="BC93" s="765"/>
      <c r="BD93" s="765"/>
      <c r="BE93" s="763"/>
      <c r="BF93" s="763"/>
      <c r="BG93" s="765"/>
      <c r="BH93" s="765"/>
      <c r="BI93" s="765"/>
      <c r="BJ93" s="765"/>
      <c r="BK93" s="765"/>
      <c r="BL93" s="763"/>
      <c r="BM93" s="763"/>
      <c r="BN93" s="765"/>
      <c r="BO93" s="765"/>
      <c r="BP93" s="763"/>
      <c r="BQ93" s="762"/>
      <c r="BR93" s="762"/>
      <c r="BS93" s="762"/>
      <c r="BT93" s="764"/>
      <c r="BU93" s="762"/>
      <c r="BV93" s="762"/>
      <c r="BW93" s="762"/>
      <c r="BX93" s="762"/>
      <c r="BY93" s="765"/>
      <c r="BZ93" s="764"/>
      <c r="CA93" s="764"/>
      <c r="CB93" s="762"/>
      <c r="CC93" s="762"/>
      <c r="CD93" s="764"/>
      <c r="CE93" s="762"/>
      <c r="CF93" s="762"/>
      <c r="CG93" s="764"/>
      <c r="CH93" s="764"/>
      <c r="CI93" s="762"/>
      <c r="CJ93" s="762"/>
      <c r="CK93" s="764"/>
      <c r="CL93" s="377"/>
      <c r="CM93" s="769"/>
      <c r="CN93" s="274"/>
      <c r="CO93" s="274"/>
      <c r="CP93" s="274"/>
      <c r="CQ93" s="274"/>
      <c r="CR93" s="274"/>
      <c r="CS93" s="274"/>
      <c r="CT93" s="274"/>
      <c r="CU93" s="274"/>
    </row>
    <row r="94" spans="1:256" s="600" customFormat="1" ht="31.5">
      <c r="A94" s="651" t="s">
        <v>189</v>
      </c>
      <c r="B94" s="650" t="s">
        <v>190</v>
      </c>
      <c r="C94" s="649" t="s">
        <v>97</v>
      </c>
      <c r="D94" s="774">
        <v>0</v>
      </c>
      <c r="E94" s="774">
        <v>0</v>
      </c>
      <c r="F94" s="774">
        <v>0</v>
      </c>
      <c r="G94" s="774">
        <v>0</v>
      </c>
      <c r="H94" s="774" t="s">
        <v>97</v>
      </c>
      <c r="I94" s="774" t="s">
        <v>97</v>
      </c>
      <c r="J94" s="774">
        <v>0</v>
      </c>
      <c r="K94" s="774">
        <v>0</v>
      </c>
      <c r="L94" s="774">
        <v>0</v>
      </c>
      <c r="M94" s="774">
        <v>0</v>
      </c>
      <c r="N94" s="774">
        <v>0</v>
      </c>
      <c r="O94" s="774">
        <v>0</v>
      </c>
      <c r="P94" s="774">
        <v>0</v>
      </c>
      <c r="Q94" s="774">
        <v>0</v>
      </c>
      <c r="R94" s="774">
        <v>0</v>
      </c>
      <c r="S94" s="774">
        <v>0</v>
      </c>
      <c r="T94" s="774">
        <v>0</v>
      </c>
      <c r="U94" s="774">
        <v>0</v>
      </c>
      <c r="V94" s="774">
        <v>0</v>
      </c>
      <c r="W94" s="774">
        <v>0</v>
      </c>
      <c r="X94" s="774">
        <v>0</v>
      </c>
      <c r="Y94" s="774">
        <v>0</v>
      </c>
      <c r="Z94" s="606">
        <v>0</v>
      </c>
      <c r="AA94" s="619" t="s">
        <v>97</v>
      </c>
      <c r="AB94" s="619" t="s">
        <v>97</v>
      </c>
      <c r="AC94" s="606">
        <v>0</v>
      </c>
      <c r="AD94" s="606">
        <v>0</v>
      </c>
      <c r="AE94" s="619" t="s">
        <v>97</v>
      </c>
      <c r="AF94" s="606">
        <v>0</v>
      </c>
      <c r="AG94" s="606">
        <f t="shared" si="16"/>
        <v>0</v>
      </c>
      <c r="AH94" s="606" t="str">
        <f t="shared" si="5"/>
        <v>нд</v>
      </c>
      <c r="AI94" s="606" t="str">
        <f t="shared" si="6"/>
        <v>нд</v>
      </c>
      <c r="AJ94" s="606">
        <f t="shared" si="7"/>
        <v>0</v>
      </c>
      <c r="AK94" s="606">
        <f t="shared" si="8"/>
        <v>0</v>
      </c>
      <c r="AL94" s="606" t="str">
        <f t="shared" si="9"/>
        <v>нд</v>
      </c>
      <c r="AM94" s="775"/>
      <c r="AN94" s="754"/>
      <c r="AO94" s="754"/>
      <c r="AP94" s="754"/>
      <c r="AQ94" s="754"/>
      <c r="AR94" s="754"/>
      <c r="AS94" s="754"/>
      <c r="AT94" s="754"/>
      <c r="AU94" s="754"/>
      <c r="AV94" s="754"/>
      <c r="AW94" s="754"/>
      <c r="AX94" s="754"/>
      <c r="AY94" s="754"/>
      <c r="AZ94" s="754"/>
      <c r="BA94" s="754"/>
      <c r="BB94" s="754"/>
      <c r="BC94" s="754"/>
      <c r="BD94" s="754"/>
      <c r="BE94" s="754"/>
      <c r="BF94" s="754"/>
      <c r="BG94" s="754"/>
      <c r="BH94" s="754"/>
      <c r="BI94" s="754"/>
      <c r="BJ94" s="754"/>
      <c r="BK94" s="754"/>
      <c r="BL94" s="754"/>
      <c r="BM94" s="754"/>
      <c r="BN94" s="754"/>
      <c r="BO94" s="754"/>
      <c r="BP94" s="754"/>
      <c r="BQ94" s="754"/>
      <c r="BR94" s="754"/>
      <c r="BS94" s="754"/>
      <c r="BT94" s="754"/>
      <c r="BU94" s="754"/>
      <c r="BV94" s="754"/>
      <c r="BW94" s="754"/>
      <c r="BX94" s="754"/>
      <c r="BY94" s="754"/>
      <c r="BZ94" s="754"/>
      <c r="CA94" s="754"/>
      <c r="CB94" s="754"/>
      <c r="CC94" s="754"/>
      <c r="CD94" s="754"/>
      <c r="CE94" s="754"/>
      <c r="CF94" s="754"/>
      <c r="CG94" s="754"/>
      <c r="CH94" s="754"/>
      <c r="CI94" s="754"/>
      <c r="CJ94" s="754"/>
      <c r="CK94" s="754"/>
      <c r="CL94" s="754"/>
      <c r="CM94" s="754"/>
    </row>
    <row r="95" spans="1:256" s="717" customFormat="1">
      <c r="A95" s="646" t="s">
        <v>191</v>
      </c>
      <c r="B95" s="645" t="s">
        <v>192</v>
      </c>
      <c r="C95" s="644" t="s">
        <v>97</v>
      </c>
      <c r="D95" s="895">
        <v>0</v>
      </c>
      <c r="E95" s="895">
        <v>0</v>
      </c>
      <c r="F95" s="895">
        <v>0</v>
      </c>
      <c r="G95" s="895">
        <v>0</v>
      </c>
      <c r="H95" s="895" t="s">
        <v>97</v>
      </c>
      <c r="I95" s="895" t="s">
        <v>97</v>
      </c>
      <c r="J95" s="895">
        <v>0</v>
      </c>
      <c r="K95" s="895">
        <v>0</v>
      </c>
      <c r="L95" s="895">
        <v>0</v>
      </c>
      <c r="M95" s="895">
        <v>0</v>
      </c>
      <c r="N95" s="895">
        <v>0</v>
      </c>
      <c r="O95" s="895">
        <v>0</v>
      </c>
      <c r="P95" s="895">
        <v>0</v>
      </c>
      <c r="Q95" s="895">
        <v>0</v>
      </c>
      <c r="R95" s="895">
        <v>0</v>
      </c>
      <c r="S95" s="895">
        <v>0</v>
      </c>
      <c r="T95" s="895">
        <v>0</v>
      </c>
      <c r="U95" s="895">
        <v>0</v>
      </c>
      <c r="V95" s="895">
        <v>0</v>
      </c>
      <c r="W95" s="895">
        <v>0</v>
      </c>
      <c r="X95" s="895">
        <v>0</v>
      </c>
      <c r="Y95" s="895">
        <v>0</v>
      </c>
      <c r="Z95" s="641">
        <f>Z96+Z97</f>
        <v>1.458</v>
      </c>
      <c r="AA95" s="641">
        <v>0</v>
      </c>
      <c r="AB95" s="641">
        <v>0</v>
      </c>
      <c r="AC95" s="641">
        <v>0</v>
      </c>
      <c r="AD95" s="641">
        <v>0</v>
      </c>
      <c r="AE95" s="640">
        <v>2</v>
      </c>
      <c r="AF95" s="631">
        <v>0</v>
      </c>
      <c r="AG95" s="631">
        <f t="shared" si="16"/>
        <v>1.458</v>
      </c>
      <c r="AH95" s="631">
        <f t="shared" si="5"/>
        <v>0</v>
      </c>
      <c r="AI95" s="631">
        <f t="shared" si="6"/>
        <v>0</v>
      </c>
      <c r="AJ95" s="631">
        <f t="shared" si="7"/>
        <v>0</v>
      </c>
      <c r="AK95" s="631">
        <f t="shared" si="8"/>
        <v>0</v>
      </c>
      <c r="AL95" s="883">
        <f t="shared" si="9"/>
        <v>2</v>
      </c>
      <c r="AM95" s="896"/>
      <c r="AN95" s="897"/>
    </row>
    <row r="96" spans="1:256" s="600" customFormat="1">
      <c r="A96" s="617" t="s">
        <v>636</v>
      </c>
      <c r="B96" s="616" t="s">
        <v>934</v>
      </c>
      <c r="C96" s="217" t="s">
        <v>1001</v>
      </c>
      <c r="D96" s="774">
        <v>0</v>
      </c>
      <c r="E96" s="774">
        <v>0</v>
      </c>
      <c r="F96" s="774">
        <v>0</v>
      </c>
      <c r="G96" s="774">
        <v>0</v>
      </c>
      <c r="H96" s="774" t="s">
        <v>97</v>
      </c>
      <c r="I96" s="774" t="s">
        <v>97</v>
      </c>
      <c r="J96" s="774">
        <v>0</v>
      </c>
      <c r="K96" s="774">
        <v>0</v>
      </c>
      <c r="L96" s="774">
        <v>0</v>
      </c>
      <c r="M96" s="774">
        <v>0</v>
      </c>
      <c r="N96" s="774">
        <v>0</v>
      </c>
      <c r="O96" s="774">
        <v>0</v>
      </c>
      <c r="P96" s="774">
        <v>0</v>
      </c>
      <c r="Q96" s="774">
        <v>0</v>
      </c>
      <c r="R96" s="774">
        <v>0</v>
      </c>
      <c r="S96" s="774">
        <v>0</v>
      </c>
      <c r="T96" s="774">
        <v>0</v>
      </c>
      <c r="U96" s="774">
        <v>0</v>
      </c>
      <c r="V96" s="774">
        <v>0</v>
      </c>
      <c r="W96" s="774">
        <v>0</v>
      </c>
      <c r="X96" s="774">
        <v>0</v>
      </c>
      <c r="Y96" s="774">
        <v>0</v>
      </c>
      <c r="Z96" s="619">
        <v>0.625</v>
      </c>
      <c r="AA96" s="606">
        <v>0</v>
      </c>
      <c r="AB96" s="606">
        <v>0</v>
      </c>
      <c r="AC96" s="606">
        <v>0</v>
      </c>
      <c r="AD96" s="606">
        <v>0</v>
      </c>
      <c r="AE96" s="627">
        <v>1</v>
      </c>
      <c r="AF96" s="606">
        <v>0</v>
      </c>
      <c r="AG96" s="606">
        <f t="shared" si="16"/>
        <v>0.625</v>
      </c>
      <c r="AH96" s="606">
        <f t="shared" si="5"/>
        <v>0</v>
      </c>
      <c r="AI96" s="606">
        <f t="shared" si="6"/>
        <v>0</v>
      </c>
      <c r="AJ96" s="606">
        <f t="shared" si="7"/>
        <v>0</v>
      </c>
      <c r="AK96" s="606">
        <f t="shared" si="8"/>
        <v>0</v>
      </c>
      <c r="AL96" s="627">
        <f t="shared" si="9"/>
        <v>1</v>
      </c>
      <c r="AM96" s="775"/>
      <c r="AN96" s="754"/>
    </row>
    <row r="97" spans="1:256" s="600" customFormat="1">
      <c r="A97" s="620" t="s">
        <v>637</v>
      </c>
      <c r="B97" s="626" t="s">
        <v>877</v>
      </c>
      <c r="C97" s="217" t="s">
        <v>1002</v>
      </c>
      <c r="D97" s="774">
        <v>0</v>
      </c>
      <c r="E97" s="774">
        <v>0</v>
      </c>
      <c r="F97" s="774">
        <v>0</v>
      </c>
      <c r="G97" s="774">
        <v>0</v>
      </c>
      <c r="H97" s="774" t="s">
        <v>97</v>
      </c>
      <c r="I97" s="774" t="s">
        <v>97</v>
      </c>
      <c r="J97" s="774">
        <v>0</v>
      </c>
      <c r="K97" s="774">
        <v>0</v>
      </c>
      <c r="L97" s="774">
        <v>0</v>
      </c>
      <c r="M97" s="774">
        <v>0</v>
      </c>
      <c r="N97" s="774">
        <v>0</v>
      </c>
      <c r="O97" s="774">
        <v>0</v>
      </c>
      <c r="P97" s="774">
        <v>0</v>
      </c>
      <c r="Q97" s="774">
        <v>0</v>
      </c>
      <c r="R97" s="774">
        <v>0</v>
      </c>
      <c r="S97" s="774">
        <v>0</v>
      </c>
      <c r="T97" s="774">
        <v>0</v>
      </c>
      <c r="U97" s="774">
        <v>0</v>
      </c>
      <c r="V97" s="774">
        <v>0</v>
      </c>
      <c r="W97" s="774">
        <v>0</v>
      </c>
      <c r="X97" s="774">
        <v>0</v>
      </c>
      <c r="Y97" s="774">
        <v>0</v>
      </c>
      <c r="Z97" s="624">
        <v>0.83299999999999996</v>
      </c>
      <c r="AA97" s="621">
        <v>0</v>
      </c>
      <c r="AB97" s="621">
        <v>0</v>
      </c>
      <c r="AC97" s="621">
        <v>0</v>
      </c>
      <c r="AD97" s="621">
        <v>0</v>
      </c>
      <c r="AE97" s="623">
        <v>1</v>
      </c>
      <c r="AF97" s="606">
        <v>0</v>
      </c>
      <c r="AG97" s="606">
        <f t="shared" si="16"/>
        <v>0.83299999999999996</v>
      </c>
      <c r="AH97" s="606">
        <f t="shared" si="5"/>
        <v>0</v>
      </c>
      <c r="AI97" s="606">
        <f t="shared" si="6"/>
        <v>0</v>
      </c>
      <c r="AJ97" s="606">
        <f t="shared" si="7"/>
        <v>0</v>
      </c>
      <c r="AK97" s="606">
        <f t="shared" si="8"/>
        <v>0</v>
      </c>
      <c r="AL97" s="627">
        <f t="shared" si="9"/>
        <v>1</v>
      </c>
      <c r="AM97" s="775"/>
      <c r="AN97" s="754"/>
    </row>
    <row r="98" spans="1:256" s="600" customFormat="1">
      <c r="A98" s="620" t="s">
        <v>873</v>
      </c>
      <c r="B98" s="616" t="s">
        <v>934</v>
      </c>
      <c r="C98" s="217" t="s">
        <v>1007</v>
      </c>
      <c r="D98" s="774">
        <v>0</v>
      </c>
      <c r="E98" s="774">
        <v>0</v>
      </c>
      <c r="F98" s="774">
        <v>0</v>
      </c>
      <c r="G98" s="774">
        <v>0</v>
      </c>
      <c r="H98" s="774" t="s">
        <v>97</v>
      </c>
      <c r="I98" s="774" t="s">
        <v>97</v>
      </c>
      <c r="J98" s="774">
        <v>0</v>
      </c>
      <c r="K98" s="774">
        <v>0</v>
      </c>
      <c r="L98" s="774">
        <v>0</v>
      </c>
      <c r="M98" s="774">
        <v>0</v>
      </c>
      <c r="N98" s="774">
        <v>0</v>
      </c>
      <c r="O98" s="774">
        <v>0</v>
      </c>
      <c r="P98" s="774">
        <v>0</v>
      </c>
      <c r="Q98" s="774">
        <v>0</v>
      </c>
      <c r="R98" s="774">
        <v>0</v>
      </c>
      <c r="S98" s="774">
        <v>0</v>
      </c>
      <c r="T98" s="774">
        <v>0</v>
      </c>
      <c r="U98" s="774">
        <v>0</v>
      </c>
      <c r="V98" s="774">
        <v>0</v>
      </c>
      <c r="W98" s="774">
        <v>0</v>
      </c>
      <c r="X98" s="774">
        <v>0</v>
      </c>
      <c r="Y98" s="774">
        <v>0</v>
      </c>
      <c r="Z98" s="608">
        <v>0</v>
      </c>
      <c r="AA98" s="608">
        <v>0</v>
      </c>
      <c r="AB98" s="608">
        <v>0</v>
      </c>
      <c r="AC98" s="608">
        <v>0</v>
      </c>
      <c r="AD98" s="608">
        <v>0</v>
      </c>
      <c r="AE98" s="608">
        <v>0</v>
      </c>
      <c r="AF98" s="606">
        <v>0</v>
      </c>
      <c r="AG98" s="606">
        <f t="shared" si="16"/>
        <v>0</v>
      </c>
      <c r="AH98" s="606">
        <f t="shared" si="5"/>
        <v>0</v>
      </c>
      <c r="AI98" s="606">
        <f t="shared" si="6"/>
        <v>0</v>
      </c>
      <c r="AJ98" s="606">
        <f t="shared" si="7"/>
        <v>0</v>
      </c>
      <c r="AK98" s="606">
        <f t="shared" si="8"/>
        <v>0</v>
      </c>
      <c r="AL98" s="606">
        <f t="shared" si="9"/>
        <v>0</v>
      </c>
      <c r="AM98" s="775"/>
      <c r="AN98" s="754"/>
    </row>
    <row r="99" spans="1:256" s="600" customFormat="1">
      <c r="A99" s="617" t="s">
        <v>874</v>
      </c>
      <c r="B99" s="616" t="s">
        <v>937</v>
      </c>
      <c r="C99" s="217" t="s">
        <v>1008</v>
      </c>
      <c r="D99" s="774">
        <v>0</v>
      </c>
      <c r="E99" s="774">
        <v>0</v>
      </c>
      <c r="F99" s="774">
        <v>0</v>
      </c>
      <c r="G99" s="774">
        <v>0</v>
      </c>
      <c r="H99" s="774" t="s">
        <v>97</v>
      </c>
      <c r="I99" s="774" t="s">
        <v>97</v>
      </c>
      <c r="J99" s="774">
        <v>0</v>
      </c>
      <c r="K99" s="774">
        <v>0</v>
      </c>
      <c r="L99" s="774">
        <v>0</v>
      </c>
      <c r="M99" s="774">
        <v>0</v>
      </c>
      <c r="N99" s="774">
        <v>0</v>
      </c>
      <c r="O99" s="774">
        <v>0</v>
      </c>
      <c r="P99" s="774">
        <v>0</v>
      </c>
      <c r="Q99" s="774">
        <v>0</v>
      </c>
      <c r="R99" s="774">
        <v>0</v>
      </c>
      <c r="S99" s="774">
        <v>0</v>
      </c>
      <c r="T99" s="774">
        <v>0</v>
      </c>
      <c r="U99" s="774">
        <v>0</v>
      </c>
      <c r="V99" s="774">
        <v>0</v>
      </c>
      <c r="W99" s="774">
        <v>0</v>
      </c>
      <c r="X99" s="774">
        <v>0</v>
      </c>
      <c r="Y99" s="774">
        <v>0</v>
      </c>
      <c r="Z99" s="608">
        <v>0</v>
      </c>
      <c r="AA99" s="608">
        <v>0</v>
      </c>
      <c r="AB99" s="608">
        <v>0</v>
      </c>
      <c r="AC99" s="608">
        <v>0</v>
      </c>
      <c r="AD99" s="608">
        <v>0</v>
      </c>
      <c r="AE99" s="608">
        <v>0</v>
      </c>
      <c r="AF99" s="606">
        <v>0</v>
      </c>
      <c r="AG99" s="606">
        <f t="shared" si="16"/>
        <v>0</v>
      </c>
      <c r="AH99" s="606">
        <f t="shared" si="5"/>
        <v>0</v>
      </c>
      <c r="AI99" s="606">
        <f t="shared" si="6"/>
        <v>0</v>
      </c>
      <c r="AJ99" s="606">
        <f t="shared" si="7"/>
        <v>0</v>
      </c>
      <c r="AK99" s="606">
        <f t="shared" si="8"/>
        <v>0</v>
      </c>
      <c r="AL99" s="606">
        <f t="shared" si="9"/>
        <v>0</v>
      </c>
      <c r="AM99" s="775"/>
      <c r="AN99" s="754"/>
    </row>
    <row r="100" spans="1:256" s="600" customFormat="1" ht="20.25" customHeight="1">
      <c r="A100" s="617" t="s">
        <v>878</v>
      </c>
      <c r="B100" s="616" t="s">
        <v>934</v>
      </c>
      <c r="C100" s="217" t="s">
        <v>1013</v>
      </c>
      <c r="D100" s="689">
        <v>0</v>
      </c>
      <c r="E100" s="689">
        <v>0</v>
      </c>
      <c r="F100" s="689">
        <v>0</v>
      </c>
      <c r="G100" s="689">
        <v>0</v>
      </c>
      <c r="H100" s="689" t="s">
        <v>97</v>
      </c>
      <c r="I100" s="689" t="s">
        <v>97</v>
      </c>
      <c r="J100" s="689">
        <v>0</v>
      </c>
      <c r="K100" s="689">
        <v>0</v>
      </c>
      <c r="L100" s="689">
        <v>0</v>
      </c>
      <c r="M100" s="689">
        <v>0</v>
      </c>
      <c r="N100" s="689">
        <v>0</v>
      </c>
      <c r="O100" s="689">
        <v>0</v>
      </c>
      <c r="P100" s="689">
        <v>0</v>
      </c>
      <c r="Q100" s="689">
        <v>0</v>
      </c>
      <c r="R100" s="689">
        <v>0</v>
      </c>
      <c r="S100" s="689">
        <v>0</v>
      </c>
      <c r="T100" s="689">
        <v>0</v>
      </c>
      <c r="U100" s="689">
        <v>0</v>
      </c>
      <c r="V100" s="689">
        <v>0</v>
      </c>
      <c r="W100" s="689">
        <v>0</v>
      </c>
      <c r="X100" s="689">
        <v>0</v>
      </c>
      <c r="Y100" s="689">
        <v>0</v>
      </c>
      <c r="Z100" s="608">
        <v>0</v>
      </c>
      <c r="AA100" s="608">
        <v>0</v>
      </c>
      <c r="AB100" s="608">
        <v>0</v>
      </c>
      <c r="AC100" s="608">
        <v>0</v>
      </c>
      <c r="AD100" s="608">
        <v>0</v>
      </c>
      <c r="AE100" s="608">
        <v>0</v>
      </c>
      <c r="AF100" s="606">
        <v>0</v>
      </c>
      <c r="AG100" s="606">
        <f t="shared" si="16"/>
        <v>0</v>
      </c>
      <c r="AH100" s="606">
        <f t="shared" ref="AH100:AH101" si="18">AA100</f>
        <v>0</v>
      </c>
      <c r="AI100" s="606">
        <f t="shared" ref="AI100:AI101" si="19">AB100</f>
        <v>0</v>
      </c>
      <c r="AJ100" s="606">
        <f t="shared" ref="AJ100:AJ101" si="20">AC100</f>
        <v>0</v>
      </c>
      <c r="AK100" s="606">
        <f t="shared" ref="AK100:AK101" si="21">AD100</f>
        <v>0</v>
      </c>
      <c r="AL100" s="606">
        <f t="shared" ref="AL100:AL101" si="22">AE100</f>
        <v>0</v>
      </c>
      <c r="AM100" s="775"/>
      <c r="AN100" s="754"/>
    </row>
    <row r="101" spans="1:256" s="600" customFormat="1" ht="20.25" customHeight="1">
      <c r="A101" s="617" t="s">
        <v>879</v>
      </c>
      <c r="B101" s="616" t="s">
        <v>935</v>
      </c>
      <c r="C101" s="217" t="s">
        <v>1024</v>
      </c>
      <c r="D101" s="689">
        <v>0</v>
      </c>
      <c r="E101" s="689">
        <v>0</v>
      </c>
      <c r="F101" s="689">
        <v>0</v>
      </c>
      <c r="G101" s="689">
        <v>0</v>
      </c>
      <c r="H101" s="689" t="s">
        <v>97</v>
      </c>
      <c r="I101" s="689" t="s">
        <v>97</v>
      </c>
      <c r="J101" s="689">
        <v>0</v>
      </c>
      <c r="K101" s="689">
        <v>0</v>
      </c>
      <c r="L101" s="689">
        <v>0</v>
      </c>
      <c r="M101" s="689">
        <v>0</v>
      </c>
      <c r="N101" s="689">
        <v>0</v>
      </c>
      <c r="O101" s="689">
        <v>0</v>
      </c>
      <c r="P101" s="689">
        <v>0</v>
      </c>
      <c r="Q101" s="689">
        <v>0</v>
      </c>
      <c r="R101" s="689">
        <v>0</v>
      </c>
      <c r="S101" s="689">
        <v>0</v>
      </c>
      <c r="T101" s="689">
        <v>0</v>
      </c>
      <c r="U101" s="689">
        <v>0</v>
      </c>
      <c r="V101" s="689">
        <v>0</v>
      </c>
      <c r="W101" s="689">
        <v>0</v>
      </c>
      <c r="X101" s="689">
        <v>0</v>
      </c>
      <c r="Y101" s="689">
        <v>0</v>
      </c>
      <c r="Z101" s="608">
        <v>0</v>
      </c>
      <c r="AA101" s="608">
        <v>0</v>
      </c>
      <c r="AB101" s="608">
        <v>0</v>
      </c>
      <c r="AC101" s="608">
        <v>0</v>
      </c>
      <c r="AD101" s="608">
        <v>0</v>
      </c>
      <c r="AE101" s="608">
        <v>0</v>
      </c>
      <c r="AF101" s="606">
        <v>0</v>
      </c>
      <c r="AG101" s="606">
        <f t="shared" si="16"/>
        <v>0</v>
      </c>
      <c r="AH101" s="606">
        <f t="shared" si="18"/>
        <v>0</v>
      </c>
      <c r="AI101" s="606">
        <f t="shared" si="19"/>
        <v>0</v>
      </c>
      <c r="AJ101" s="606">
        <f t="shared" si="20"/>
        <v>0</v>
      </c>
      <c r="AK101" s="606">
        <f t="shared" si="21"/>
        <v>0</v>
      </c>
      <c r="AL101" s="606">
        <f t="shared" si="22"/>
        <v>0</v>
      </c>
      <c r="AM101" s="775"/>
      <c r="AN101" s="754"/>
    </row>
    <row r="102" spans="1:256" s="600" customFormat="1">
      <c r="A102" s="776"/>
      <c r="B102" s="777"/>
      <c r="C102" s="763"/>
      <c r="D102" s="765"/>
      <c r="E102" s="765"/>
      <c r="F102" s="763"/>
      <c r="G102" s="763"/>
      <c r="H102" s="765"/>
      <c r="I102" s="765"/>
      <c r="J102" s="763"/>
      <c r="K102" s="765"/>
      <c r="L102" s="765"/>
      <c r="M102" s="763"/>
      <c r="N102" s="763"/>
      <c r="O102" s="765"/>
      <c r="P102" s="765"/>
      <c r="Q102" s="763"/>
      <c r="R102" s="765"/>
      <c r="S102" s="765"/>
      <c r="T102" s="763"/>
      <c r="U102" s="763"/>
      <c r="V102" s="765"/>
      <c r="W102" s="765"/>
      <c r="X102" s="763"/>
      <c r="Y102" s="765"/>
      <c r="Z102" s="765"/>
      <c r="AA102" s="763"/>
      <c r="AB102" s="763"/>
      <c r="AC102" s="765"/>
      <c r="AD102" s="765"/>
      <c r="AE102" s="763"/>
      <c r="AF102" s="765"/>
      <c r="AG102" s="330"/>
      <c r="AH102" s="763"/>
      <c r="AI102" s="763"/>
      <c r="AJ102" s="330"/>
      <c r="AK102" s="330"/>
      <c r="AL102" s="763"/>
    </row>
    <row r="103" spans="1:256" s="600" customFormat="1">
      <c r="A103" s="776"/>
      <c r="B103" s="777"/>
      <c r="C103" s="763"/>
      <c r="D103" s="765"/>
      <c r="E103" s="765"/>
      <c r="F103" s="763"/>
      <c r="G103" s="763"/>
      <c r="H103" s="765"/>
      <c r="I103" s="765"/>
      <c r="J103" s="763"/>
      <c r="K103" s="765"/>
      <c r="L103" s="765"/>
      <c r="M103" s="763"/>
      <c r="N103" s="763"/>
      <c r="O103" s="765"/>
      <c r="P103" s="765"/>
      <c r="Q103" s="763"/>
      <c r="R103" s="765"/>
      <c r="S103" s="765"/>
      <c r="T103" s="763"/>
      <c r="U103" s="763"/>
      <c r="V103" s="765"/>
      <c r="W103" s="765"/>
      <c r="X103" s="763"/>
      <c r="Y103" s="765"/>
      <c r="Z103" s="765"/>
      <c r="AA103" s="763"/>
      <c r="AB103" s="763"/>
      <c r="AC103" s="765"/>
      <c r="AD103" s="765"/>
      <c r="AE103" s="763"/>
      <c r="AF103" s="765"/>
      <c r="AG103" s="330"/>
      <c r="AH103" s="763"/>
      <c r="AI103" s="763"/>
      <c r="AJ103" s="330"/>
      <c r="AK103" s="330"/>
      <c r="AL103" s="763"/>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4"/>
      <c r="BX103" s="274"/>
      <c r="BY103" s="274"/>
      <c r="BZ103" s="274"/>
      <c r="CA103" s="274"/>
      <c r="CB103" s="274"/>
      <c r="CC103" s="274"/>
      <c r="CD103" s="274"/>
      <c r="CE103" s="274"/>
      <c r="CF103" s="274"/>
      <c r="CG103" s="274"/>
      <c r="CH103" s="274"/>
      <c r="CI103" s="274"/>
      <c r="CJ103" s="274"/>
      <c r="CK103" s="274"/>
      <c r="CL103" s="274"/>
      <c r="CM103" s="274"/>
      <c r="CN103" s="274"/>
      <c r="CO103" s="274"/>
      <c r="CP103" s="274"/>
      <c r="CQ103" s="274"/>
      <c r="CR103" s="274"/>
      <c r="CS103" s="274"/>
      <c r="CT103" s="274"/>
      <c r="CU103" s="274"/>
      <c r="CV103" s="274"/>
      <c r="CW103" s="274"/>
      <c r="CX103" s="274"/>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c r="DV103" s="274"/>
      <c r="DW103" s="274"/>
      <c r="DX103" s="274"/>
      <c r="DY103" s="274"/>
      <c r="DZ103" s="274"/>
      <c r="EA103" s="274"/>
      <c r="EB103" s="274"/>
      <c r="EC103" s="274"/>
      <c r="ED103" s="274"/>
      <c r="EE103" s="274"/>
      <c r="EF103" s="274"/>
      <c r="EG103" s="274"/>
      <c r="EH103" s="274"/>
      <c r="EI103" s="274"/>
      <c r="EJ103" s="274"/>
      <c r="EK103" s="274"/>
      <c r="EL103" s="274"/>
      <c r="EM103" s="274"/>
      <c r="EN103" s="274"/>
      <c r="EO103" s="274"/>
      <c r="EP103" s="274"/>
      <c r="EQ103" s="274"/>
      <c r="ER103" s="274"/>
      <c r="ES103" s="274"/>
      <c r="ET103" s="274"/>
      <c r="EU103" s="274"/>
      <c r="EV103" s="274"/>
      <c r="EW103" s="274"/>
      <c r="EX103" s="274"/>
      <c r="EY103" s="274"/>
      <c r="EZ103" s="274"/>
      <c r="FA103" s="274"/>
      <c r="FB103" s="274"/>
      <c r="FC103" s="274"/>
      <c r="FD103" s="274"/>
      <c r="FE103" s="274"/>
      <c r="FF103" s="274"/>
      <c r="FG103" s="274"/>
      <c r="FH103" s="274"/>
      <c r="FI103" s="274"/>
      <c r="FJ103" s="274"/>
      <c r="FK103" s="274"/>
      <c r="FL103" s="274"/>
      <c r="FM103" s="274"/>
      <c r="FN103" s="274"/>
      <c r="FO103" s="274"/>
      <c r="FP103" s="274"/>
      <c r="FQ103" s="274"/>
      <c r="FR103" s="274"/>
      <c r="FS103" s="274"/>
      <c r="FT103" s="274"/>
      <c r="FU103" s="274"/>
      <c r="FV103" s="274"/>
      <c r="FW103" s="274"/>
      <c r="FX103" s="274"/>
      <c r="FY103" s="274"/>
      <c r="FZ103" s="274"/>
      <c r="GA103" s="274"/>
      <c r="GB103" s="274"/>
      <c r="GC103" s="274"/>
      <c r="GD103" s="274"/>
      <c r="GE103" s="274"/>
      <c r="GF103" s="274"/>
      <c r="GG103" s="274"/>
      <c r="GH103" s="274"/>
      <c r="GI103" s="274"/>
      <c r="GJ103" s="274"/>
      <c r="GK103" s="274"/>
      <c r="GL103" s="274"/>
      <c r="GM103" s="274"/>
      <c r="GN103" s="274"/>
      <c r="GO103" s="274"/>
      <c r="GP103" s="274"/>
      <c r="GQ103" s="274"/>
      <c r="GR103" s="274"/>
      <c r="GS103" s="274"/>
      <c r="GT103" s="274"/>
      <c r="GU103" s="274"/>
      <c r="GV103" s="274"/>
      <c r="GW103" s="274"/>
      <c r="GX103" s="274"/>
      <c r="GY103" s="274"/>
      <c r="GZ103" s="274"/>
      <c r="HA103" s="274"/>
      <c r="HB103" s="274"/>
      <c r="HC103" s="274"/>
      <c r="HD103" s="274"/>
      <c r="HE103" s="274"/>
      <c r="HF103" s="274"/>
      <c r="HG103" s="274"/>
      <c r="HH103" s="274"/>
      <c r="HI103" s="274"/>
      <c r="HJ103" s="274"/>
      <c r="HK103" s="274"/>
      <c r="HL103" s="274"/>
      <c r="HM103" s="274"/>
      <c r="HN103" s="274"/>
      <c r="HO103" s="274"/>
      <c r="HP103" s="274"/>
      <c r="HQ103" s="274"/>
      <c r="HR103" s="274"/>
      <c r="HS103" s="274"/>
      <c r="HT103" s="274"/>
      <c r="HU103" s="274"/>
      <c r="HV103" s="274"/>
      <c r="HW103" s="274"/>
      <c r="HX103" s="274"/>
      <c r="HY103" s="274"/>
      <c r="HZ103" s="274"/>
      <c r="IA103" s="274"/>
      <c r="IB103" s="274"/>
      <c r="IC103" s="274"/>
      <c r="ID103" s="274"/>
      <c r="IE103" s="274"/>
      <c r="IF103" s="274"/>
      <c r="IG103" s="274"/>
      <c r="IH103" s="274"/>
      <c r="II103" s="274"/>
      <c r="IJ103" s="274"/>
      <c r="IK103" s="274"/>
      <c r="IL103" s="274"/>
      <c r="IM103" s="274"/>
      <c r="IN103" s="274"/>
      <c r="IO103" s="274"/>
      <c r="IP103" s="274"/>
      <c r="IQ103" s="274"/>
      <c r="IR103" s="274"/>
      <c r="IS103" s="274"/>
      <c r="IT103" s="274"/>
      <c r="IU103" s="274"/>
      <c r="IV103" s="274"/>
    </row>
    <row r="104" spans="1:256" s="600" customFormat="1">
      <c r="A104" s="776"/>
      <c r="B104" s="777"/>
      <c r="C104" s="763"/>
      <c r="D104" s="765"/>
      <c r="E104" s="765"/>
      <c r="F104" s="763"/>
      <c r="G104" s="763"/>
      <c r="H104" s="765"/>
      <c r="I104" s="765"/>
      <c r="J104" s="763"/>
      <c r="K104" s="765"/>
      <c r="L104" s="765"/>
      <c r="M104" s="763"/>
      <c r="N104" s="763"/>
      <c r="O104" s="765"/>
      <c r="P104" s="765"/>
      <c r="Q104" s="763"/>
      <c r="R104" s="765"/>
      <c r="S104" s="765"/>
      <c r="T104" s="763"/>
      <c r="U104" s="763"/>
      <c r="V104" s="765"/>
      <c r="W104" s="765"/>
      <c r="X104" s="763"/>
      <c r="Y104" s="765"/>
      <c r="Z104" s="765"/>
      <c r="AA104" s="763"/>
      <c r="AB104" s="763"/>
      <c r="AC104" s="765"/>
      <c r="AD104" s="765"/>
      <c r="AE104" s="763"/>
      <c r="AF104" s="765"/>
      <c r="AG104" s="330"/>
      <c r="AH104" s="763"/>
      <c r="AI104" s="763"/>
      <c r="AJ104" s="330"/>
      <c r="AK104" s="330"/>
      <c r="AL104" s="763"/>
    </row>
    <row r="105" spans="1:256" s="600" customFormat="1">
      <c r="A105" s="776"/>
      <c r="B105" s="777"/>
      <c r="C105" s="763"/>
      <c r="D105" s="765"/>
      <c r="E105" s="765"/>
      <c r="F105" s="763"/>
      <c r="G105" s="763"/>
      <c r="H105" s="765"/>
      <c r="I105" s="765"/>
      <c r="J105" s="763"/>
      <c r="K105" s="765"/>
      <c r="L105" s="765"/>
      <c r="M105" s="763"/>
      <c r="N105" s="763"/>
      <c r="O105" s="765"/>
      <c r="P105" s="765"/>
      <c r="Q105" s="763"/>
      <c r="R105" s="765"/>
      <c r="S105" s="765"/>
      <c r="T105" s="763"/>
      <c r="U105" s="763"/>
      <c r="V105" s="765"/>
      <c r="W105" s="765"/>
      <c r="X105" s="763"/>
      <c r="Y105" s="765"/>
      <c r="Z105" s="765"/>
      <c r="AA105" s="763"/>
      <c r="AB105" s="763"/>
      <c r="AC105" s="765"/>
      <c r="AD105" s="765"/>
      <c r="AE105" s="763"/>
      <c r="AF105" s="765"/>
      <c r="AG105" s="330"/>
      <c r="AH105" s="763"/>
      <c r="AI105" s="763"/>
      <c r="AJ105" s="330"/>
      <c r="AK105" s="330"/>
      <c r="AL105" s="763"/>
    </row>
    <row r="106" spans="1:256" s="600" customFormat="1">
      <c r="A106" s="776"/>
      <c r="B106" s="777"/>
      <c r="C106" s="763"/>
      <c r="D106" s="765"/>
      <c r="E106" s="765"/>
      <c r="F106" s="763"/>
      <c r="G106" s="763"/>
      <c r="H106" s="765"/>
      <c r="I106" s="765"/>
      <c r="J106" s="763"/>
      <c r="K106" s="765"/>
      <c r="L106" s="765"/>
      <c r="M106" s="763"/>
      <c r="N106" s="763"/>
      <c r="O106" s="765"/>
      <c r="P106" s="765"/>
      <c r="Q106" s="763"/>
      <c r="R106" s="765"/>
      <c r="S106" s="765"/>
      <c r="T106" s="763"/>
      <c r="U106" s="763"/>
      <c r="V106" s="765"/>
      <c r="W106" s="765"/>
      <c r="X106" s="763"/>
      <c r="Y106" s="765"/>
      <c r="Z106" s="765"/>
      <c r="AA106" s="763"/>
      <c r="AB106" s="763"/>
      <c r="AC106" s="765"/>
      <c r="AD106" s="765"/>
      <c r="AE106" s="763"/>
      <c r="AF106" s="765"/>
      <c r="AG106" s="765"/>
      <c r="AH106" s="763"/>
      <c r="AI106" s="763"/>
      <c r="AJ106" s="765"/>
      <c r="AK106" s="765"/>
      <c r="AL106" s="763"/>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4"/>
      <c r="CO106" s="274"/>
      <c r="CP106" s="274"/>
      <c r="CQ106" s="274"/>
      <c r="CR106" s="274"/>
      <c r="CS106" s="274"/>
      <c r="CT106" s="274"/>
      <c r="CU106" s="274"/>
      <c r="CV106" s="274"/>
      <c r="CW106" s="274"/>
      <c r="CX106" s="274"/>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c r="DV106" s="274"/>
      <c r="DW106" s="274"/>
      <c r="DX106" s="274"/>
      <c r="DY106" s="274"/>
      <c r="DZ106" s="274"/>
      <c r="EA106" s="274"/>
      <c r="EB106" s="274"/>
      <c r="EC106" s="274"/>
      <c r="ED106" s="274"/>
      <c r="EE106" s="274"/>
      <c r="EF106" s="274"/>
      <c r="EG106" s="274"/>
      <c r="EH106" s="274"/>
      <c r="EI106" s="274"/>
      <c r="EJ106" s="274"/>
      <c r="EK106" s="274"/>
      <c r="EL106" s="274"/>
      <c r="EM106" s="274"/>
      <c r="EN106" s="274"/>
      <c r="EO106" s="274"/>
      <c r="EP106" s="274"/>
      <c r="EQ106" s="274"/>
      <c r="ER106" s="274"/>
      <c r="ES106" s="274"/>
      <c r="ET106" s="274"/>
      <c r="EU106" s="274"/>
      <c r="EV106" s="274"/>
      <c r="EW106" s="274"/>
      <c r="EX106" s="274"/>
      <c r="EY106" s="274"/>
      <c r="EZ106" s="274"/>
      <c r="FA106" s="274"/>
      <c r="FB106" s="274"/>
      <c r="FC106" s="274"/>
      <c r="FD106" s="274"/>
      <c r="FE106" s="274"/>
      <c r="FF106" s="274"/>
      <c r="FG106" s="274"/>
      <c r="FH106" s="274"/>
      <c r="FI106" s="274"/>
      <c r="FJ106" s="274"/>
      <c r="FK106" s="274"/>
      <c r="FL106" s="274"/>
      <c r="FM106" s="274"/>
      <c r="FN106" s="274"/>
      <c r="FO106" s="274"/>
      <c r="FP106" s="274"/>
      <c r="FQ106" s="274"/>
      <c r="FR106" s="274"/>
      <c r="FS106" s="274"/>
      <c r="FT106" s="274"/>
      <c r="FU106" s="274"/>
      <c r="FV106" s="274"/>
      <c r="FW106" s="274"/>
      <c r="FX106" s="274"/>
      <c r="FY106" s="274"/>
      <c r="FZ106" s="274"/>
      <c r="GA106" s="274"/>
      <c r="GB106" s="274"/>
      <c r="GC106" s="274"/>
      <c r="GD106" s="274"/>
      <c r="GE106" s="274"/>
      <c r="GF106" s="274"/>
      <c r="GG106" s="274"/>
      <c r="GH106" s="274"/>
      <c r="GI106" s="274"/>
      <c r="GJ106" s="274"/>
      <c r="GK106" s="274"/>
      <c r="GL106" s="274"/>
      <c r="GM106" s="274"/>
      <c r="GN106" s="274"/>
      <c r="GO106" s="274"/>
      <c r="GP106" s="274"/>
      <c r="GQ106" s="274"/>
      <c r="GR106" s="274"/>
      <c r="GS106" s="274"/>
      <c r="GT106" s="274"/>
      <c r="GU106" s="274"/>
      <c r="GV106" s="274"/>
      <c r="GW106" s="274"/>
      <c r="GX106" s="274"/>
      <c r="GY106" s="274"/>
      <c r="GZ106" s="274"/>
      <c r="HA106" s="274"/>
      <c r="HB106" s="274"/>
      <c r="HC106" s="274"/>
      <c r="HD106" s="274"/>
      <c r="HE106" s="274"/>
      <c r="HF106" s="274"/>
      <c r="HG106" s="274"/>
      <c r="HH106" s="274"/>
      <c r="HI106" s="274"/>
      <c r="HJ106" s="274"/>
      <c r="HK106" s="274"/>
      <c r="HL106" s="274"/>
      <c r="HM106" s="274"/>
      <c r="HN106" s="274"/>
      <c r="HO106" s="274"/>
      <c r="HP106" s="274"/>
      <c r="HQ106" s="274"/>
      <c r="HR106" s="274"/>
      <c r="HS106" s="274"/>
      <c r="HT106" s="274"/>
      <c r="HU106" s="274"/>
      <c r="HV106" s="274"/>
      <c r="HW106" s="274"/>
      <c r="HX106" s="274"/>
      <c r="HY106" s="274"/>
      <c r="HZ106" s="274"/>
      <c r="IA106" s="274"/>
      <c r="IB106" s="274"/>
      <c r="IC106" s="274"/>
      <c r="ID106" s="274"/>
      <c r="IE106" s="274"/>
      <c r="IF106" s="274"/>
      <c r="IG106" s="274"/>
      <c r="IH106" s="274"/>
      <c r="II106" s="274"/>
      <c r="IJ106" s="274"/>
      <c r="IK106" s="274"/>
      <c r="IL106" s="274"/>
      <c r="IM106" s="274"/>
      <c r="IN106" s="274"/>
      <c r="IO106" s="274"/>
      <c r="IP106" s="274"/>
      <c r="IQ106" s="274"/>
      <c r="IR106" s="274"/>
      <c r="IS106" s="274"/>
      <c r="IT106" s="274"/>
      <c r="IU106" s="274"/>
      <c r="IV106" s="274"/>
    </row>
    <row r="107" spans="1:256" s="600" customFormat="1">
      <c r="A107" s="776"/>
      <c r="B107" s="777"/>
      <c r="C107" s="763"/>
      <c r="D107" s="765"/>
      <c r="E107" s="765"/>
      <c r="F107" s="763"/>
      <c r="G107" s="763"/>
      <c r="H107" s="765"/>
      <c r="I107" s="765"/>
      <c r="J107" s="763"/>
      <c r="K107" s="765"/>
      <c r="L107" s="765"/>
      <c r="M107" s="763"/>
      <c r="N107" s="763"/>
      <c r="O107" s="765"/>
      <c r="P107" s="765"/>
      <c r="Q107" s="763"/>
      <c r="R107" s="765"/>
      <c r="S107" s="765"/>
      <c r="T107" s="763"/>
      <c r="U107" s="763"/>
      <c r="V107" s="765"/>
      <c r="W107" s="765"/>
      <c r="X107" s="763"/>
      <c r="Y107" s="765"/>
      <c r="Z107" s="765"/>
      <c r="AA107" s="763"/>
      <c r="AB107" s="763"/>
      <c r="AC107" s="765"/>
      <c r="AD107" s="765"/>
      <c r="AE107" s="763"/>
      <c r="AF107" s="765"/>
      <c r="AG107" s="330"/>
      <c r="AH107" s="763"/>
      <c r="AI107" s="763"/>
      <c r="AJ107" s="330"/>
      <c r="AK107" s="330"/>
      <c r="AL107" s="763"/>
      <c r="AM107" s="274"/>
      <c r="AN107" s="274"/>
      <c r="AO107" s="274"/>
      <c r="AP107" s="274"/>
      <c r="AQ107" s="274"/>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c r="EA107" s="274"/>
      <c r="EB107" s="274"/>
      <c r="EC107" s="274"/>
      <c r="ED107" s="274"/>
      <c r="EE107" s="274"/>
      <c r="EF107" s="274"/>
      <c r="EG107" s="274"/>
      <c r="EH107" s="274"/>
      <c r="EI107" s="274"/>
      <c r="EJ107" s="274"/>
      <c r="EK107" s="274"/>
      <c r="EL107" s="274"/>
      <c r="EM107" s="274"/>
      <c r="EN107" s="274"/>
      <c r="EO107" s="274"/>
      <c r="EP107" s="274"/>
      <c r="EQ107" s="274"/>
      <c r="ER107" s="274"/>
      <c r="ES107" s="274"/>
      <c r="ET107" s="274"/>
      <c r="EU107" s="274"/>
      <c r="EV107" s="274"/>
      <c r="EW107" s="274"/>
      <c r="EX107" s="274"/>
      <c r="EY107" s="274"/>
      <c r="EZ107" s="274"/>
      <c r="FA107" s="274"/>
      <c r="FB107" s="274"/>
      <c r="FC107" s="274"/>
      <c r="FD107" s="274"/>
      <c r="FE107" s="274"/>
      <c r="FF107" s="274"/>
      <c r="FG107" s="274"/>
      <c r="FH107" s="274"/>
      <c r="FI107" s="274"/>
      <c r="FJ107" s="274"/>
      <c r="FK107" s="274"/>
      <c r="FL107" s="274"/>
      <c r="FM107" s="274"/>
      <c r="FN107" s="274"/>
      <c r="FO107" s="274"/>
      <c r="FP107" s="274"/>
      <c r="FQ107" s="274"/>
      <c r="FR107" s="274"/>
      <c r="FS107" s="274"/>
      <c r="FT107" s="274"/>
      <c r="FU107" s="274"/>
      <c r="FV107" s="274"/>
      <c r="FW107" s="274"/>
      <c r="FX107" s="274"/>
      <c r="FY107" s="274"/>
      <c r="FZ107" s="274"/>
      <c r="GA107" s="274"/>
      <c r="GB107" s="274"/>
      <c r="GC107" s="274"/>
      <c r="GD107" s="274"/>
      <c r="GE107" s="274"/>
      <c r="GF107" s="274"/>
      <c r="GG107" s="274"/>
      <c r="GH107" s="274"/>
      <c r="GI107" s="274"/>
      <c r="GJ107" s="274"/>
      <c r="GK107" s="274"/>
      <c r="GL107" s="274"/>
      <c r="GM107" s="274"/>
      <c r="GN107" s="274"/>
      <c r="GO107" s="274"/>
      <c r="GP107" s="274"/>
      <c r="GQ107" s="274"/>
      <c r="GR107" s="274"/>
      <c r="GS107" s="274"/>
      <c r="GT107" s="274"/>
      <c r="GU107" s="274"/>
      <c r="GV107" s="274"/>
      <c r="GW107" s="274"/>
      <c r="GX107" s="274"/>
      <c r="GY107" s="274"/>
      <c r="GZ107" s="274"/>
      <c r="HA107" s="274"/>
      <c r="HB107" s="274"/>
      <c r="HC107" s="274"/>
      <c r="HD107" s="274"/>
      <c r="HE107" s="274"/>
      <c r="HF107" s="274"/>
      <c r="HG107" s="274"/>
      <c r="HH107" s="274"/>
      <c r="HI107" s="274"/>
      <c r="HJ107" s="274"/>
      <c r="HK107" s="274"/>
      <c r="HL107" s="274"/>
      <c r="HM107" s="274"/>
      <c r="HN107" s="274"/>
      <c r="HO107" s="274"/>
      <c r="HP107" s="274"/>
      <c r="HQ107" s="274"/>
      <c r="HR107" s="274"/>
      <c r="HS107" s="274"/>
      <c r="HT107" s="274"/>
      <c r="HU107" s="274"/>
      <c r="HV107" s="274"/>
      <c r="HW107" s="274"/>
      <c r="HX107" s="274"/>
      <c r="HY107" s="274"/>
      <c r="HZ107" s="274"/>
      <c r="IA107" s="274"/>
      <c r="IB107" s="274"/>
      <c r="IC107" s="274"/>
      <c r="ID107" s="274"/>
      <c r="IE107" s="274"/>
      <c r="IF107" s="274"/>
      <c r="IG107" s="274"/>
      <c r="IH107" s="274"/>
      <c r="II107" s="274"/>
      <c r="IJ107" s="274"/>
      <c r="IK107" s="274"/>
      <c r="IL107" s="274"/>
      <c r="IM107" s="274"/>
      <c r="IN107" s="274"/>
      <c r="IO107" s="274"/>
      <c r="IP107" s="274"/>
      <c r="IQ107" s="274"/>
      <c r="IR107" s="274"/>
      <c r="IS107" s="274"/>
      <c r="IT107" s="274"/>
      <c r="IU107" s="274"/>
      <c r="IV107" s="274"/>
    </row>
    <row r="108" spans="1:256" s="600" customFormat="1">
      <c r="A108" s="776"/>
      <c r="B108" s="777"/>
      <c r="C108" s="763"/>
      <c r="D108" s="765"/>
      <c r="E108" s="765"/>
      <c r="F108" s="763"/>
      <c r="G108" s="763"/>
      <c r="H108" s="765"/>
      <c r="I108" s="765"/>
      <c r="J108" s="763"/>
      <c r="K108" s="765"/>
      <c r="L108" s="765"/>
      <c r="M108" s="763"/>
      <c r="N108" s="763"/>
      <c r="O108" s="765"/>
      <c r="P108" s="765"/>
      <c r="Q108" s="763"/>
      <c r="R108" s="765"/>
      <c r="S108" s="765"/>
      <c r="T108" s="763"/>
      <c r="U108" s="763"/>
      <c r="V108" s="765"/>
      <c r="W108" s="765"/>
      <c r="X108" s="763"/>
      <c r="Y108" s="765"/>
      <c r="Z108" s="765"/>
      <c r="AA108" s="763"/>
      <c r="AB108" s="763"/>
      <c r="AC108" s="765"/>
      <c r="AD108" s="765"/>
      <c r="AE108" s="763"/>
      <c r="AF108" s="765"/>
      <c r="AG108" s="330"/>
      <c r="AH108" s="763"/>
      <c r="AI108" s="763"/>
      <c r="AJ108" s="330"/>
      <c r="AK108" s="330"/>
      <c r="AL108" s="763"/>
    </row>
    <row r="109" spans="1:256" s="600" customFormat="1">
      <c r="A109" s="776"/>
      <c r="B109" s="777"/>
      <c r="C109" s="763"/>
      <c r="D109" s="765"/>
      <c r="E109" s="765"/>
      <c r="F109" s="763"/>
      <c r="G109" s="763"/>
      <c r="H109" s="765"/>
      <c r="I109" s="765"/>
      <c r="J109" s="763"/>
      <c r="K109" s="765"/>
      <c r="L109" s="765"/>
      <c r="M109" s="763"/>
      <c r="N109" s="763"/>
      <c r="O109" s="765"/>
      <c r="P109" s="765"/>
      <c r="Q109" s="763"/>
      <c r="R109" s="765"/>
      <c r="S109" s="765"/>
      <c r="T109" s="763"/>
      <c r="U109" s="763"/>
      <c r="V109" s="765"/>
      <c r="W109" s="765"/>
      <c r="X109" s="763"/>
      <c r="Y109" s="765"/>
      <c r="Z109" s="765"/>
      <c r="AA109" s="763"/>
      <c r="AB109" s="763"/>
      <c r="AC109" s="765"/>
      <c r="AD109" s="765"/>
      <c r="AE109" s="763"/>
      <c r="AF109" s="765"/>
      <c r="AG109" s="330"/>
      <c r="AH109" s="763"/>
      <c r="AI109" s="763"/>
      <c r="AJ109" s="330"/>
      <c r="AK109" s="330"/>
      <c r="AL109" s="763"/>
    </row>
    <row r="110" spans="1:256" s="600" customFormat="1">
      <c r="A110" s="776"/>
      <c r="B110" s="777"/>
      <c r="C110" s="763"/>
      <c r="D110" s="765"/>
      <c r="E110" s="765"/>
      <c r="F110" s="763"/>
      <c r="G110" s="763"/>
      <c r="H110" s="765"/>
      <c r="I110" s="765"/>
      <c r="J110" s="763"/>
      <c r="K110" s="765"/>
      <c r="L110" s="765"/>
      <c r="M110" s="763"/>
      <c r="N110" s="763"/>
      <c r="O110" s="765"/>
      <c r="P110" s="765"/>
      <c r="Q110" s="763"/>
      <c r="R110" s="765"/>
      <c r="S110" s="765"/>
      <c r="T110" s="763"/>
      <c r="U110" s="763"/>
      <c r="V110" s="765"/>
      <c r="W110" s="765"/>
      <c r="X110" s="763"/>
      <c r="Y110" s="765"/>
      <c r="Z110" s="765"/>
      <c r="AA110" s="763"/>
      <c r="AB110" s="763"/>
      <c r="AC110" s="765"/>
      <c r="AD110" s="765"/>
      <c r="AE110" s="763"/>
      <c r="AF110" s="765"/>
      <c r="AG110" s="330"/>
      <c r="AH110" s="763"/>
      <c r="AI110" s="763"/>
      <c r="AJ110" s="330"/>
      <c r="AK110" s="330"/>
      <c r="AL110" s="763"/>
    </row>
    <row r="111" spans="1:256" s="600" customFormat="1">
      <c r="A111" s="776"/>
      <c r="B111" s="777"/>
      <c r="C111" s="763"/>
      <c r="D111" s="768"/>
      <c r="E111" s="768"/>
      <c r="F111" s="763"/>
      <c r="G111" s="763"/>
      <c r="H111" s="768"/>
      <c r="I111" s="768"/>
      <c r="J111" s="763"/>
      <c r="K111" s="768"/>
      <c r="L111" s="768"/>
      <c r="M111" s="763"/>
      <c r="N111" s="763"/>
      <c r="O111" s="768"/>
      <c r="P111" s="768"/>
      <c r="Q111" s="763"/>
      <c r="R111" s="768"/>
      <c r="S111" s="768"/>
      <c r="T111" s="763"/>
      <c r="U111" s="763"/>
      <c r="V111" s="768"/>
      <c r="W111" s="768"/>
      <c r="X111" s="763"/>
      <c r="Y111" s="768"/>
      <c r="Z111" s="768"/>
      <c r="AA111" s="763"/>
      <c r="AB111" s="763"/>
      <c r="AC111" s="768"/>
      <c r="AD111" s="768"/>
      <c r="AE111" s="763"/>
      <c r="AF111" s="768"/>
      <c r="AG111" s="330"/>
      <c r="AH111" s="763"/>
      <c r="AI111" s="763"/>
      <c r="AJ111" s="330"/>
      <c r="AK111" s="330"/>
      <c r="AL111" s="763"/>
    </row>
    <row r="112" spans="1:256" s="600" customFormat="1">
      <c r="A112" s="754"/>
      <c r="B112" s="754"/>
      <c r="C112" s="754"/>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4"/>
      <c r="AA112" s="754"/>
      <c r="AB112" s="754"/>
      <c r="AC112" s="754"/>
      <c r="AD112" s="754"/>
      <c r="AE112" s="754"/>
      <c r="AF112" s="754"/>
      <c r="AG112" s="754"/>
      <c r="AH112" s="754"/>
      <c r="AI112" s="754"/>
      <c r="AJ112" s="769"/>
      <c r="AK112" s="754"/>
      <c r="AL112" s="754"/>
    </row>
    <row r="113" spans="1:38" s="600" customFormat="1">
      <c r="A113" s="754"/>
      <c r="B113" s="754"/>
      <c r="C113" s="754"/>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4"/>
      <c r="AA113" s="754"/>
      <c r="AB113" s="754"/>
      <c r="AC113" s="754"/>
      <c r="AD113" s="754"/>
      <c r="AE113" s="754"/>
      <c r="AF113" s="754"/>
      <c r="AG113" s="754"/>
      <c r="AH113" s="754"/>
      <c r="AI113" s="754"/>
      <c r="AJ113" s="769"/>
      <c r="AK113" s="754"/>
      <c r="AL113" s="754"/>
    </row>
    <row r="114" spans="1:38" s="600" customFormat="1">
      <c r="A114" s="754"/>
      <c r="B114" s="754"/>
      <c r="C114" s="754"/>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4"/>
      <c r="AA114" s="754"/>
      <c r="AB114" s="754"/>
      <c r="AC114" s="754"/>
      <c r="AD114" s="754"/>
      <c r="AE114" s="754"/>
      <c r="AF114" s="754"/>
      <c r="AG114" s="754"/>
      <c r="AH114" s="754"/>
      <c r="AI114" s="754"/>
      <c r="AJ114" s="769"/>
      <c r="AK114" s="754"/>
      <c r="AL114" s="754"/>
    </row>
    <row r="115" spans="1:38">
      <c r="A115" s="754"/>
      <c r="B115" s="754"/>
      <c r="C115" s="754"/>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4"/>
      <c r="AA115" s="754"/>
      <c r="AB115" s="754"/>
      <c r="AC115" s="754"/>
      <c r="AD115" s="754"/>
      <c r="AE115" s="754"/>
      <c r="AF115" s="754"/>
      <c r="AG115" s="754"/>
      <c r="AH115" s="778"/>
      <c r="AI115" s="778"/>
      <c r="AJ115" s="779"/>
      <c r="AK115" s="778"/>
      <c r="AL115" s="778"/>
    </row>
    <row r="116" spans="1:38">
      <c r="A116" s="754"/>
      <c r="B116" s="754"/>
      <c r="C116" s="754"/>
      <c r="D116" s="754"/>
      <c r="E116" s="754"/>
      <c r="F116" s="754"/>
      <c r="G116" s="754"/>
      <c r="H116" s="754"/>
      <c r="I116" s="754"/>
      <c r="J116" s="754"/>
      <c r="K116" s="754"/>
      <c r="L116" s="754"/>
      <c r="M116" s="754"/>
      <c r="N116" s="754"/>
      <c r="O116" s="754"/>
      <c r="P116" s="754"/>
      <c r="Q116" s="754"/>
      <c r="R116" s="754"/>
      <c r="S116" s="754"/>
      <c r="T116" s="754"/>
      <c r="U116" s="754"/>
      <c r="V116" s="754"/>
      <c r="W116" s="754"/>
      <c r="X116" s="754"/>
      <c r="Y116" s="754"/>
      <c r="Z116" s="754"/>
      <c r="AA116" s="754"/>
      <c r="AB116" s="754"/>
      <c r="AC116" s="754"/>
      <c r="AD116" s="754"/>
      <c r="AE116" s="754"/>
      <c r="AF116" s="754"/>
      <c r="AG116" s="754"/>
      <c r="AH116" s="778"/>
      <c r="AI116" s="778"/>
      <c r="AJ116" s="779"/>
      <c r="AK116" s="778"/>
      <c r="AL116" s="778"/>
    </row>
    <row r="117" spans="1:38">
      <c r="A117" s="754"/>
      <c r="B117" s="754"/>
      <c r="C117" s="754"/>
      <c r="D117" s="754"/>
      <c r="E117" s="754"/>
      <c r="F117" s="754"/>
      <c r="G117" s="754"/>
      <c r="H117" s="754"/>
      <c r="I117" s="754"/>
      <c r="J117" s="754"/>
      <c r="K117" s="754"/>
      <c r="L117" s="754"/>
      <c r="M117" s="754"/>
      <c r="N117" s="754"/>
      <c r="O117" s="754"/>
      <c r="P117" s="754"/>
      <c r="Q117" s="754"/>
      <c r="R117" s="754"/>
      <c r="S117" s="754"/>
      <c r="T117" s="754"/>
      <c r="U117" s="754"/>
      <c r="V117" s="754"/>
      <c r="W117" s="754"/>
      <c r="X117" s="754"/>
      <c r="Y117" s="754"/>
      <c r="Z117" s="754"/>
      <c r="AA117" s="754"/>
      <c r="AB117" s="754"/>
      <c r="AC117" s="754"/>
      <c r="AD117" s="754"/>
      <c r="AE117" s="754"/>
      <c r="AF117" s="754"/>
      <c r="AG117" s="754"/>
      <c r="AH117" s="778"/>
      <c r="AI117" s="778"/>
      <c r="AJ117" s="779"/>
      <c r="AK117" s="778"/>
      <c r="AL117" s="778"/>
    </row>
    <row r="118" spans="1:38">
      <c r="A118" s="754"/>
      <c r="B118" s="754"/>
      <c r="C118" s="754"/>
      <c r="D118" s="754"/>
      <c r="E118" s="754"/>
      <c r="F118" s="754"/>
      <c r="G118" s="754"/>
      <c r="H118" s="754"/>
      <c r="I118" s="754"/>
      <c r="J118" s="754"/>
      <c r="K118" s="754"/>
      <c r="L118" s="754"/>
      <c r="M118" s="754"/>
      <c r="N118" s="754"/>
      <c r="O118" s="754"/>
      <c r="P118" s="754"/>
      <c r="Q118" s="754"/>
      <c r="R118" s="754"/>
      <c r="S118" s="754"/>
      <c r="T118" s="754"/>
      <c r="U118" s="754"/>
      <c r="V118" s="754"/>
      <c r="W118" s="754"/>
      <c r="X118" s="754"/>
      <c r="Y118" s="754"/>
      <c r="Z118" s="754"/>
      <c r="AA118" s="754"/>
      <c r="AB118" s="754"/>
      <c r="AC118" s="754"/>
      <c r="AD118" s="754"/>
      <c r="AE118" s="754"/>
      <c r="AF118" s="754"/>
      <c r="AG118" s="754"/>
      <c r="AH118" s="778"/>
      <c r="AI118" s="778"/>
      <c r="AJ118" s="779"/>
      <c r="AK118" s="778"/>
      <c r="AL118" s="778"/>
    </row>
    <row r="119" spans="1:38">
      <c r="AJ119" s="76"/>
    </row>
    <row r="120" spans="1:38">
      <c r="AJ120" s="76"/>
    </row>
    <row r="121" spans="1:38">
      <c r="AJ121" s="76"/>
    </row>
    <row r="122" spans="1:38">
      <c r="AJ122" s="76"/>
    </row>
    <row r="123" spans="1:38">
      <c r="AJ123" s="76"/>
    </row>
    <row r="124" spans="1:38">
      <c r="AJ124" s="599" t="s">
        <v>377</v>
      </c>
    </row>
  </sheetData>
  <sheetProtection selectLockedCells="1" selectUnlockedCells="1"/>
  <mergeCells count="22">
    <mergeCell ref="A13:AL13"/>
    <mergeCell ref="A14:AL14"/>
    <mergeCell ref="A15:A18"/>
    <mergeCell ref="B15:B18"/>
    <mergeCell ref="C15:C18"/>
    <mergeCell ref="D15:AL15"/>
    <mergeCell ref="D16:J16"/>
    <mergeCell ref="K16:Q16"/>
    <mergeCell ref="R16:X16"/>
    <mergeCell ref="Y16:AE16"/>
    <mergeCell ref="AF16:AL16"/>
    <mergeCell ref="E17:J17"/>
    <mergeCell ref="L17:Q17"/>
    <mergeCell ref="S17:X17"/>
    <mergeCell ref="Z17:AE17"/>
    <mergeCell ref="AG17:AL17"/>
    <mergeCell ref="A12:AL12"/>
    <mergeCell ref="A4:AL4"/>
    <mergeCell ref="A5:AL5"/>
    <mergeCell ref="A7:AL7"/>
    <mergeCell ref="A8:AL8"/>
    <mergeCell ref="A10:AL10"/>
  </mergeCells>
  <pageMargins left="0.70833333333333337" right="0.70833333333333337" top="0.74791666666666667" bottom="0.74791666666666667" header="0.51180555555555551" footer="0.51180555555555551"/>
  <pageSetup paperSize="77" scale="10" firstPageNumber="0" orientation="landscape" horizontalDpi="300" verticalDpi="300"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RIqg415oFVqDih9NBmsLffux8KOQOqgYsLPNhe0ITz0=</DigestValue>
    </Reference>
    <Reference URI="#idOfficeObject" Type="http://www.w3.org/2000/09/xmldsig#Object">
      <DigestMethod Algorithm="urn:ietf:params:xml:ns:cpxmlsec:algorithms:gostr3411"/>
      <DigestValue>RZoJM9W7uJpgOQ5pkX3+Eyb/AHps/57z13URwvfDaz0=</DigestValue>
    </Reference>
    <Reference URI="#idSignedProperties" Type="http://uri.etsi.org/01903#SignedProperties">
      <Transforms>
        <Transform Algorithm="http://www.w3.org/TR/2001/REC-xml-c14n-20010315"/>
      </Transforms>
      <DigestMethod Algorithm="urn:ietf:params:xml:ns:cpxmlsec:algorithms:gostr3411"/>
      <DigestValue>VPk/6Gilflca3xMZjJiAUCQOO1mZ4zUfblKAB5xGAGU=</DigestValue>
    </Reference>
  </SignedInfo>
  <SignatureValue>fau0ygqbWOcmDMzbVY2v85AFoj9bkKo2PwLro1QwDNiNW82GiAaLLJqB5SPn76ny
SpkAcgS2Qf5LcMiTXWRwnA==</SignatureValue>
  <KeyInfo>
    <X509Data>
      <X509Certificate>MIIJLDCCCNugAwIBAgIQAdSBgvHNHTAAABDiA3kAAjAIBgYqhQMCAgMwggE5MS4w
LAYDVQQJDCXQv9C10YAuINCi0LXRgNC10L3QuNC90YHQutC40LksINC0LiA2MRgw
FgYFKoUDZAESDTEwMjQwMDE0MzQwNDkxGjAYBggqhQMDgQMBARIMMDA0MDI5MDE3
OTgxMQswCQYDVQQGEwJSVTEZMBcGA1UEBwwQ0LMuINCa0LDQu9GD0LPQsDEtMCsG
A1UECAwkNDAg0JrQsNC70YPQttGB0LrQsNGPINC+0LHQu9Cw0YHRgtGMMSAwHgYJ
KoZIhvcNAQkBFhFjYUBhc3RyYWxuYWxvZy5ydTErMCkGA1UECgwi0JfQkNCeICLQ
mtCQ0JvQo9CT0JAg0JDQodCi0KDQkNCbIjErMCkGA1UEAwwi0JfQkNCeICLQmtCQ
0JvQo9CT0JAg0JDQodCi0KDQkNCbIjAeFw0xODExMjExMDE0MTlaFw0xOTExMjEx
MDE0MTlaMIIB7DFGMEQGA1UEAww90J7QntCeICLQodC40YHRgtC10LzRiyDQttC4
0LfQvdC10L7QsdC10YHQv9C10YfQtdC90LjRjyDQoNCcIjFGMEQGA1UECgw90J7Q
ntCeICLQodC40YHRgtC10LzRiyDQttC40LfQvdC10L7QsdC10YHQv9C10YfQtdC9
0LjRjyDQoNCcIjEZMBcGA1UEDAwQ0JTQuNGA0LXQutGC0L7RgDELMAkGA1UEBhMC
UlUxMTAvBgNVBAgMKDEzINCg0LXRgdC/0YPQsdC70LjQutCwINCc0L7RgNC00L7Q
stC40Y8xGjAYBgNVBAcMEdCh0LDRgNCw0L3RgdC6INCzMR8wHQYJKoZIhvcNAQkB
FhBtY2VuZXJnb0BtYWlsLnJ1MRcwFQYDVQQEDA7QkdCw0LvQsNC60LjQvTEqMCgG
A1UEKgwh0KHQtdGA0LPQtdC5INCd0LjQutC+0LvQsNC10LLQuNGHMS8wLQYDVQQJ
DCbQkdC+0LvRjNGI0LXQstC40YHRgtGB0LrQsNGPINGD0LsgODHQsDEaMBgGCCqF
AwOBAwEBEgwwMDEzMjYyMTg4NTQxGDAWBgUqhQNkARINMTExMTMyNjAwMTQzNDEW
MBQGBSqFA2QDEgsxMjQ4MDI3Njc0ODBjMBwGBiqFAwICEzASBgcqhQMCAiQABgcq
hQMCAh4BA0MABEC24Wd30F3JDqb6eRbRH0mycV/IJI1fh2CCQbC5rJ3FRGXsa5gD
6TpV8xxTT6DAOzLxYpDljK9UQQbS0sByX6ZSgQkAMDM3OTAwMDKjggT5MIIE9TAO
BgNVHQ8BAf8EBAMCBPAwHwYJKwYBBAGCNxUHBBIwEAYIKoUDAgIuAAgCAQECAQAw
GQYJKoZIhvcNAQkPBAwwCjAIBgYqhQMCAhUwHQYDVR0lBBYwFAYIKwYBBQUHAwIG
CCsGAQUFBwMEMB0GA1UdIAQWMBQwCAYGKoUDZHEBMAgGBiqFA2RxAjA2BgUqhQNk
bwQtDCsi0JrRgNC40L/RgtC+0J/RgNC+IENTUCIgKNCy0LXRgNGB0LjRjyAzLjYp
MB0GA1UdDgQWBBQ3agYrRjTiEqtahynXxAJvF2t8lTAMBgNVHRMBAf8EAjAAMIIB
NgYFKoUDZHAEggErMIIBJwxk0KHRgNC10LTRgdGC0LLQviDQutGA0LjQv9GC0L7Q
s9GA0LDRhNC40YfQtdGB0LrQvtC5INC30LDRidC40YLRiyDQuNC90YTQvtGA0LzQ
sNGG0LjQuCBWaVBOZXQgQ1NQIDQuMgxt0J/RgNC+0LPRgNCw0LzQvNC90YvQuSDQ
utC+0LzQv9C70LXQutGBICJWaVBOZXQg0KPQtNC+0YHRgtC+0LLQtdGA0Y/RjtGJ
0LjQuSDRhtC10L3RgtGAIDQgKNCy0LXRgNGB0LjRjyA0LjYpIgwl0KHQpC8xMjQt
Mjg2MCDQvtGCIDE1INC80LDRgNGC0LAgMjAxNgwp0KHQpC8xMjgtMjkzMiDQvtGC
IDEwINCw0LLQs9GD0YHRgtCwIDIwMTYwgYsGCCsGAQUFBwEBBH8wfTA4BggrBgEF
BQcwAYYsaHR0cDovL29jc3Aua2V5ZGlzay5ydS9PQ1NQODg5LTIwMTgvT0NTUC5z
cmYwQQYIKwYBBQUHMAKGNWh0dHA6Ly93d3cuZHAua2V5ZGlzay5ydS9yb290Lzg4
OS9hc3RyYWwtODg5LTIwMTguY2VyMIGJBgNVHR8EgYEwfzA6oDigNoY0aHR0cDov
L3d3dy5kcC5rZXlkaXNrLnJ1L2NkcC84ODkvYXN0cmFsLTg4OS0yMDE4LmNybDBB
oD+gPYY7aHR0cDovL3d3dy5kcC10ZW5kZXIua2V5ZGlzay5ydS9jZHAvODg5L2Fz
dHJhbC04ODktMjAxOC5jcmwwggGFBgNVHSMEggF8MIIBeIAUlEsAP4HI528SXtVj
rMJFfjmk/rmhggFSpIIBTjCCAUoxHjAcBgkqhkiG9w0BCQEWD2RpdEBtaW5zdnlh
ei5ydTELMAkGA1UEBhMCUlUxHDAaBgNVBAgMEzc3INCzLiDQnNC+0YHQutCy0LAx
FTATBgNVBAcMDNCc0L7RgdC60LLQsDE/MD0GA1UECQw2MTI1Mzc1INCzLiDQnNC+
0YHQutCy0LAsINGD0LsuINCi0LLQtdGA0YHQutCw0Y8sINC0LiA3MSwwKgYDVQQK
DCPQnNC40L3QutC+0LzRgdCy0Y/Qt9GMINCg0L7RgdGB0LjQuDEYMBYGBSqFA2QB
Eg0xMDQ3NzAyMDI2NzAxMRowGAYIKoUDA4EDAQESDDAwNzcxMDQ3NDM3NTFBMD8G
A1UEAww40JPQvtC70L7QstC90L7QuSDRg9C00L7RgdGC0L7QstC10YDRj9GO0YnQ
uNC5INGG0LXQvdGC0YCCCiHCARkAAAAAApUwJwYDVR0RBCAwHqQcMBoxGDAWBggq
hQMDgQ0BAQwKMTMwMDAwNzk1OTAIBgYqhQMCAgMDQQCw8d/AQ5EIFxs1E6fJbQ8p
HNBwcNyT7Y1Au1UjynXPwBt6bvzosxu6CkidzaHiBpw/l2bK2fpaGLLwzwYPrC8L</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
</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28"/>
            <mdssi:RelationshipReference SourceId="rId10"/>
            <mdssi:RelationshipReference SourceId="rId19"/>
            <mdssi:RelationshipReference SourceId="rId4"/>
            <mdssi:RelationshipReference SourceId="rId9"/>
            <mdssi:RelationshipReference SourceId="rId14"/>
            <mdssi:RelationshipReference SourceId="rId22"/>
            <mdssi:RelationshipReference SourceId="rId27"/>
            <mdssi:RelationshipReference SourceId="rId30"/>
          </Transform>
          <Transform Algorithm="http://www.w3.org/TR/2001/REC-xml-c14n-20010315"/>
        </Transforms>
        <DigestMethod Algorithm="http://www.w3.org/2000/09/xmldsig#sha1"/>
        <DigestValue>NRnilPgR0XcvvThSkXCTiCGN4Bs=
</DigestValue>
      </Reference>
      <Reference URI="/xl/calcChain.xml?ContentType=application/vnd.openxmlformats-officedocument.spreadsheetml.calcChain+xml">
        <DigestMethod Algorithm="http://www.w3.org/2000/09/xmldsig#sha1"/>
        <DigestValue>cjcF9bhPRnAUu1WPG5MVsxIP4v4=
</DigestValue>
      </Reference>
      <Reference URI="/xl/printerSettings/printerSettings1.bin?ContentType=application/vnd.openxmlformats-officedocument.spreadsheetml.printerSettings">
        <DigestMethod Algorithm="http://www.w3.org/2000/09/xmldsig#sha1"/>
        <DigestValue>ih8Qbvnm1BnzeEVJk/F86tWl2mA=
</DigestValue>
      </Reference>
      <Reference URI="/xl/printerSettings/printerSettings10.bin?ContentType=application/vnd.openxmlformats-officedocument.spreadsheetml.printerSettings">
        <DigestMethod Algorithm="http://www.w3.org/2000/09/xmldsig#sha1"/>
        <DigestValue>MEsevwrvsfyVq5xVsR0yHXj/AQc=
</DigestValue>
      </Reference>
      <Reference URI="/xl/printerSettings/printerSettings11.bin?ContentType=application/vnd.openxmlformats-officedocument.spreadsheetml.printerSettings">
        <DigestMethod Algorithm="http://www.w3.org/2000/09/xmldsig#sha1"/>
        <DigestValue>MEsevwrvsfyVq5xVsR0yHXj/AQc=
</DigestValue>
      </Reference>
      <Reference URI="/xl/printerSettings/printerSettings12.bin?ContentType=application/vnd.openxmlformats-officedocument.spreadsheetml.printerSettings">
        <DigestMethod Algorithm="http://www.w3.org/2000/09/xmldsig#sha1"/>
        <DigestValue>MEsevwrvsfyVq5xVsR0yHXj/AQc=
</DigestValue>
      </Reference>
      <Reference URI="/xl/printerSettings/printerSettings13.bin?ContentType=application/vnd.openxmlformats-officedocument.spreadsheetml.printerSettings">
        <DigestMethod Algorithm="http://www.w3.org/2000/09/xmldsig#sha1"/>
        <DigestValue>hQvbwqwTTY42OdSoPRb7KEP/2ss=
</DigestValue>
      </Reference>
      <Reference URI="/xl/printerSettings/printerSettings14.bin?ContentType=application/vnd.openxmlformats-officedocument.spreadsheetml.printerSettings">
        <DigestMethod Algorithm="http://www.w3.org/2000/09/xmldsig#sha1"/>
        <DigestValue>MEsevwrvsfyVq5xVsR0yHXj/AQc=
</DigestValue>
      </Reference>
      <Reference URI="/xl/printerSettings/printerSettings15.bin?ContentType=application/vnd.openxmlformats-officedocument.spreadsheetml.printerSettings">
        <DigestMethod Algorithm="http://www.w3.org/2000/09/xmldsig#sha1"/>
        <DigestValue>4AT3bjx/JID+rB2S4kO27gjzSZ8=
</DigestValue>
      </Reference>
      <Reference URI="/xl/printerSettings/printerSettings16.bin?ContentType=application/vnd.openxmlformats-officedocument.spreadsheetml.printerSettings">
        <DigestMethod Algorithm="http://www.w3.org/2000/09/xmldsig#sha1"/>
        <DigestValue>pBvuwuNKlIs/Bl94Rxk9nNUXNjM=
</DigestValue>
      </Reference>
      <Reference URI="/xl/printerSettings/printerSettings17.bin?ContentType=application/vnd.openxmlformats-officedocument.spreadsheetml.printerSettings">
        <DigestMethod Algorithm="http://www.w3.org/2000/09/xmldsig#sha1"/>
        <DigestValue>pBvuwuNKlIs/Bl94Rxk9nNUXNjM=
</DigestValue>
      </Reference>
      <Reference URI="/xl/printerSettings/printerSettings18.bin?ContentType=application/vnd.openxmlformats-officedocument.spreadsheetml.printerSettings">
        <DigestMethod Algorithm="http://www.w3.org/2000/09/xmldsig#sha1"/>
        <DigestValue>4maouMBkOQfu0ar3rDJ8faPq9eE=
</DigestValue>
      </Reference>
      <Reference URI="/xl/printerSettings/printerSettings19.bin?ContentType=application/vnd.openxmlformats-officedocument.spreadsheetml.printerSettings">
        <DigestMethod Algorithm="http://www.w3.org/2000/09/xmldsig#sha1"/>
        <DigestValue>pBvuwuNKlIs/Bl94Rxk9nNUXNjM=
</DigestValue>
      </Reference>
      <Reference URI="/xl/printerSettings/printerSettings2.bin?ContentType=application/vnd.openxmlformats-officedocument.spreadsheetml.printerSettings">
        <DigestMethod Algorithm="http://www.w3.org/2000/09/xmldsig#sha1"/>
        <DigestValue>4AT3bjx/JID+rB2S4kO27gjzSZ8=
</DigestValue>
      </Reference>
      <Reference URI="/xl/printerSettings/printerSettings20.bin?ContentType=application/vnd.openxmlformats-officedocument.spreadsheetml.printerSettings">
        <DigestMethod Algorithm="http://www.w3.org/2000/09/xmldsig#sha1"/>
        <DigestValue>pBvuwuNKlIs/Bl94Rxk9nNUXNjM=
</DigestValue>
      </Reference>
      <Reference URI="/xl/printerSettings/printerSettings21.bin?ContentType=application/vnd.openxmlformats-officedocument.spreadsheetml.printerSettings">
        <DigestMethod Algorithm="http://www.w3.org/2000/09/xmldsig#sha1"/>
        <DigestValue>MEsevwrvsfyVq5xVsR0yHXj/AQc=
</DigestValue>
      </Reference>
      <Reference URI="/xl/printerSettings/printerSettings22.bin?ContentType=application/vnd.openxmlformats-officedocument.spreadsheetml.printerSettings">
        <DigestMethod Algorithm="http://www.w3.org/2000/09/xmldsig#sha1"/>
        <DigestValue>y1To+NPvPXDy7WgRPggz8p4xFpo=
</DigestValue>
      </Reference>
      <Reference URI="/xl/printerSettings/printerSettings23.bin?ContentType=application/vnd.openxmlformats-officedocument.spreadsheetml.printerSettings">
        <DigestMethod Algorithm="http://www.w3.org/2000/09/xmldsig#sha1"/>
        <DigestValue>4AT3bjx/JID+rB2S4kO27gjzSZ8=
</DigestValue>
      </Reference>
      <Reference URI="/xl/printerSettings/printerSettings3.bin?ContentType=application/vnd.openxmlformats-officedocument.spreadsheetml.printerSettings">
        <DigestMethod Algorithm="http://www.w3.org/2000/09/xmldsig#sha1"/>
        <DigestValue>4AT3bjx/JID+rB2S4kO27gjzSZ8=
</DigestValue>
      </Reference>
      <Reference URI="/xl/printerSettings/printerSettings4.bin?ContentType=application/vnd.openxmlformats-officedocument.spreadsheetml.printerSettings">
        <DigestMethod Algorithm="http://www.w3.org/2000/09/xmldsig#sha1"/>
        <DigestValue>4AT3bjx/JID+rB2S4kO27gjzSZ8=
</DigestValue>
      </Reference>
      <Reference URI="/xl/printerSettings/printerSettings5.bin?ContentType=application/vnd.openxmlformats-officedocument.spreadsheetml.printerSettings">
        <DigestMethod Algorithm="http://www.w3.org/2000/09/xmldsig#sha1"/>
        <DigestValue>4AT3bjx/JID+rB2S4kO27gjzSZ8=
</DigestValue>
      </Reference>
      <Reference URI="/xl/printerSettings/printerSettings6.bin?ContentType=application/vnd.openxmlformats-officedocument.spreadsheetml.printerSettings">
        <DigestMethod Algorithm="http://www.w3.org/2000/09/xmldsig#sha1"/>
        <DigestValue>nR/vs5Hmtx8xCsZxt58NZdU4H70=
</DigestValue>
      </Reference>
      <Reference URI="/xl/printerSettings/printerSettings7.bin?ContentType=application/vnd.openxmlformats-officedocument.spreadsheetml.printerSettings">
        <DigestMethod Algorithm="http://www.w3.org/2000/09/xmldsig#sha1"/>
        <DigestValue>nR/vs5Hmtx8xCsZxt58NZdU4H70=
</DigestValue>
      </Reference>
      <Reference URI="/xl/printerSettings/printerSettings8.bin?ContentType=application/vnd.openxmlformats-officedocument.spreadsheetml.printerSettings">
        <DigestMethod Algorithm="http://www.w3.org/2000/09/xmldsig#sha1"/>
        <DigestValue>KS1lb7E5qwJfDq71gFztaPrS1fQ=
</DigestValue>
      </Reference>
      <Reference URI="/xl/printerSettings/printerSettings9.bin?ContentType=application/vnd.openxmlformats-officedocument.spreadsheetml.printerSettings">
        <DigestMethod Algorithm="http://www.w3.org/2000/09/xmldsig#sha1"/>
        <DigestValue>MEsevwrvsfyVq5xVsR0yHXj/AQc=
</DigestValue>
      </Reference>
      <Reference URI="/xl/sharedStrings.xml?ContentType=application/vnd.openxmlformats-officedocument.spreadsheetml.sharedStrings+xml">
        <DigestMethod Algorithm="http://www.w3.org/2000/09/xmldsig#sha1"/>
        <DigestValue>5Yi6BkHIxp4kqKLCqFoCwwn6WjY=
</DigestValue>
      </Reference>
      <Reference URI="/xl/styles.xml?ContentType=application/vnd.openxmlformats-officedocument.spreadsheetml.styles+xml">
        <DigestMethod Algorithm="http://www.w3.org/2000/09/xmldsig#sha1"/>
        <DigestValue>qH/j5wa5j84uRZAoS7v+Ppw1fng=
</DigestValue>
      </Reference>
      <Reference URI="/xl/theme/theme1.xml?ContentType=application/vnd.openxmlformats-officedocument.theme+xml">
        <DigestMethod Algorithm="http://www.w3.org/2000/09/xmldsig#sha1"/>
        <DigestValue>zILM2pCbsIaxIpaCyNf2gnMLPqI=
</DigestValue>
      </Reference>
      <Reference URI="/xl/workbook.xml?ContentType=application/vnd.openxmlformats-officedocument.spreadsheetml.sheet.main+xml">
        <DigestMethod Algorithm="http://www.w3.org/2000/09/xmldsig#sha1"/>
        <DigestValue>hynr6CQPA/i/jhkTrt7KSi9TAok=
</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
</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
</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
</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
</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
</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
</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
</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
</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
</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
</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
</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
</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
</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
</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
</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eOMIzz5kFNZXkkXzA/QG3y5Peew=
</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
</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
</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
</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
</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
</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
</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
</DigestValue>
      </Reference>
      <Reference URI="/xl/worksheets/sheet1.xml?ContentType=application/vnd.openxmlformats-officedocument.spreadsheetml.worksheet+xml">
        <DigestMethod Algorithm="http://www.w3.org/2000/09/xmldsig#sha1"/>
        <DigestValue>hMZERchZK61oonSpy5mq18MCdyw=
</DigestValue>
      </Reference>
      <Reference URI="/xl/worksheets/sheet10.xml?ContentType=application/vnd.openxmlformats-officedocument.spreadsheetml.worksheet+xml">
        <DigestMethod Algorithm="http://www.w3.org/2000/09/xmldsig#sha1"/>
        <DigestValue>mltiCugE2f9MFex84cJNiFxdKrA=
</DigestValue>
      </Reference>
      <Reference URI="/xl/worksheets/sheet11.xml?ContentType=application/vnd.openxmlformats-officedocument.spreadsheetml.worksheet+xml">
        <DigestMethod Algorithm="http://www.w3.org/2000/09/xmldsig#sha1"/>
        <DigestValue>eF0yPy9kktaMV/i+odDZyb2Whww=
</DigestValue>
      </Reference>
      <Reference URI="/xl/worksheets/sheet12.xml?ContentType=application/vnd.openxmlformats-officedocument.spreadsheetml.worksheet+xml">
        <DigestMethod Algorithm="http://www.w3.org/2000/09/xmldsig#sha1"/>
        <DigestValue>2LT6ujDPtV4NOzpOhQvftF1/VUw=
</DigestValue>
      </Reference>
      <Reference URI="/xl/worksheets/sheet13.xml?ContentType=application/vnd.openxmlformats-officedocument.spreadsheetml.worksheet+xml">
        <DigestMethod Algorithm="http://www.w3.org/2000/09/xmldsig#sha1"/>
        <DigestValue>5fQpDGUPPinxr+c5EeOr6p3aIAE=
</DigestValue>
      </Reference>
      <Reference URI="/xl/worksheets/sheet14.xml?ContentType=application/vnd.openxmlformats-officedocument.spreadsheetml.worksheet+xml">
        <DigestMethod Algorithm="http://www.w3.org/2000/09/xmldsig#sha1"/>
        <DigestValue>J76WzlJKLp+4KRJYEHjWkqW1q3c=
</DigestValue>
      </Reference>
      <Reference URI="/xl/worksheets/sheet15.xml?ContentType=application/vnd.openxmlformats-officedocument.spreadsheetml.worksheet+xml">
        <DigestMethod Algorithm="http://www.w3.org/2000/09/xmldsig#sha1"/>
        <DigestValue>nKlhG/kCd4dYdPFIe9xrl3rWW/0=
</DigestValue>
      </Reference>
      <Reference URI="/xl/worksheets/sheet16.xml?ContentType=application/vnd.openxmlformats-officedocument.spreadsheetml.worksheet+xml">
        <DigestMethod Algorithm="http://www.w3.org/2000/09/xmldsig#sha1"/>
        <DigestValue>IM0cVcspSrbhtITbQDTLTadDgQE=
</DigestValue>
      </Reference>
      <Reference URI="/xl/worksheets/sheet17.xml?ContentType=application/vnd.openxmlformats-officedocument.spreadsheetml.worksheet+xml">
        <DigestMethod Algorithm="http://www.w3.org/2000/09/xmldsig#sha1"/>
        <DigestValue>W+J6QxnFUq+8G1xhBLisQ2u6IGo=
</DigestValue>
      </Reference>
      <Reference URI="/xl/worksheets/sheet18.xml?ContentType=application/vnd.openxmlformats-officedocument.spreadsheetml.worksheet+xml">
        <DigestMethod Algorithm="http://www.w3.org/2000/09/xmldsig#sha1"/>
        <DigestValue>+aEbsT+plneyvgxC0SgA0jIRXLw=
</DigestValue>
      </Reference>
      <Reference URI="/xl/worksheets/sheet19.xml?ContentType=application/vnd.openxmlformats-officedocument.spreadsheetml.worksheet+xml">
        <DigestMethod Algorithm="http://www.w3.org/2000/09/xmldsig#sha1"/>
        <DigestValue>pRlcpP9FeyVhPbcJFbel1YQj6u8=
</DigestValue>
      </Reference>
      <Reference URI="/xl/worksheets/sheet2.xml?ContentType=application/vnd.openxmlformats-officedocument.spreadsheetml.worksheet+xml">
        <DigestMethod Algorithm="http://www.w3.org/2000/09/xmldsig#sha1"/>
        <DigestValue>+uMw6G3HP0C2LEbsuLiOOpmLyec=
</DigestValue>
      </Reference>
      <Reference URI="/xl/worksheets/sheet20.xml?ContentType=application/vnd.openxmlformats-officedocument.spreadsheetml.worksheet+xml">
        <DigestMethod Algorithm="http://www.w3.org/2000/09/xmldsig#sha1"/>
        <DigestValue>NgrdIBh9rV+dAbAnAq+12aPXuKQ=
</DigestValue>
      </Reference>
      <Reference URI="/xl/worksheets/sheet21.xml?ContentType=application/vnd.openxmlformats-officedocument.spreadsheetml.worksheet+xml">
        <DigestMethod Algorithm="http://www.w3.org/2000/09/xmldsig#sha1"/>
        <DigestValue>xMYfqtcLa+y2Haglr6bGa2oo/eM=
</DigestValue>
      </Reference>
      <Reference URI="/xl/worksheets/sheet22.xml?ContentType=application/vnd.openxmlformats-officedocument.spreadsheetml.worksheet+xml">
        <DigestMethod Algorithm="http://www.w3.org/2000/09/xmldsig#sha1"/>
        <DigestValue>QJcicTR8xssE6nSjk/WIROv8/bo=
</DigestValue>
      </Reference>
      <Reference URI="/xl/worksheets/sheet23.xml?ContentType=application/vnd.openxmlformats-officedocument.spreadsheetml.worksheet+xml">
        <DigestMethod Algorithm="http://www.w3.org/2000/09/xmldsig#sha1"/>
        <DigestValue>dTh0gdPxHgQeYkkKXF56enk655Q=
</DigestValue>
      </Reference>
      <Reference URI="/xl/worksheets/sheet24.xml?ContentType=application/vnd.openxmlformats-officedocument.spreadsheetml.worksheet+xml">
        <DigestMethod Algorithm="http://www.w3.org/2000/09/xmldsig#sha1"/>
        <DigestValue>PTj8HnllUmQz+gcR8ezQDZJkTqs=
</DigestValue>
      </Reference>
      <Reference URI="/xl/worksheets/sheet25.xml?ContentType=application/vnd.openxmlformats-officedocument.spreadsheetml.worksheet+xml">
        <DigestMethod Algorithm="http://www.w3.org/2000/09/xmldsig#sha1"/>
        <DigestValue>o36RJ5FlNIz6kVbYalh1ShLp1VU=
</DigestValue>
      </Reference>
      <Reference URI="/xl/worksheets/sheet26.xml?ContentType=application/vnd.openxmlformats-officedocument.spreadsheetml.worksheet+xml">
        <DigestMethod Algorithm="http://www.w3.org/2000/09/xmldsig#sha1"/>
        <DigestValue>sAHpQTv7oGf80OpOsj7fEAS+OuA=
</DigestValue>
      </Reference>
      <Reference URI="/xl/worksheets/sheet3.xml?ContentType=application/vnd.openxmlformats-officedocument.spreadsheetml.worksheet+xml">
        <DigestMethod Algorithm="http://www.w3.org/2000/09/xmldsig#sha1"/>
        <DigestValue>KON9nQ/Lo5tYLh3v+Na/zXpn+bE=
</DigestValue>
      </Reference>
      <Reference URI="/xl/worksheets/sheet4.xml?ContentType=application/vnd.openxmlformats-officedocument.spreadsheetml.worksheet+xml">
        <DigestMethod Algorithm="http://www.w3.org/2000/09/xmldsig#sha1"/>
        <DigestValue>dgrO1zCgg4CkjrRELAoAYQS2oro=
</DigestValue>
      </Reference>
      <Reference URI="/xl/worksheets/sheet5.xml?ContentType=application/vnd.openxmlformats-officedocument.spreadsheetml.worksheet+xml">
        <DigestMethod Algorithm="http://www.w3.org/2000/09/xmldsig#sha1"/>
        <DigestValue>FxRYuNWcZdSrFQIQk+hzAYOSLz4=
</DigestValue>
      </Reference>
      <Reference URI="/xl/worksheets/sheet6.xml?ContentType=application/vnd.openxmlformats-officedocument.spreadsheetml.worksheet+xml">
        <DigestMethod Algorithm="http://www.w3.org/2000/09/xmldsig#sha1"/>
        <DigestValue>a0W+HgFg3AYhiyuFyRGeFfajgzc=
</DigestValue>
      </Reference>
      <Reference URI="/xl/worksheets/sheet7.xml?ContentType=application/vnd.openxmlformats-officedocument.spreadsheetml.worksheet+xml">
        <DigestMethod Algorithm="http://www.w3.org/2000/09/xmldsig#sha1"/>
        <DigestValue>iNngpqFI62bwuFMFP69Go56FTdU=
</DigestValue>
      </Reference>
      <Reference URI="/xl/worksheets/sheet8.xml?ContentType=application/vnd.openxmlformats-officedocument.spreadsheetml.worksheet+xml">
        <DigestMethod Algorithm="http://www.w3.org/2000/09/xmldsig#sha1"/>
        <DigestValue>9UkDS0IXjLYziaBvgfRZa9jZikI=
</DigestValue>
      </Reference>
      <Reference URI="/xl/worksheets/sheet9.xml?ContentType=application/vnd.openxmlformats-officedocument.spreadsheetml.worksheet+xml">
        <DigestMethod Algorithm="http://www.w3.org/2000/09/xmldsig#sha1"/>
        <DigestValue>IK5JZNc2VuHMGDzB1uo8mnuHtgM=
</DigestValue>
      </Reference>
    </Manifest>
    <SignatureProperties>
      <SignatureProperty Id="idSignatureTime" Target="#idPackageSignature">
        <mdssi:SignatureTime>
          <mdssi:Format>YYYY-MM-DDThh:mm:ssTZD</mdssi:Format>
          <mdssi:Value>2019-10-23T11:29:51Z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5.1</WindowsVersion>
          <OfficeVersion>14.0</OfficeVersion>
          <ApplicationVersion>14.0</ApplicationVersion>
          <Monitors>1</Monitors>
          <HorizontalResolution>1280</HorizontalResolution>
          <VerticalResolution>1024</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2019-10-23T11:29:51Z</xd:SigningTime>
          <xd:SigningCertificate>
            <xd:Cert>
              <xd:CertDigest>
                <DigestMethod Algorithm="http://www.w3.org/2000/09/xmldsig#sha1"/>
                <DigestValue>XjFCwrWf1KZabaYcXOt831AM5tw=
</DigestValue>
              </xd:CertDigest>
              <xd:IssuerSerial>
                <X509IssuerName>CN="ЗАО ""КАЛУГА АСТРАЛ""", O="ЗАО ""КАЛУГА АСТРАЛ""", E=ca@astralnalog.ru, S=40 Калужская область, L=г. Калуга, C=RU, ИНН=004029017981, ОГРН=1024001434049, STREET="пер. Теренинский, д. 6"</X509IssuerName>
                <X509SerialNumber>2432621735128152244037746502368034818</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2466</TotalTime>
  <Application>Microsoft Excel</Application>
  <DocSecurity>0</DocSecurity>
  <ScaleCrop>false</ScaleCrop>
  <HeadingPairs>
    <vt:vector size="4" baseType="variant">
      <vt:variant>
        <vt:lpstr>Листы</vt:lpstr>
      </vt:variant>
      <vt:variant>
        <vt:i4>26</vt:i4>
      </vt:variant>
      <vt:variant>
        <vt:lpstr>Именованные диапазоны</vt:lpstr>
      </vt:variant>
      <vt:variant>
        <vt:i4>2</vt:i4>
      </vt:variant>
    </vt:vector>
  </HeadingPairs>
  <TitlesOfParts>
    <vt:vector size="28" baseType="lpstr">
      <vt:lpstr>1-20</vt:lpstr>
      <vt:lpstr>1-21</vt:lpstr>
      <vt:lpstr>1-22</vt:lpstr>
      <vt:lpstr>1-23</vt:lpstr>
      <vt:lpstr>1-24</vt:lpstr>
      <vt:lpstr>2</vt:lpstr>
      <vt:lpstr>3</vt:lpstr>
      <vt:lpstr>4</vt:lpstr>
      <vt:lpstr>5</vt:lpstr>
      <vt:lpstr>6</vt:lpstr>
      <vt:lpstr>7</vt:lpstr>
      <vt:lpstr>8</vt:lpstr>
      <vt:lpstr>9</vt:lpstr>
      <vt:lpstr>10</vt:lpstr>
      <vt:lpstr>11.1</vt:lpstr>
      <vt:lpstr>11.2</vt:lpstr>
      <vt:lpstr>11.3</vt:lpstr>
      <vt:lpstr>12</vt:lpstr>
      <vt:lpstr>13</vt:lpstr>
      <vt:lpstr>14 </vt:lpstr>
      <vt:lpstr>15</vt:lpstr>
      <vt:lpstr>16</vt:lpstr>
      <vt:lpstr>17</vt:lpstr>
      <vt:lpstr>18</vt:lpstr>
      <vt:lpstr>19</vt:lpstr>
      <vt:lpstr>Источники</vt:lpstr>
      <vt:lpstr>'2'!Область_печати</vt:lpstr>
      <vt:lpstr>'3'!Область_печати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Администратор</cp:lastModifiedBy>
  <cp:revision>612</cp:revision>
  <cp:lastPrinted>2019-10-23T08:03:53Z</cp:lastPrinted>
  <dcterms:created xsi:type="dcterms:W3CDTF">2009-07-27T07:10:26Z</dcterms:created>
  <dcterms:modified xsi:type="dcterms:W3CDTF">2019-10-23T11:29:51Z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Datanium</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