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620" tabRatio="769" activeTab="1"/>
  </bookViews>
  <sheets>
    <sheet name="баланс эл.эн.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данные из сбыт 2015/2015 год участки (11250)рабочий по минэнерго
</t>
        </r>
      </text>
    </comment>
  </commentList>
</comments>
</file>

<file path=xl/sharedStrings.xml><?xml version="1.0" encoding="utf-8"?>
<sst xmlns="http://schemas.openxmlformats.org/spreadsheetml/2006/main" count="90" uniqueCount="49">
  <si>
    <t/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</si>
  <si>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</si>
  <si>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</si>
  <si>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</si>
  <si>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</si>
  <si>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</si>
  <si>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</si>
  <si>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</si>
  <si>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</si>
  <si>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</si>
  <si>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</si>
  <si>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</si>
  <si>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</si>
  <si>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</si>
  <si>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</si>
  <si>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1.3.</t>
  </si>
  <si>
    <t>1.4.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</si>
  <si>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</si>
  <si>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</si>
  <si>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</si>
  <si>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</si>
  <si>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</si>
  <si>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</si>
  <si>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</si>
  <si>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</si>
  <si>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</si>
  <si>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</si>
  <si>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</si>
  <si>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</si>
  <si>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4.3.</t>
  </si>
  <si>
    <t>ОАО "МЭСК"</t>
  </si>
  <si>
    <t xml:space="preserve">в т.ч.    ООО "Энергосбыт РМ"                                                                                  </t>
  </si>
  <si>
    <t>Главный экономист</t>
  </si>
  <si>
    <t>Л.П. Егорова</t>
  </si>
  <si>
    <t>млн. кВт.ч.</t>
  </si>
  <si>
    <t>от других поставщиков (ОАО "МРСК-Волга")</t>
  </si>
  <si>
    <t>поступление эл. энергии от других организаций (ОАО "РЖД")</t>
  </si>
  <si>
    <t>4.4.</t>
  </si>
  <si>
    <t>2014 прогноз</t>
  </si>
  <si>
    <t>ОАО "МРСК-Волга"  (транзит)</t>
  </si>
  <si>
    <t>ООО "Магнитэнерго"</t>
  </si>
  <si>
    <t>Oбъем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
по сетям ВН, СН1, СН11 и НН  по ООО "Системы жизнеобеспечения РМ" на  2014 год</t>
  </si>
  <si>
    <t>Потери электрической энергии по сетям ВН, СН1, СН11 и НН  по ООО "Системы жизнеобеспечения РМ"  на 2015 год</t>
  </si>
  <si>
    <t>2015 прогноз</t>
  </si>
  <si>
    <t xml:space="preserve">              ООО "РегионЭнергоКонтракт"</t>
  </si>
  <si>
    <t xml:space="preserve">              ОАО "МЭСК"</t>
  </si>
  <si>
    <t xml:space="preserve">              ООО "Магнитэнерго"</t>
  </si>
  <si>
    <t>4.5.</t>
  </si>
  <si>
    <t xml:space="preserve">              ОАО "МРСК-Волга"  (транзит)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</si>
</sst>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53">
    <font>
      <sz val="10"/>
      <name val="Arial Cyr"/>
      <family val="0"/>
    </font>
    <font>
      <sz val="10"/>
      <name val="Times New Roman CYR"/>
      <family val="0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b/>
      <sz val="16"/>
      <name val="Arial Cyr"/>
      <family val="0"/>
    </font>
    <font>
      <sz val="11"/>
      <color indexed="12"/>
      <name val="Arial Cyr"/>
      <family val="2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3" applyNumberFormat="1" applyFont="1" applyFill="1" applyBorder="1" applyAlignment="1" applyProtection="1">
      <alignment vertical="top"/>
      <protection/>
    </xf>
    <xf numFmtId="0" fontId="0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2" applyFont="1">
      <alignment/>
      <protection/>
    </xf>
    <xf numFmtId="0" fontId="0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164" fontId="2" fillId="0" borderId="10" xfId="52" applyNumberFormat="1" applyFont="1" applyBorder="1" applyAlignment="1">
      <alignment/>
      <protection/>
    </xf>
    <xf numFmtId="2" fontId="2" fillId="0" borderId="10" xfId="52" applyNumberFormat="1" applyFont="1" applyBorder="1" applyAlignment="1">
      <alignment/>
      <protection/>
    </xf>
    <xf numFmtId="0" fontId="2" fillId="0" borderId="0" xfId="53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wrapText="1"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wrapText="1"/>
      <protection/>
    </xf>
    <xf numFmtId="0" fontId="0" fillId="0" borderId="0" xfId="52" applyFont="1" applyAlignment="1">
      <alignment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top"/>
      <protection/>
    </xf>
    <xf numFmtId="0" fontId="2" fillId="0" borderId="12" xfId="52" applyFont="1" applyBorder="1" applyAlignment="1">
      <alignment horizontal="center" wrapText="1"/>
      <protection/>
    </xf>
    <xf numFmtId="164" fontId="2" fillId="0" borderId="11" xfId="52" applyNumberFormat="1" applyFont="1" applyBorder="1" applyAlignment="1">
      <alignment/>
      <protection/>
    </xf>
    <xf numFmtId="2" fontId="2" fillId="0" borderId="11" xfId="52" applyNumberFormat="1" applyFont="1" applyBorder="1" applyAlignment="1">
      <alignment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center" vertical="top"/>
      <protection/>
    </xf>
    <xf numFmtId="0" fontId="0" fillId="0" borderId="11" xfId="52" applyFont="1" applyBorder="1">
      <alignment/>
      <protection/>
    </xf>
    <xf numFmtId="0" fontId="5" fillId="0" borderId="0" xfId="52" applyFont="1" applyBorder="1" applyAlignment="1">
      <alignment wrapText="1"/>
      <protection/>
    </xf>
    <xf numFmtId="0" fontId="5" fillId="0" borderId="0" xfId="52" applyFont="1">
      <alignment/>
      <protection/>
    </xf>
    <xf numFmtId="2" fontId="0" fillId="0" borderId="0" xfId="52" applyNumberFormat="1" applyFont="1">
      <alignment/>
      <protection/>
    </xf>
    <xf numFmtId="164" fontId="0" fillId="0" borderId="0" xfId="52" applyNumberFormat="1" applyFont="1">
      <alignment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0" fontId="6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13" xfId="53" applyNumberFormat="1" applyFont="1" applyFill="1" applyBorder="1" applyAlignment="1" applyProtection="1">
      <alignment vertical="top"/>
      <protection/>
    </xf>
    <xf numFmtId="0" fontId="0" fillId="0" borderId="14" xfId="52" applyFont="1" applyBorder="1">
      <alignment/>
      <protection/>
    </xf>
    <xf numFmtId="0" fontId="2" fillId="0" borderId="15" xfId="52" applyFont="1" applyBorder="1">
      <alignment/>
      <protection/>
    </xf>
    <xf numFmtId="0" fontId="8" fillId="0" borderId="12" xfId="52" applyFont="1" applyBorder="1" applyAlignment="1">
      <alignment horizontal="center" vertical="center" wrapText="1"/>
      <protection/>
    </xf>
    <xf numFmtId="0" fontId="2" fillId="0" borderId="16" xfId="52" applyNumberFormat="1" applyFont="1" applyFill="1" applyBorder="1" applyAlignment="1" applyProtection="1">
      <alignment vertical="top"/>
      <protection/>
    </xf>
    <xf numFmtId="0" fontId="2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" fillId="0" borderId="10" xfId="52" applyFont="1" applyBorder="1" applyAlignment="1">
      <alignment horizontal="justify" wrapText="1"/>
      <protection/>
    </xf>
    <xf numFmtId="0" fontId="8" fillId="0" borderId="10" xfId="52" applyFont="1" applyBorder="1" applyAlignment="1">
      <alignment wrapText="1"/>
      <protection/>
    </xf>
    <xf numFmtId="164" fontId="8" fillId="0" borderId="10" xfId="52" applyNumberFormat="1" applyFont="1" applyBorder="1" applyAlignment="1">
      <alignment/>
      <protection/>
    </xf>
    <xf numFmtId="164" fontId="8" fillId="0" borderId="10" xfId="52" applyNumberFormat="1" applyFont="1" applyFill="1" applyBorder="1" applyAlignment="1">
      <alignment/>
      <protection/>
    </xf>
    <xf numFmtId="164" fontId="8" fillId="0" borderId="11" xfId="52" applyNumberFormat="1" applyFont="1" applyFill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wrapText="1"/>
      <protection/>
    </xf>
    <xf numFmtId="0" fontId="3" fillId="0" borderId="14" xfId="53" applyNumberFormat="1" applyFont="1" applyFill="1" applyBorder="1" applyAlignment="1" applyProtection="1">
      <alignment vertical="top" wrapText="1"/>
      <protection/>
    </xf>
    <xf numFmtId="164" fontId="2" fillId="0" borderId="14" xfId="52" applyNumberFormat="1" applyFont="1" applyBorder="1" applyAlignment="1">
      <alignment/>
      <protection/>
    </xf>
    <xf numFmtId="0" fontId="0" fillId="0" borderId="0" xfId="54" applyNumberFormat="1" applyFont="1" applyFill="1" applyBorder="1" applyAlignment="1" applyProtection="1">
      <alignment vertical="top"/>
      <protection/>
    </xf>
    <xf numFmtId="0" fontId="0" fillId="0" borderId="0" xfId="54" applyNumberFormat="1" applyFont="1" applyFill="1" applyBorder="1" applyAlignment="1" applyProtection="1">
      <alignment vertical="top" wrapText="1"/>
      <protection/>
    </xf>
    <xf numFmtId="0" fontId="2" fillId="0" borderId="10" xfId="52" applyNumberFormat="1" applyFont="1" applyFill="1" applyBorder="1" applyAlignment="1" applyProtection="1">
      <alignment vertical="top"/>
      <protection/>
    </xf>
    <xf numFmtId="0" fontId="2" fillId="0" borderId="10" xfId="52" applyFont="1" applyBorder="1" applyAlignment="1">
      <alignment horizontal="center" wrapText="1"/>
      <protection/>
    </xf>
    <xf numFmtId="164" fontId="9" fillId="0" borderId="10" xfId="52" applyNumberFormat="1" applyFont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0" fontId="10" fillId="0" borderId="10" xfId="52" applyFont="1" applyBorder="1" applyAlignment="1">
      <alignment wrapText="1"/>
      <protection/>
    </xf>
    <xf numFmtId="164" fontId="11" fillId="0" borderId="10" xfId="52" applyNumberFormat="1" applyFont="1" applyBorder="1" applyAlignment="1">
      <alignment/>
      <protection/>
    </xf>
    <xf numFmtId="164" fontId="10" fillId="0" borderId="10" xfId="52" applyNumberFormat="1" applyFont="1" applyBorder="1" applyAlignment="1">
      <alignment/>
      <protection/>
    </xf>
    <xf numFmtId="2" fontId="10" fillId="0" borderId="10" xfId="52" applyNumberFormat="1" applyFont="1" applyBorder="1" applyAlignme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164" fontId="12" fillId="0" borderId="10" xfId="52" applyNumberFormat="1" applyFont="1" applyBorder="1">
      <alignment/>
      <protection/>
    </xf>
    <xf numFmtId="0" fontId="2" fillId="0" borderId="10" xfId="54" applyNumberFormat="1" applyFont="1" applyFill="1" applyBorder="1" applyAlignment="1" applyProtection="1">
      <alignment vertical="top"/>
      <protection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9" fillId="0" borderId="10" xfId="52" applyFont="1" applyBorder="1">
      <alignment/>
      <protection/>
    </xf>
    <xf numFmtId="0" fontId="12" fillId="0" borderId="10" xfId="52" applyFont="1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4" fillId="0" borderId="0" xfId="54" applyNumberFormat="1" applyFont="1" applyFill="1" applyBorder="1" applyAlignment="1" applyProtection="1">
      <alignment vertical="top" wrapText="1"/>
      <protection/>
    </xf>
    <xf numFmtId="164" fontId="6" fillId="0" borderId="0" xfId="52" applyNumberFormat="1" applyFont="1">
      <alignment/>
      <protection/>
    </xf>
    <xf numFmtId="0" fontId="7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51" fillId="0" borderId="17" xfId="52" applyNumberFormat="1" applyFont="1" applyFill="1" applyBorder="1" applyAlignment="1" applyProtection="1">
      <alignment horizontal="center" vertical="top"/>
      <protection/>
    </xf>
    <xf numFmtId="0" fontId="51" fillId="0" borderId="18" xfId="52" applyNumberFormat="1" applyFont="1" applyFill="1" applyBorder="1" applyAlignment="1" applyProtection="1">
      <alignment horizontal="center" vertical="top"/>
      <protection/>
    </xf>
    <xf numFmtId="0" fontId="7" fillId="0" borderId="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Обычный_Книга1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PageLayoutView="0" workbookViewId="0" topLeftCell="A1">
      <selection activeCell="B44" sqref="B44"/>
    </sheetView>
  </sheetViews>
  <sheetFormatPr defaultColWidth="9.00390625" defaultRowHeight="12.75"/>
  <cols>
    <col min="1" max="1" width="4.75390625" style="3" customWidth="1"/>
    <col min="2" max="2" width="50.625" style="18" customWidth="1"/>
    <col min="3" max="3" width="11.625" style="3" customWidth="1"/>
    <col min="4" max="4" width="7.75390625" style="3" customWidth="1"/>
    <col min="5" max="5" width="9.375" style="3" customWidth="1"/>
    <col min="6" max="6" width="10.75390625" style="3" customWidth="1"/>
    <col min="7" max="7" width="12.00390625" style="3" customWidth="1"/>
    <col min="8" max="16384" width="9.125" style="3" customWidth="1"/>
  </cols>
  <sheetData>
    <row r="1" spans="1:2" ht="2.25" customHeight="1">
      <c r="A1" s="1"/>
      <c r="B1" s="2"/>
    </row>
    <row r="2" spans="1:7" ht="96.75" customHeight="1">
      <c r="A2" s="70" t="s">
        <v>41</v>
      </c>
      <c r="B2" s="70"/>
      <c r="C2" s="70"/>
      <c r="D2" s="70"/>
      <c r="E2" s="70"/>
      <c r="F2" s="70"/>
      <c r="G2" s="70"/>
    </row>
    <row r="3" ht="12.75">
      <c r="A3" s="4" t="s">
        <v>0</v>
      </c>
    </row>
    <row r="4" spans="1:7" ht="15.75" thickBot="1">
      <c r="A4" s="5"/>
      <c r="B4" s="6"/>
      <c r="G4" s="28" t="s">
        <v>34</v>
      </c>
    </row>
    <row r="5" spans="1:7" ht="15">
      <c r="A5" s="38"/>
      <c r="B5" s="71" t="s">
        <v>1</v>
      </c>
      <c r="C5" s="73" t="s">
        <v>38</v>
      </c>
      <c r="D5" s="73"/>
      <c r="E5" s="73"/>
      <c r="F5" s="73"/>
      <c r="G5" s="74"/>
    </row>
    <row r="6" spans="1:7" ht="14.25">
      <c r="A6" s="25"/>
      <c r="B6" s="72"/>
      <c r="C6" s="7" t="s">
        <v>2</v>
      </c>
      <c r="D6" s="7" t="s">
        <v>3</v>
      </c>
      <c r="E6" s="7" t="s">
        <v>4</v>
      </c>
      <c r="F6" s="7" t="s">
        <v>5</v>
      </c>
      <c r="G6" s="19" t="s">
        <v>6</v>
      </c>
    </row>
    <row r="7" spans="1:7" ht="14.25">
      <c r="A7" s="25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20">
        <v>7</v>
      </c>
    </row>
    <row r="8" spans="1:9" ht="14.25">
      <c r="A8" s="21" t="s">
        <v>7</v>
      </c>
      <c r="B8" s="39" t="s">
        <v>8</v>
      </c>
      <c r="C8" s="10">
        <v>86.291</v>
      </c>
      <c r="D8" s="10">
        <f>D15</f>
        <v>0</v>
      </c>
      <c r="E8" s="10"/>
      <c r="F8" s="10">
        <f>C8</f>
        <v>86.291</v>
      </c>
      <c r="G8" s="22">
        <v>63.989</v>
      </c>
      <c r="I8" s="30"/>
    </row>
    <row r="9" spans="1:7" ht="14.25">
      <c r="A9" s="21" t="s">
        <v>9</v>
      </c>
      <c r="B9" s="39" t="s">
        <v>10</v>
      </c>
      <c r="C9" s="10"/>
      <c r="D9" s="40"/>
      <c r="E9" s="10"/>
      <c r="F9" s="10">
        <f>F11</f>
        <v>0</v>
      </c>
      <c r="G9" s="22">
        <f>G8</f>
        <v>63.989</v>
      </c>
    </row>
    <row r="10" spans="1:7" ht="14.25">
      <c r="A10" s="21"/>
      <c r="B10" s="39" t="s">
        <v>11</v>
      </c>
      <c r="C10" s="10"/>
      <c r="D10" s="10"/>
      <c r="E10" s="10"/>
      <c r="F10" s="10"/>
      <c r="G10" s="22"/>
    </row>
    <row r="11" spans="1:7" ht="14.25">
      <c r="A11" s="21"/>
      <c r="B11" s="39" t="s">
        <v>3</v>
      </c>
      <c r="C11" s="10"/>
      <c r="D11" s="10"/>
      <c r="E11" s="10"/>
      <c r="F11" s="10"/>
      <c r="G11" s="22"/>
    </row>
    <row r="12" spans="1:7" ht="14.25">
      <c r="A12" s="21"/>
      <c r="B12" s="39" t="s">
        <v>4</v>
      </c>
      <c r="C12" s="10"/>
      <c r="D12" s="10"/>
      <c r="E12" s="10"/>
      <c r="F12" s="10"/>
      <c r="G12" s="22"/>
    </row>
    <row r="13" spans="1:7" ht="14.25">
      <c r="A13" s="21"/>
      <c r="B13" s="39" t="s">
        <v>12</v>
      </c>
      <c r="C13" s="10"/>
      <c r="D13" s="10"/>
      <c r="E13" s="10"/>
      <c r="F13" s="40"/>
      <c r="G13" s="22">
        <f>G8</f>
        <v>63.989</v>
      </c>
    </row>
    <row r="14" spans="1:7" ht="14.25">
      <c r="A14" s="21" t="s">
        <v>13</v>
      </c>
      <c r="B14" s="39" t="s">
        <v>14</v>
      </c>
      <c r="C14" s="10"/>
      <c r="D14" s="10"/>
      <c r="E14" s="10"/>
      <c r="F14" s="10"/>
      <c r="G14" s="22"/>
    </row>
    <row r="15" spans="1:7" ht="27" customHeight="1">
      <c r="A15" s="21" t="s">
        <v>15</v>
      </c>
      <c r="B15" s="39" t="s">
        <v>35</v>
      </c>
      <c r="C15" s="10">
        <v>83.616</v>
      </c>
      <c r="D15" s="10"/>
      <c r="E15" s="10"/>
      <c r="F15" s="10">
        <f>C15</f>
        <v>83.616</v>
      </c>
      <c r="G15" s="22"/>
    </row>
    <row r="16" spans="1:7" ht="33" customHeight="1">
      <c r="A16" s="21" t="s">
        <v>16</v>
      </c>
      <c r="B16" s="39" t="s">
        <v>36</v>
      </c>
      <c r="C16" s="10">
        <v>2.675</v>
      </c>
      <c r="D16" s="40"/>
      <c r="E16" s="10"/>
      <c r="F16" s="10">
        <f>C16</f>
        <v>2.675</v>
      </c>
      <c r="G16" s="22"/>
    </row>
    <row r="17" spans="1:7" ht="21" customHeight="1">
      <c r="A17" s="21" t="s">
        <v>17</v>
      </c>
      <c r="B17" s="39" t="s">
        <v>18</v>
      </c>
      <c r="C17" s="10">
        <v>11.841</v>
      </c>
      <c r="D17" s="10"/>
      <c r="E17" s="10"/>
      <c r="F17" s="10">
        <v>4.021</v>
      </c>
      <c r="G17" s="22">
        <v>7.82</v>
      </c>
    </row>
    <row r="18" spans="1:8" ht="14.25">
      <c r="A18" s="21"/>
      <c r="B18" s="39" t="s">
        <v>19</v>
      </c>
      <c r="C18" s="11">
        <f>ROUND(C17/C8*100,2)</f>
        <v>13.72</v>
      </c>
      <c r="D18" s="11"/>
      <c r="E18" s="10"/>
      <c r="F18" s="11">
        <f>ROUND(F17/F8*100,2)</f>
        <v>4.66</v>
      </c>
      <c r="G18" s="23">
        <f>ROUND(G17/G8*100,2)</f>
        <v>12.22</v>
      </c>
      <c r="H18" s="29"/>
    </row>
    <row r="19" spans="1:7" ht="32.25" customHeight="1">
      <c r="A19" s="24" t="s">
        <v>20</v>
      </c>
      <c r="B19" s="41" t="s">
        <v>21</v>
      </c>
      <c r="C19" s="10"/>
      <c r="D19" s="10"/>
      <c r="E19" s="10"/>
      <c r="F19" s="10"/>
      <c r="G19" s="22"/>
    </row>
    <row r="20" spans="1:7" ht="20.25">
      <c r="A20" s="37" t="s">
        <v>22</v>
      </c>
      <c r="B20" s="42" t="s">
        <v>23</v>
      </c>
      <c r="C20" s="43">
        <v>74.45</v>
      </c>
      <c r="D20" s="44"/>
      <c r="E20" s="44"/>
      <c r="F20" s="44">
        <v>82.27</v>
      </c>
      <c r="G20" s="45">
        <f>G21+G25+G26+G27</f>
        <v>56.169000000000004</v>
      </c>
    </row>
    <row r="21" spans="1:7" ht="14.25">
      <c r="A21" s="24" t="s">
        <v>24</v>
      </c>
      <c r="B21" s="46" t="s">
        <v>31</v>
      </c>
      <c r="C21" s="10">
        <f>SUM(D21:G21)</f>
        <v>61.244</v>
      </c>
      <c r="D21" s="10"/>
      <c r="E21" s="10"/>
      <c r="F21" s="10">
        <v>10.516</v>
      </c>
      <c r="G21" s="22">
        <v>50.728</v>
      </c>
    </row>
    <row r="22" spans="1:7" ht="22.5" customHeight="1">
      <c r="A22" s="24"/>
      <c r="B22" s="39" t="s">
        <v>25</v>
      </c>
      <c r="C22" s="10"/>
      <c r="D22" s="10"/>
      <c r="E22" s="10"/>
      <c r="F22" s="10"/>
      <c r="G22" s="22"/>
    </row>
    <row r="23" spans="1:7" ht="21" customHeight="1">
      <c r="A23" s="24"/>
      <c r="B23" s="39" t="s">
        <v>26</v>
      </c>
      <c r="C23" s="10"/>
      <c r="D23" s="10"/>
      <c r="E23" s="10"/>
      <c r="F23" s="10"/>
      <c r="G23" s="22"/>
    </row>
    <row r="24" spans="1:7" ht="14.25">
      <c r="A24" s="21"/>
      <c r="B24" s="39" t="s">
        <v>27</v>
      </c>
      <c r="C24" s="10"/>
      <c r="D24" s="10"/>
      <c r="E24" s="10"/>
      <c r="F24" s="10"/>
      <c r="G24" s="22"/>
    </row>
    <row r="25" spans="1:7" ht="14.25">
      <c r="A25" s="21" t="s">
        <v>28</v>
      </c>
      <c r="B25" s="47" t="s">
        <v>39</v>
      </c>
      <c r="C25" s="10">
        <f>SUM(D25:G25)</f>
        <v>2.26</v>
      </c>
      <c r="D25" s="10"/>
      <c r="E25" s="10"/>
      <c r="F25" s="10">
        <v>2.26</v>
      </c>
      <c r="G25" s="26"/>
    </row>
    <row r="26" spans="1:7" ht="14.25">
      <c r="A26" s="21" t="s">
        <v>29</v>
      </c>
      <c r="B26" s="46" t="s">
        <v>30</v>
      </c>
      <c r="C26" s="10">
        <f>SUM(D26:G26)</f>
        <v>9.978000000000002</v>
      </c>
      <c r="D26" s="10"/>
      <c r="E26" s="10"/>
      <c r="F26" s="10">
        <v>5.15</v>
      </c>
      <c r="G26" s="26">
        <v>4.828</v>
      </c>
    </row>
    <row r="27" spans="1:7" ht="17.25" customHeight="1" thickBot="1">
      <c r="A27" s="34" t="s">
        <v>37</v>
      </c>
      <c r="B27" s="48" t="s">
        <v>40</v>
      </c>
      <c r="C27" s="49">
        <f>SUM(D27:G27)</f>
        <v>0.968</v>
      </c>
      <c r="D27" s="35"/>
      <c r="E27" s="35"/>
      <c r="F27" s="35">
        <v>0.355</v>
      </c>
      <c r="G27" s="36">
        <v>0.613</v>
      </c>
    </row>
    <row r="28" spans="1:2" ht="14.25">
      <c r="A28" s="12"/>
      <c r="B28" s="13"/>
    </row>
    <row r="29" spans="1:2" ht="14.25">
      <c r="A29" s="12"/>
      <c r="B29" s="13"/>
    </row>
    <row r="30" spans="1:5" ht="15" customHeight="1" hidden="1">
      <c r="A30" s="12"/>
      <c r="B30" s="27" t="s">
        <v>32</v>
      </c>
      <c r="C30" s="28"/>
      <c r="D30" s="28" t="s">
        <v>33</v>
      </c>
      <c r="E30" s="28"/>
    </row>
    <row r="31" spans="1:6" ht="15">
      <c r="A31" s="12"/>
      <c r="B31" s="31"/>
      <c r="C31" s="32"/>
      <c r="D31" s="32"/>
      <c r="E31" s="32"/>
      <c r="F31" s="33"/>
    </row>
    <row r="32" ht="14.25">
      <c r="A32" s="14"/>
    </row>
    <row r="33" spans="1:2" ht="14.25">
      <c r="A33" s="14"/>
      <c r="B33" s="15"/>
    </row>
    <row r="34" spans="1:2" ht="14.25">
      <c r="A34" s="14"/>
      <c r="B34" s="15"/>
    </row>
    <row r="35" spans="1:2" ht="12.75">
      <c r="A35" s="16"/>
      <c r="B35" s="17"/>
    </row>
    <row r="36" spans="1:2" ht="12.75">
      <c r="A36" s="1"/>
      <c r="B36" s="2"/>
    </row>
    <row r="37" spans="1:2" ht="14.25">
      <c r="A37" s="14"/>
      <c r="B37" s="15"/>
    </row>
  </sheetData>
  <sheetProtection/>
  <mergeCells count="3">
    <mergeCell ref="A2:G2"/>
    <mergeCell ref="B5:B6"/>
    <mergeCell ref="C5:G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4.75390625" style="3" customWidth="1"/>
    <col min="2" max="2" width="50.625" style="18" customWidth="1"/>
    <col min="3" max="3" width="11.625" style="3" customWidth="1"/>
    <col min="4" max="4" width="7.75390625" style="3" customWidth="1"/>
    <col min="5" max="5" width="9.375" style="3" customWidth="1"/>
    <col min="6" max="6" width="10.75390625" style="3" customWidth="1"/>
    <col min="7" max="7" width="12.00390625" style="3" customWidth="1"/>
    <col min="8" max="16384" width="9.125" style="3" customWidth="1"/>
  </cols>
  <sheetData>
    <row r="1" spans="1:2" ht="2.25" customHeight="1">
      <c r="A1" s="50"/>
      <c r="B1" s="51"/>
    </row>
    <row r="2" spans="1:7" ht="37.5" customHeight="1">
      <c r="A2" s="75" t="s">
        <v>42</v>
      </c>
      <c r="B2" s="75"/>
      <c r="C2" s="75"/>
      <c r="D2" s="75"/>
      <c r="E2" s="75"/>
      <c r="F2" s="75"/>
      <c r="G2" s="75"/>
    </row>
    <row r="3" ht="12.75">
      <c r="A3" s="4" t="s">
        <v>0</v>
      </c>
    </row>
    <row r="4" spans="1:7" ht="15">
      <c r="A4" s="5"/>
      <c r="B4" s="6"/>
      <c r="G4" s="28" t="s">
        <v>34</v>
      </c>
    </row>
    <row r="5" spans="1:7" ht="14.25">
      <c r="A5" s="52"/>
      <c r="B5" s="72" t="s">
        <v>1</v>
      </c>
      <c r="C5" s="76" t="s">
        <v>43</v>
      </c>
      <c r="D5" s="76"/>
      <c r="E5" s="76"/>
      <c r="F5" s="76"/>
      <c r="G5" s="76"/>
    </row>
    <row r="6" spans="1:7" ht="14.25">
      <c r="A6" s="8"/>
      <c r="B6" s="72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ht="14.2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</row>
    <row r="8" spans="1:9" ht="14.25">
      <c r="A8" s="53" t="s">
        <v>7</v>
      </c>
      <c r="B8" s="39" t="s">
        <v>8</v>
      </c>
      <c r="C8" s="10">
        <f>F8</f>
        <v>87.599</v>
      </c>
      <c r="D8" s="10"/>
      <c r="E8" s="10"/>
      <c r="F8" s="54">
        <f>85.297+F28</f>
        <v>87.599</v>
      </c>
      <c r="G8" s="55">
        <f>F8-F17-F20</f>
        <v>64.81400000000002</v>
      </c>
      <c r="I8" s="30"/>
    </row>
    <row r="9" spans="1:7" ht="14.25">
      <c r="A9" s="53" t="s">
        <v>9</v>
      </c>
      <c r="B9" s="39" t="s">
        <v>10</v>
      </c>
      <c r="C9" s="10"/>
      <c r="D9" s="40"/>
      <c r="E9" s="10"/>
      <c r="F9" s="10"/>
      <c r="G9" s="10">
        <f>G8</f>
        <v>64.81400000000002</v>
      </c>
    </row>
    <row r="10" spans="1:7" ht="14.25">
      <c r="A10" s="53"/>
      <c r="B10" s="39" t="s">
        <v>11</v>
      </c>
      <c r="C10" s="10"/>
      <c r="D10" s="10"/>
      <c r="E10" s="10"/>
      <c r="F10" s="10"/>
      <c r="G10" s="10"/>
    </row>
    <row r="11" spans="1:7" ht="14.25">
      <c r="A11" s="53"/>
      <c r="B11" s="39" t="s">
        <v>3</v>
      </c>
      <c r="C11" s="10"/>
      <c r="D11" s="10"/>
      <c r="E11" s="10"/>
      <c r="F11" s="10"/>
      <c r="G11" s="10"/>
    </row>
    <row r="12" spans="1:7" ht="14.25">
      <c r="A12" s="53"/>
      <c r="B12" s="39" t="s">
        <v>4</v>
      </c>
      <c r="C12" s="10"/>
      <c r="D12" s="10"/>
      <c r="E12" s="10"/>
      <c r="F12" s="10"/>
      <c r="G12" s="10"/>
    </row>
    <row r="13" spans="1:7" ht="14.25">
      <c r="A13" s="53"/>
      <c r="B13" s="39" t="s">
        <v>12</v>
      </c>
      <c r="C13" s="10"/>
      <c r="D13" s="10"/>
      <c r="E13" s="10"/>
      <c r="F13" s="40"/>
      <c r="G13" s="10">
        <f>G8</f>
        <v>64.81400000000002</v>
      </c>
    </row>
    <row r="14" spans="1:7" ht="14.25">
      <c r="A14" s="53" t="s">
        <v>13</v>
      </c>
      <c r="B14" s="39" t="s">
        <v>14</v>
      </c>
      <c r="C14" s="10"/>
      <c r="D14" s="10"/>
      <c r="E14" s="10"/>
      <c r="F14" s="10"/>
      <c r="G14" s="10"/>
    </row>
    <row r="15" spans="1:7" ht="27" customHeight="1">
      <c r="A15" s="53" t="s">
        <v>15</v>
      </c>
      <c r="B15" s="39" t="s">
        <v>35</v>
      </c>
      <c r="C15" s="10">
        <f>C8-C16</f>
        <v>84.924</v>
      </c>
      <c r="D15" s="10"/>
      <c r="E15" s="10"/>
      <c r="F15" s="10">
        <f>C15</f>
        <v>84.924</v>
      </c>
      <c r="G15" s="10"/>
    </row>
    <row r="16" spans="1:7" ht="33" customHeight="1">
      <c r="A16" s="53" t="s">
        <v>16</v>
      </c>
      <c r="B16" s="39" t="s">
        <v>36</v>
      </c>
      <c r="C16" s="54">
        <v>2.675</v>
      </c>
      <c r="D16" s="40"/>
      <c r="E16" s="10"/>
      <c r="F16" s="10">
        <f>C16</f>
        <v>2.675</v>
      </c>
      <c r="G16" s="10"/>
    </row>
    <row r="17" spans="1:7" ht="21" customHeight="1">
      <c r="A17" s="53" t="s">
        <v>17</v>
      </c>
      <c r="B17" s="56" t="s">
        <v>18</v>
      </c>
      <c r="C17" s="57">
        <v>11.25</v>
      </c>
      <c r="D17" s="58"/>
      <c r="E17" s="58"/>
      <c r="F17" s="57">
        <v>3.207</v>
      </c>
      <c r="G17" s="58">
        <f>C17-F17</f>
        <v>8.043</v>
      </c>
    </row>
    <row r="18" spans="1:8" ht="15.75">
      <c r="A18" s="53"/>
      <c r="B18" s="56" t="s">
        <v>19</v>
      </c>
      <c r="C18" s="59">
        <f>ROUND(C17/C8*100,2)</f>
        <v>12.84</v>
      </c>
      <c r="D18" s="59"/>
      <c r="E18" s="58"/>
      <c r="F18" s="59">
        <f>ROUND(F17/F8*100,2)</f>
        <v>3.66</v>
      </c>
      <c r="G18" s="59">
        <f>ROUND(G17/G8*100,2)</f>
        <v>12.41</v>
      </c>
      <c r="H18" s="29"/>
    </row>
    <row r="19" spans="1:7" ht="32.25" customHeight="1">
      <c r="A19" s="60" t="s">
        <v>20</v>
      </c>
      <c r="B19" s="41" t="s">
        <v>21</v>
      </c>
      <c r="C19" s="10"/>
      <c r="D19" s="10"/>
      <c r="E19" s="10"/>
      <c r="F19" s="10"/>
      <c r="G19" s="10"/>
    </row>
    <row r="20" spans="1:7" ht="14.25">
      <c r="A20" s="60" t="s">
        <v>22</v>
      </c>
      <c r="B20" s="39" t="s">
        <v>23</v>
      </c>
      <c r="C20" s="10">
        <f>F20+G20</f>
        <v>76.349</v>
      </c>
      <c r="D20" s="55"/>
      <c r="E20" s="55"/>
      <c r="F20" s="55">
        <f>F21+F26+F27+F25+F28</f>
        <v>19.577999999999996</v>
      </c>
      <c r="G20" s="55">
        <f>G21+G26+G27+G25+G28</f>
        <v>56.77100000000001</v>
      </c>
    </row>
    <row r="21" spans="1:7" ht="14.25">
      <c r="A21" s="60" t="s">
        <v>24</v>
      </c>
      <c r="B21" s="46" t="s">
        <v>31</v>
      </c>
      <c r="C21" s="10">
        <f>SUM(D21:G21)</f>
        <v>62.63000000000001</v>
      </c>
      <c r="D21" s="10"/>
      <c r="E21" s="10"/>
      <c r="F21" s="54">
        <f>10.359+0.242+0.346</f>
        <v>10.947</v>
      </c>
      <c r="G21" s="54">
        <f>62.63-F21</f>
        <v>51.68300000000001</v>
      </c>
    </row>
    <row r="22" spans="1:7" ht="22.5" customHeight="1" hidden="1">
      <c r="A22" s="60"/>
      <c r="B22" s="39" t="s">
        <v>25</v>
      </c>
      <c r="C22" s="10">
        <f aca="true" t="shared" si="0" ref="C22:C28">SUM(D22:G22)</f>
        <v>0</v>
      </c>
      <c r="D22" s="10"/>
      <c r="E22" s="10"/>
      <c r="F22" s="54"/>
      <c r="G22" s="54"/>
    </row>
    <row r="23" spans="1:7" ht="21" customHeight="1" hidden="1">
      <c r="A23" s="60"/>
      <c r="B23" s="39" t="s">
        <v>26</v>
      </c>
      <c r="C23" s="10">
        <f t="shared" si="0"/>
        <v>0</v>
      </c>
      <c r="D23" s="10"/>
      <c r="E23" s="10"/>
      <c r="F23" s="54"/>
      <c r="G23" s="54"/>
    </row>
    <row r="24" spans="1:7" ht="14.25" hidden="1">
      <c r="A24" s="53"/>
      <c r="B24" s="39" t="s">
        <v>27</v>
      </c>
      <c r="C24" s="10">
        <f t="shared" si="0"/>
        <v>0</v>
      </c>
      <c r="D24" s="10"/>
      <c r="E24" s="10"/>
      <c r="F24" s="54"/>
      <c r="G24" s="54"/>
    </row>
    <row r="25" spans="1:7" ht="14.25">
      <c r="A25" s="53" t="s">
        <v>28</v>
      </c>
      <c r="B25" s="47" t="s">
        <v>44</v>
      </c>
      <c r="C25" s="10">
        <f t="shared" si="0"/>
        <v>0.078</v>
      </c>
      <c r="D25" s="10"/>
      <c r="E25" s="10"/>
      <c r="F25" s="54">
        <v>0.078</v>
      </c>
      <c r="G25" s="61"/>
    </row>
    <row r="26" spans="1:7" ht="14.25">
      <c r="A26" s="53" t="s">
        <v>29</v>
      </c>
      <c r="B26" s="46" t="s">
        <v>45</v>
      </c>
      <c r="C26" s="10">
        <f t="shared" si="0"/>
        <v>9.862</v>
      </c>
      <c r="D26" s="10"/>
      <c r="E26" s="10"/>
      <c r="F26" s="54">
        <v>5.551</v>
      </c>
      <c r="G26" s="61">
        <f>2.536+1.775</f>
        <v>4.311</v>
      </c>
    </row>
    <row r="27" spans="1:7" ht="17.25" customHeight="1">
      <c r="A27" s="62" t="s">
        <v>37</v>
      </c>
      <c r="B27" s="63" t="s">
        <v>46</v>
      </c>
      <c r="C27" s="10">
        <f t="shared" si="0"/>
        <v>1.4769999999999999</v>
      </c>
      <c r="D27" s="40"/>
      <c r="E27" s="40"/>
      <c r="F27" s="61">
        <v>0.7</v>
      </c>
      <c r="G27" s="64">
        <v>0.777</v>
      </c>
    </row>
    <row r="28" spans="1:7" ht="14.25">
      <c r="A28" s="62" t="s">
        <v>47</v>
      </c>
      <c r="B28" s="47" t="s">
        <v>48</v>
      </c>
      <c r="C28" s="10">
        <f t="shared" si="0"/>
        <v>2.302</v>
      </c>
      <c r="D28" s="40"/>
      <c r="E28" s="40"/>
      <c r="F28" s="65">
        <v>2.302</v>
      </c>
      <c r="G28" s="65"/>
    </row>
    <row r="29" spans="1:2" ht="14.25">
      <c r="A29" s="66"/>
      <c r="B29" s="67"/>
    </row>
    <row r="30" spans="1:5" ht="15" customHeight="1" hidden="1">
      <c r="A30" s="66"/>
      <c r="B30" s="27" t="s">
        <v>32</v>
      </c>
      <c r="C30" s="28"/>
      <c r="D30" s="28" t="s">
        <v>33</v>
      </c>
      <c r="E30" s="28"/>
    </row>
    <row r="31" spans="1:6" ht="15">
      <c r="A31" s="66"/>
      <c r="B31" s="68"/>
      <c r="C31" s="69"/>
      <c r="D31" s="32"/>
      <c r="E31" s="32"/>
      <c r="F31" s="33"/>
    </row>
    <row r="32" ht="14.25">
      <c r="A32" s="14"/>
    </row>
    <row r="33" spans="1:2" ht="14.25">
      <c r="A33" s="14"/>
      <c r="B33" s="15"/>
    </row>
    <row r="34" spans="1:2" ht="14.25">
      <c r="A34" s="14"/>
      <c r="B34" s="15"/>
    </row>
    <row r="35" spans="1:2" ht="12.75">
      <c r="A35" s="16"/>
      <c r="B35" s="17"/>
    </row>
    <row r="36" spans="1:2" ht="12.75">
      <c r="A36" s="50"/>
      <c r="B36" s="51"/>
    </row>
    <row r="37" spans="1:2" ht="14.25">
      <c r="A37" s="14"/>
      <c r="B37" s="15"/>
    </row>
  </sheetData>
  <sheetProtection/>
  <mergeCells count="3">
    <mergeCell ref="A2:G2"/>
    <mergeCell ref="B5:B6"/>
    <mergeCell ref="C5:G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2015-07-14T07:41:39Z</cp:lastPrinted>
  <dcterms:created xsi:type="dcterms:W3CDTF">2007-09-18T11:51:27Z</dcterms:created>
  <dcterms:modified xsi:type="dcterms:W3CDTF">2015-07-14T07:41:49Z</dcterms:modified>
  <cp:category/>
  <cp:version/>
  <cp:contentType/>
  <cp:contentStatus/>
</cp:coreProperties>
</file>